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C5BE305A-5CFA-4FE9-B69A-B2C595066A23}" xr6:coauthVersionLast="47" xr6:coauthVersionMax="47" xr10:uidLastSave="{00000000-0000-0000-0000-000000000000}"/>
  <bookViews>
    <workbookView xWindow="-120" yWindow="-120" windowWidth="29040" windowHeight="15720" xr2:uid="{00000000-000D-0000-FFFF-FFFF00000000}"/>
  </bookViews>
  <sheets>
    <sheet name="CATALOGO" sheetId="2" r:id="rId1"/>
  </sheets>
  <definedNames>
    <definedName name="_xlnm._FilterDatabase" localSheetId="0" hidden="1">CATALOGO!$A$16:$H$300</definedName>
    <definedName name="area" localSheetId="0">#REF!</definedName>
    <definedName name="area">#REF!</definedName>
    <definedName name="_xlnm.Print_Area" localSheetId="0">CATALOGO!$B$1:$H$340</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CATALOGO!#REF!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 i="2" l="1"/>
  <c r="H340" i="2"/>
  <c r="H339" i="2"/>
  <c r="B339" i="2" a="1"/>
  <c r="B339" i="2"/>
  <c r="H338" i="2"/>
  <c r="H336" i="2"/>
  <c r="C336" i="2"/>
  <c r="H335" i="2"/>
  <c r="C335" i="2"/>
  <c r="H334" i="2"/>
  <c r="C334" i="2"/>
  <c r="H333" i="2"/>
  <c r="C333" i="2"/>
  <c r="H332" i="2"/>
  <c r="C332" i="2"/>
  <c r="H331" i="2"/>
  <c r="C331" i="2"/>
  <c r="H330" i="2"/>
  <c r="C330" i="2"/>
  <c r="H329" i="2"/>
  <c r="C329" i="2"/>
  <c r="H328" i="2"/>
  <c r="C328" i="2"/>
  <c r="H327" i="2"/>
  <c r="C327" i="2"/>
  <c r="H326" i="2"/>
  <c r="C326" i="2"/>
  <c r="H325" i="2"/>
  <c r="C325" i="2"/>
  <c r="H324" i="2"/>
  <c r="C324" i="2"/>
  <c r="H323" i="2"/>
  <c r="C323" i="2"/>
  <c r="H322" i="2"/>
  <c r="C322" i="2"/>
  <c r="H321" i="2"/>
  <c r="C321" i="2"/>
  <c r="H320" i="2"/>
  <c r="C320" i="2"/>
  <c r="H319" i="2"/>
  <c r="C319" i="2"/>
  <c r="H318" i="2"/>
  <c r="C318" i="2"/>
  <c r="H317" i="2"/>
  <c r="C317" i="2"/>
  <c r="H316" i="2"/>
  <c r="C316" i="2"/>
  <c r="H315" i="2"/>
  <c r="C315" i="2"/>
  <c r="H314" i="2"/>
  <c r="C314" i="2"/>
  <c r="H313" i="2"/>
  <c r="C313" i="2"/>
  <c r="H312" i="2"/>
  <c r="C312" i="2"/>
  <c r="H311" i="2"/>
  <c r="C311" i="2"/>
  <c r="H310" i="2"/>
  <c r="C310" i="2"/>
  <c r="H309" i="2"/>
  <c r="C309" i="2"/>
  <c r="H308" i="2"/>
  <c r="C308" i="2"/>
  <c r="H307" i="2"/>
  <c r="C307" i="2"/>
  <c r="H306" i="2"/>
  <c r="C306" i="2"/>
  <c r="H305" i="2"/>
  <c r="C305" i="2"/>
  <c r="H304" i="2"/>
  <c r="C304" i="2"/>
  <c r="H303" i="2"/>
  <c r="C303" i="2"/>
  <c r="H302" i="2"/>
  <c r="C302" i="2"/>
  <c r="H300" i="2"/>
  <c r="C300" i="2"/>
  <c r="H297" i="2"/>
  <c r="G297" i="2" a="1"/>
  <c r="G297" i="2"/>
  <c r="H296" i="2"/>
  <c r="H295" i="2"/>
  <c r="G295" i="2" a="1"/>
  <c r="G295" i="2"/>
  <c r="H294" i="2"/>
  <c r="G294" i="2" a="1"/>
  <c r="G294" i="2"/>
  <c r="H293" i="2"/>
  <c r="G293" i="2" a="1"/>
  <c r="G293" i="2"/>
  <c r="H292" i="2"/>
  <c r="G292" i="2" a="1"/>
  <c r="G292" i="2"/>
  <c r="H291" i="2"/>
  <c r="G291" i="2" a="1"/>
  <c r="G291" i="2"/>
  <c r="H290" i="2"/>
  <c r="G290" i="2" a="1"/>
  <c r="G290" i="2"/>
  <c r="H289" i="2"/>
  <c r="G289" i="2" a="1"/>
  <c r="G289" i="2"/>
  <c r="H288" i="2"/>
  <c r="G288" i="2" a="1"/>
  <c r="G288" i="2"/>
  <c r="H287" i="2"/>
  <c r="G287" i="2" a="1"/>
  <c r="G287" i="2"/>
  <c r="H286" i="2"/>
  <c r="H285" i="2"/>
  <c r="G285" i="2" a="1"/>
  <c r="G285" i="2"/>
  <c r="H284" i="2"/>
  <c r="G284" i="2" a="1"/>
  <c r="G284" i="2"/>
  <c r="H283" i="2"/>
  <c r="G283" i="2" a="1"/>
  <c r="G283" i="2"/>
  <c r="H282" i="2"/>
  <c r="G282" i="2" a="1"/>
  <c r="G282" i="2"/>
  <c r="H281" i="2"/>
  <c r="G281" i="2" a="1"/>
  <c r="G281" i="2"/>
  <c r="H280" i="2"/>
  <c r="G280" i="2" a="1"/>
  <c r="G280" i="2"/>
  <c r="H279" i="2"/>
  <c r="G279" i="2" a="1"/>
  <c r="G279" i="2"/>
  <c r="H278" i="2"/>
  <c r="G278" i="2" a="1"/>
  <c r="G278" i="2"/>
  <c r="H277" i="2"/>
  <c r="G277" i="2" a="1"/>
  <c r="G277" i="2"/>
  <c r="H276" i="2"/>
  <c r="G276" i="2" a="1"/>
  <c r="G276" i="2"/>
  <c r="H275" i="2"/>
  <c r="G275" i="2" a="1"/>
  <c r="G275" i="2"/>
  <c r="H274" i="2"/>
  <c r="G274" i="2" a="1"/>
  <c r="G274" i="2"/>
  <c r="H273" i="2"/>
  <c r="G273" i="2" a="1"/>
  <c r="G273" i="2"/>
  <c r="H272" i="2"/>
  <c r="G272" i="2" a="1"/>
  <c r="G272" i="2"/>
  <c r="H271" i="2"/>
  <c r="G271" i="2" a="1"/>
  <c r="G271" i="2"/>
  <c r="H270" i="2"/>
  <c r="G270" i="2" a="1"/>
  <c r="G270" i="2"/>
  <c r="H269" i="2"/>
  <c r="G269" i="2" a="1"/>
  <c r="G269" i="2"/>
  <c r="H268" i="2"/>
  <c r="G268" i="2" a="1"/>
  <c r="G268" i="2"/>
  <c r="H267" i="2"/>
  <c r="G267" i="2" a="1"/>
  <c r="G267" i="2"/>
  <c r="H266" i="2"/>
  <c r="G266" i="2" a="1"/>
  <c r="G266" i="2"/>
  <c r="H265" i="2"/>
  <c r="G265" i="2" a="1"/>
  <c r="G265" i="2"/>
  <c r="H264" i="2"/>
  <c r="G264" i="2" a="1"/>
  <c r="G264" i="2"/>
  <c r="H263" i="2"/>
  <c r="G263" i="2" a="1"/>
  <c r="G263" i="2"/>
  <c r="H262" i="2"/>
  <c r="G262" i="2" a="1"/>
  <c r="G262" i="2"/>
  <c r="H261" i="2"/>
  <c r="G261" i="2" a="1"/>
  <c r="G261" i="2"/>
  <c r="H260" i="2"/>
  <c r="G260" i="2" a="1"/>
  <c r="G260" i="2"/>
  <c r="H259" i="2"/>
  <c r="G259" i="2" a="1"/>
  <c r="G259" i="2"/>
  <c r="H258" i="2"/>
  <c r="G258" i="2" a="1"/>
  <c r="G258" i="2"/>
  <c r="H257" i="2"/>
  <c r="G257" i="2" a="1"/>
  <c r="G257" i="2"/>
  <c r="H256" i="2"/>
  <c r="G256" i="2" a="1"/>
  <c r="G256" i="2"/>
  <c r="H255" i="2"/>
  <c r="H254" i="2"/>
  <c r="G254" i="2" a="1"/>
  <c r="G254" i="2"/>
  <c r="H253" i="2"/>
  <c r="G253" i="2" a="1"/>
  <c r="G253" i="2"/>
  <c r="H252" i="2"/>
  <c r="G252" i="2" a="1"/>
  <c r="G252" i="2"/>
  <c r="H251" i="2"/>
  <c r="G251" i="2" a="1"/>
  <c r="G251" i="2"/>
  <c r="H250" i="2"/>
  <c r="G250" i="2" a="1"/>
  <c r="G250" i="2"/>
  <c r="H249" i="2"/>
  <c r="G249" i="2" a="1"/>
  <c r="G249" i="2"/>
  <c r="H248" i="2"/>
  <c r="G248" i="2" a="1"/>
  <c r="G248" i="2"/>
  <c r="H247" i="2"/>
  <c r="G247" i="2" a="1"/>
  <c r="G247" i="2"/>
  <c r="H246" i="2"/>
  <c r="G246" i="2" a="1"/>
  <c r="G246" i="2"/>
  <c r="H245" i="2"/>
  <c r="G245" i="2" a="1"/>
  <c r="G245" i="2"/>
  <c r="H244" i="2"/>
  <c r="G244" i="2" a="1"/>
  <c r="G244" i="2"/>
  <c r="H243" i="2"/>
  <c r="G243" i="2" a="1"/>
  <c r="G243" i="2"/>
  <c r="H242" i="2"/>
  <c r="G242" i="2" a="1"/>
  <c r="G242" i="2"/>
  <c r="H241" i="2"/>
  <c r="H240" i="2"/>
  <c r="G240" i="2" a="1"/>
  <c r="G240" i="2"/>
  <c r="H239" i="2"/>
  <c r="G239" i="2" a="1"/>
  <c r="G239" i="2"/>
  <c r="H238" i="2"/>
  <c r="H237" i="2"/>
  <c r="G237" i="2" a="1"/>
  <c r="G237" i="2"/>
  <c r="H236" i="2"/>
  <c r="G236" i="2" a="1"/>
  <c r="G236" i="2"/>
  <c r="H235" i="2"/>
  <c r="H234" i="2"/>
  <c r="G234" i="2" a="1"/>
  <c r="G234" i="2"/>
  <c r="H233" i="2"/>
  <c r="G233" i="2" a="1"/>
  <c r="G233" i="2"/>
  <c r="H232" i="2"/>
  <c r="G232" i="2" a="1"/>
  <c r="G232" i="2"/>
  <c r="H231" i="2"/>
  <c r="G231" i="2" a="1"/>
  <c r="G231" i="2"/>
  <c r="H230" i="2"/>
  <c r="G230" i="2" a="1"/>
  <c r="G230" i="2"/>
  <c r="H229" i="2"/>
  <c r="G229" i="2" a="1"/>
  <c r="G229" i="2"/>
  <c r="H228" i="2"/>
  <c r="G228" i="2" a="1"/>
  <c r="G228" i="2"/>
  <c r="H227" i="2"/>
  <c r="G227" i="2" a="1"/>
  <c r="G227" i="2"/>
  <c r="H226" i="2"/>
  <c r="G226" i="2" a="1"/>
  <c r="G226" i="2"/>
  <c r="H225" i="2"/>
  <c r="G225" i="2" a="1"/>
  <c r="G225" i="2"/>
  <c r="H224" i="2"/>
  <c r="G224" i="2" a="1"/>
  <c r="G224" i="2"/>
  <c r="H223" i="2"/>
  <c r="G223" i="2" a="1"/>
  <c r="G223" i="2"/>
  <c r="H222" i="2"/>
  <c r="G222" i="2" a="1"/>
  <c r="G222" i="2"/>
  <c r="H221" i="2"/>
  <c r="G221" i="2" a="1"/>
  <c r="G221" i="2"/>
  <c r="H220" i="2"/>
  <c r="G220" i="2" a="1"/>
  <c r="G220" i="2"/>
  <c r="H219" i="2"/>
  <c r="G219" i="2" a="1"/>
  <c r="G219" i="2"/>
  <c r="H218" i="2"/>
  <c r="G218" i="2" a="1"/>
  <c r="G218" i="2"/>
  <c r="H217" i="2"/>
  <c r="G217" i="2" a="1"/>
  <c r="G217" i="2"/>
  <c r="H216" i="2"/>
  <c r="H215" i="2"/>
  <c r="H214" i="2"/>
  <c r="G214" i="2" a="1"/>
  <c r="G214" i="2"/>
  <c r="H213" i="2"/>
  <c r="G213" i="2" a="1"/>
  <c r="G213" i="2"/>
  <c r="H212" i="2"/>
  <c r="G212" i="2" a="1"/>
  <c r="G212" i="2"/>
  <c r="H211" i="2"/>
  <c r="G211" i="2" a="1"/>
  <c r="G211" i="2"/>
  <c r="H210" i="2"/>
  <c r="G210" i="2" a="1"/>
  <c r="G210" i="2"/>
  <c r="H209" i="2"/>
  <c r="H208" i="2"/>
  <c r="G208" i="2" a="1"/>
  <c r="G208" i="2"/>
  <c r="H207" i="2"/>
  <c r="G207" i="2" a="1"/>
  <c r="G207" i="2"/>
  <c r="H206" i="2"/>
  <c r="G206" i="2" a="1"/>
  <c r="G206" i="2"/>
  <c r="H205" i="2"/>
  <c r="G205" i="2" a="1"/>
  <c r="G205" i="2"/>
  <c r="H204" i="2"/>
  <c r="H203" i="2"/>
  <c r="G203" i="2" a="1"/>
  <c r="G203" i="2"/>
  <c r="H202" i="2"/>
  <c r="G202" i="2" a="1"/>
  <c r="G202" i="2"/>
  <c r="H201" i="2"/>
  <c r="H200" i="2"/>
  <c r="G200" i="2" a="1"/>
  <c r="G200" i="2"/>
  <c r="H199" i="2"/>
  <c r="H198" i="2"/>
  <c r="G198" i="2" a="1"/>
  <c r="G198" i="2"/>
  <c r="H197" i="2"/>
  <c r="G197" i="2" a="1"/>
  <c r="G197" i="2"/>
  <c r="H196" i="2"/>
  <c r="G196" i="2" a="1"/>
  <c r="G196" i="2"/>
  <c r="H195" i="2"/>
  <c r="H194" i="2"/>
  <c r="G194" i="2" a="1"/>
  <c r="G194" i="2"/>
  <c r="H193" i="2"/>
  <c r="G193" i="2" a="1"/>
  <c r="G193" i="2"/>
  <c r="H192" i="2"/>
  <c r="G192" i="2" a="1"/>
  <c r="G192" i="2"/>
  <c r="H191" i="2"/>
  <c r="G191" i="2" a="1"/>
  <c r="G191" i="2"/>
  <c r="H190" i="2"/>
  <c r="G190" i="2" a="1"/>
  <c r="G190" i="2"/>
  <c r="H189" i="2"/>
  <c r="G189" i="2" a="1"/>
  <c r="G189" i="2"/>
  <c r="H188" i="2"/>
  <c r="G188" i="2" a="1"/>
  <c r="G188" i="2"/>
  <c r="H187" i="2"/>
  <c r="G187" i="2" a="1"/>
  <c r="G187" i="2"/>
  <c r="H186" i="2"/>
  <c r="G186" i="2" a="1"/>
  <c r="G186" i="2"/>
  <c r="H185" i="2"/>
  <c r="G185" i="2" a="1"/>
  <c r="G185" i="2"/>
  <c r="H184" i="2"/>
  <c r="G184" i="2" a="1"/>
  <c r="G184" i="2"/>
  <c r="H183" i="2"/>
  <c r="G183" i="2" a="1"/>
  <c r="G183" i="2"/>
  <c r="H182" i="2"/>
  <c r="G182" i="2" a="1"/>
  <c r="G182" i="2"/>
  <c r="H181" i="2"/>
  <c r="H180" i="2"/>
  <c r="G180" i="2" a="1"/>
  <c r="G180" i="2"/>
  <c r="H179" i="2"/>
  <c r="G179" i="2" a="1"/>
  <c r="G179" i="2"/>
  <c r="H178" i="2"/>
  <c r="G178" i="2" a="1"/>
  <c r="G178" i="2"/>
  <c r="H177" i="2"/>
  <c r="H176" i="2"/>
  <c r="H175" i="2"/>
  <c r="G175" i="2" a="1"/>
  <c r="G175" i="2"/>
  <c r="H174" i="2"/>
  <c r="G174" i="2" a="1"/>
  <c r="G174" i="2"/>
  <c r="H173" i="2"/>
  <c r="G173" i="2" a="1"/>
  <c r="G173" i="2"/>
  <c r="H172" i="2"/>
  <c r="G172" i="2" a="1"/>
  <c r="G172" i="2"/>
  <c r="H171" i="2"/>
  <c r="G171" i="2" a="1"/>
  <c r="G171" i="2"/>
  <c r="H170" i="2"/>
  <c r="G170" i="2" a="1"/>
  <c r="G170" i="2"/>
  <c r="H169" i="2"/>
  <c r="G169" i="2" a="1"/>
  <c r="G169" i="2"/>
  <c r="H168" i="2"/>
  <c r="G168" i="2" a="1"/>
  <c r="G168" i="2"/>
  <c r="H167" i="2"/>
  <c r="G167" i="2" a="1"/>
  <c r="G167" i="2"/>
  <c r="H166" i="2"/>
  <c r="G166" i="2" a="1"/>
  <c r="G166" i="2"/>
  <c r="H165" i="2"/>
  <c r="G165" i="2" a="1"/>
  <c r="G165" i="2"/>
  <c r="H164" i="2"/>
  <c r="G164" i="2" a="1"/>
  <c r="G164" i="2"/>
  <c r="H163" i="2"/>
  <c r="H162" i="2"/>
  <c r="G162" i="2" a="1"/>
  <c r="G162" i="2"/>
  <c r="H161" i="2"/>
  <c r="G161" i="2" a="1"/>
  <c r="G161" i="2"/>
  <c r="H160" i="2"/>
  <c r="G160" i="2" a="1"/>
  <c r="G160" i="2"/>
  <c r="H159" i="2"/>
  <c r="G159" i="2" a="1"/>
  <c r="G159" i="2"/>
  <c r="H158" i="2"/>
  <c r="G158" i="2" a="1"/>
  <c r="G158" i="2"/>
  <c r="H157" i="2"/>
  <c r="G157" i="2" a="1"/>
  <c r="G157" i="2"/>
  <c r="H156" i="2"/>
  <c r="G156" i="2" a="1"/>
  <c r="G156" i="2"/>
  <c r="H155" i="2"/>
  <c r="G155" i="2" a="1"/>
  <c r="G155" i="2"/>
  <c r="H154" i="2"/>
  <c r="G154" i="2" a="1"/>
  <c r="G154" i="2"/>
  <c r="H153" i="2"/>
  <c r="G153" i="2" a="1"/>
  <c r="G153" i="2"/>
  <c r="H152" i="2"/>
  <c r="G152" i="2" a="1"/>
  <c r="G152" i="2"/>
  <c r="H151" i="2"/>
  <c r="G151" i="2" a="1"/>
  <c r="G151" i="2"/>
  <c r="H150" i="2"/>
  <c r="G150" i="2" a="1"/>
  <c r="G150" i="2"/>
  <c r="H149" i="2"/>
  <c r="H148" i="2"/>
  <c r="G148" i="2" a="1"/>
  <c r="G148" i="2"/>
  <c r="H147" i="2"/>
  <c r="H146" i="2"/>
  <c r="G146" i="2" a="1"/>
  <c r="G146" i="2"/>
  <c r="H145" i="2"/>
  <c r="G145" i="2" a="1"/>
  <c r="G145" i="2"/>
  <c r="H144" i="2"/>
  <c r="G144" i="2" a="1"/>
  <c r="G144" i="2"/>
  <c r="H143" i="2"/>
  <c r="G143" i="2" a="1"/>
  <c r="G143" i="2"/>
  <c r="H142" i="2"/>
  <c r="G142" i="2" a="1"/>
  <c r="G142" i="2"/>
  <c r="H141" i="2"/>
  <c r="G141" i="2" a="1"/>
  <c r="G141" i="2"/>
  <c r="H140" i="2"/>
  <c r="G140" i="2" a="1"/>
  <c r="G140" i="2"/>
  <c r="H139" i="2"/>
  <c r="H138" i="2"/>
  <c r="G138" i="2" a="1"/>
  <c r="G138" i="2"/>
  <c r="H137" i="2"/>
  <c r="G137" i="2" a="1"/>
  <c r="G137" i="2"/>
  <c r="H136" i="2"/>
  <c r="G136" i="2" a="1"/>
  <c r="G136" i="2"/>
  <c r="H135" i="2"/>
  <c r="G135" i="2" a="1"/>
  <c r="G135" i="2"/>
  <c r="H134" i="2"/>
  <c r="G134" i="2" a="1"/>
  <c r="G134" i="2"/>
  <c r="H133" i="2"/>
  <c r="G133" i="2" a="1"/>
  <c r="G133" i="2"/>
  <c r="H132" i="2"/>
  <c r="G132" i="2" a="1"/>
  <c r="G132" i="2"/>
  <c r="H131" i="2"/>
  <c r="G131" i="2" a="1"/>
  <c r="G131" i="2"/>
  <c r="H130" i="2"/>
  <c r="G130" i="2" a="1"/>
  <c r="G130" i="2"/>
  <c r="H129" i="2"/>
  <c r="G129" i="2" a="1"/>
  <c r="G129" i="2"/>
  <c r="H128" i="2"/>
  <c r="H127" i="2"/>
  <c r="G127" i="2" a="1"/>
  <c r="G127" i="2"/>
  <c r="H126" i="2"/>
  <c r="G126" i="2" a="1"/>
  <c r="G126" i="2"/>
  <c r="H125" i="2"/>
  <c r="G125" i="2" a="1"/>
  <c r="G125" i="2"/>
  <c r="H124" i="2"/>
  <c r="G124" i="2" a="1"/>
  <c r="G124" i="2"/>
  <c r="H123" i="2"/>
  <c r="G123" i="2" a="1"/>
  <c r="G123" i="2"/>
  <c r="H122" i="2"/>
  <c r="G122" i="2" a="1"/>
  <c r="G122" i="2"/>
  <c r="H121" i="2"/>
  <c r="G121" i="2" a="1"/>
  <c r="G121" i="2"/>
  <c r="H120" i="2"/>
  <c r="G120" i="2" a="1"/>
  <c r="G120" i="2"/>
  <c r="H119" i="2"/>
  <c r="G119" i="2" a="1"/>
  <c r="G119" i="2"/>
  <c r="H118" i="2"/>
  <c r="G118" i="2" a="1"/>
  <c r="G118" i="2"/>
  <c r="H117" i="2"/>
  <c r="G117" i="2" a="1"/>
  <c r="G117" i="2"/>
  <c r="H116" i="2"/>
  <c r="G116" i="2" a="1"/>
  <c r="G116" i="2"/>
  <c r="H115" i="2"/>
  <c r="G115" i="2" a="1"/>
  <c r="G115" i="2"/>
  <c r="H114" i="2"/>
  <c r="G114" i="2" a="1"/>
  <c r="G114" i="2"/>
  <c r="H113" i="2"/>
  <c r="G113" i="2" a="1"/>
  <c r="G113" i="2"/>
  <c r="H112" i="2"/>
  <c r="H111" i="2"/>
  <c r="G111" i="2" a="1"/>
  <c r="G111" i="2"/>
  <c r="H110" i="2"/>
  <c r="G110" i="2" a="1"/>
  <c r="G110" i="2"/>
  <c r="H109" i="2"/>
  <c r="G109" i="2" a="1"/>
  <c r="G109" i="2"/>
  <c r="H108" i="2"/>
  <c r="G108" i="2" a="1"/>
  <c r="G108" i="2"/>
  <c r="H107" i="2"/>
  <c r="G107" i="2" a="1"/>
  <c r="G107" i="2"/>
  <c r="H106" i="2"/>
  <c r="G106" i="2" a="1"/>
  <c r="G106" i="2"/>
  <c r="H105" i="2"/>
  <c r="G105" i="2" a="1"/>
  <c r="G105" i="2"/>
  <c r="H104" i="2"/>
  <c r="G104" i="2" a="1"/>
  <c r="G104" i="2"/>
  <c r="H103" i="2"/>
  <c r="G103" i="2" a="1"/>
  <c r="G103" i="2"/>
  <c r="H102" i="2"/>
  <c r="G102" i="2" a="1"/>
  <c r="G102" i="2"/>
  <c r="H101" i="2"/>
  <c r="G101" i="2" a="1"/>
  <c r="G101" i="2"/>
  <c r="H100" i="2"/>
  <c r="G100" i="2" a="1"/>
  <c r="G100" i="2"/>
  <c r="H99" i="2"/>
  <c r="G99" i="2" a="1"/>
  <c r="G99" i="2"/>
  <c r="H98" i="2"/>
  <c r="G98" i="2" a="1"/>
  <c r="G98" i="2"/>
  <c r="H97" i="2"/>
  <c r="H96" i="2"/>
  <c r="G96" i="2" a="1"/>
  <c r="G96" i="2"/>
  <c r="H95" i="2"/>
  <c r="G95" i="2" a="1"/>
  <c r="G95" i="2"/>
  <c r="H94" i="2"/>
  <c r="G94" i="2" a="1"/>
  <c r="G94" i="2"/>
  <c r="H93" i="2"/>
  <c r="G93" i="2" a="1"/>
  <c r="G93" i="2"/>
  <c r="H92" i="2"/>
  <c r="G92" i="2" a="1"/>
  <c r="G92" i="2"/>
  <c r="H91" i="2"/>
  <c r="G91" i="2" a="1"/>
  <c r="G91" i="2"/>
  <c r="H90" i="2"/>
  <c r="G90" i="2" a="1"/>
  <c r="G90" i="2"/>
  <c r="H89" i="2"/>
  <c r="G89" i="2" a="1"/>
  <c r="G89" i="2"/>
  <c r="H88" i="2"/>
  <c r="G88" i="2" a="1"/>
  <c r="G88" i="2"/>
  <c r="H87" i="2"/>
  <c r="G87" i="2" a="1"/>
  <c r="G87" i="2"/>
  <c r="H86" i="2"/>
  <c r="H85" i="2"/>
  <c r="H84" i="2"/>
  <c r="G84" i="2" a="1"/>
  <c r="G84" i="2"/>
  <c r="H83" i="2"/>
  <c r="G83" i="2" a="1"/>
  <c r="G83" i="2"/>
  <c r="H82" i="2"/>
  <c r="G82" i="2" a="1"/>
  <c r="G82" i="2"/>
  <c r="H81" i="2"/>
  <c r="G81" i="2" a="1"/>
  <c r="G81" i="2"/>
  <c r="H80" i="2"/>
  <c r="G80" i="2" a="1"/>
  <c r="G80" i="2"/>
  <c r="H79" i="2"/>
  <c r="G79" i="2" a="1"/>
  <c r="G79" i="2"/>
  <c r="H78" i="2"/>
  <c r="G78" i="2" a="1"/>
  <c r="G78" i="2"/>
  <c r="H77" i="2"/>
  <c r="G77" i="2" a="1"/>
  <c r="G77" i="2"/>
  <c r="H76" i="2"/>
  <c r="G76" i="2" a="1"/>
  <c r="G76" i="2"/>
  <c r="H75" i="2"/>
  <c r="G75" i="2" a="1"/>
  <c r="G75" i="2"/>
  <c r="H74" i="2"/>
  <c r="G74" i="2" a="1"/>
  <c r="G74" i="2"/>
  <c r="H73" i="2"/>
  <c r="G73" i="2" a="1"/>
  <c r="G73" i="2"/>
  <c r="H72" i="2"/>
  <c r="G72" i="2" a="1"/>
  <c r="G72" i="2"/>
  <c r="H71" i="2"/>
  <c r="G71" i="2" a="1"/>
  <c r="G71" i="2"/>
  <c r="H70" i="2"/>
  <c r="G70" i="2" a="1"/>
  <c r="G70" i="2"/>
  <c r="H69" i="2"/>
  <c r="G69" i="2" a="1"/>
  <c r="G69" i="2"/>
  <c r="H68" i="2"/>
  <c r="G68" i="2" a="1"/>
  <c r="G68" i="2"/>
  <c r="H67" i="2"/>
  <c r="G67" i="2" a="1"/>
  <c r="G67" i="2"/>
  <c r="H66" i="2"/>
  <c r="H65" i="2"/>
  <c r="G65" i="2" a="1"/>
  <c r="G65" i="2"/>
  <c r="H64" i="2"/>
  <c r="G64" i="2" a="1"/>
  <c r="G64" i="2"/>
  <c r="H63" i="2"/>
  <c r="G63" i="2" a="1"/>
  <c r="G63" i="2"/>
  <c r="H62" i="2"/>
  <c r="G62" i="2" a="1"/>
  <c r="G62" i="2"/>
  <c r="H61" i="2"/>
  <c r="G61" i="2" a="1"/>
  <c r="G61" i="2"/>
  <c r="H60" i="2"/>
  <c r="G60" i="2" a="1"/>
  <c r="G60" i="2"/>
  <c r="H59" i="2"/>
  <c r="G59" i="2" a="1"/>
  <c r="G59" i="2"/>
  <c r="H58" i="2"/>
  <c r="G58" i="2" a="1"/>
  <c r="G58" i="2"/>
  <c r="H57" i="2"/>
  <c r="G57" i="2" a="1"/>
  <c r="G57" i="2"/>
  <c r="H56" i="2"/>
  <c r="G56" i="2" a="1"/>
  <c r="G56" i="2"/>
  <c r="H55" i="2"/>
  <c r="H54" i="2"/>
  <c r="G54" i="2" a="1"/>
  <c r="G54" i="2"/>
  <c r="H53" i="2"/>
  <c r="G53" i="2" a="1"/>
  <c r="G53" i="2"/>
  <c r="H52" i="2"/>
  <c r="G52" i="2" a="1"/>
  <c r="G52" i="2"/>
  <c r="H51" i="2"/>
  <c r="G51" i="2" a="1"/>
  <c r="G51" i="2"/>
  <c r="H50" i="2"/>
  <c r="G50" i="2" a="1"/>
  <c r="G50" i="2"/>
  <c r="H49" i="2"/>
  <c r="G49" i="2" a="1"/>
  <c r="G49" i="2"/>
  <c r="H48" i="2"/>
  <c r="G48" i="2" a="1"/>
  <c r="G48" i="2"/>
  <c r="H47" i="2"/>
  <c r="G47" i="2" a="1"/>
  <c r="G47" i="2"/>
  <c r="H46" i="2"/>
  <c r="G46" i="2" a="1"/>
  <c r="G46" i="2"/>
  <c r="H45" i="2"/>
  <c r="G45" i="2" a="1"/>
  <c r="G45" i="2"/>
  <c r="H44" i="2"/>
  <c r="H43" i="2"/>
  <c r="H42" i="2"/>
  <c r="G42" i="2" a="1"/>
  <c r="G42" i="2"/>
  <c r="H41" i="2"/>
  <c r="H40" i="2"/>
  <c r="G40" i="2" a="1"/>
  <c r="G40" i="2"/>
  <c r="H39" i="2"/>
  <c r="G39" i="2" a="1"/>
  <c r="G39" i="2"/>
  <c r="H38" i="2"/>
  <c r="H37" i="2"/>
  <c r="G37" i="2" a="1"/>
  <c r="G37" i="2"/>
  <c r="H36" i="2"/>
  <c r="G36" i="2" a="1"/>
  <c r="G36" i="2"/>
  <c r="H35" i="2"/>
  <c r="G35" i="2" a="1"/>
  <c r="G35" i="2"/>
  <c r="H34" i="2"/>
  <c r="G34" i="2" a="1"/>
  <c r="G34" i="2"/>
  <c r="H33" i="2"/>
  <c r="G33" i="2" a="1"/>
  <c r="G33" i="2"/>
  <c r="H32" i="2"/>
  <c r="G32" i="2" a="1"/>
  <c r="G32" i="2"/>
  <c r="H31" i="2"/>
  <c r="G31" i="2" a="1"/>
  <c r="G31" i="2"/>
  <c r="H30" i="2"/>
  <c r="G30" i="2" a="1"/>
  <c r="G30" i="2"/>
  <c r="H29" i="2"/>
  <c r="G29" i="2" a="1"/>
  <c r="G29" i="2"/>
  <c r="H28" i="2"/>
  <c r="G28" i="2" a="1"/>
  <c r="G28" i="2"/>
  <c r="H27" i="2"/>
  <c r="G27" i="2" a="1"/>
  <c r="G27" i="2"/>
  <c r="H26" i="2"/>
  <c r="H25" i="2"/>
  <c r="H24" i="2"/>
  <c r="H23" i="2"/>
  <c r="G23" i="2" a="1"/>
  <c r="G23" i="2"/>
  <c r="H22" i="2"/>
  <c r="G22" i="2" a="1"/>
  <c r="G22" i="2"/>
  <c r="H21" i="2"/>
  <c r="G21" i="2" a="1"/>
  <c r="G21" i="2"/>
  <c r="H20" i="2"/>
  <c r="G20" i="2" a="1"/>
  <c r="G20" i="2"/>
  <c r="H19" i="2"/>
  <c r="G19" i="2"/>
  <c r="H18" i="2"/>
  <c r="H1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<sst xmlns="http://schemas.openxmlformats.org/spreadsheetml/2006/main" count="869" uniqueCount="526">
  <si>
    <t>DESCRIPCIÓN GENERAL DE LOS TRABAJOS:</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</si>
  <si>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</si>
  <si>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</si>
  <si>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</si>
  <si>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</si>
  <si>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</si>
  <si>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</si>
  <si>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</si>
  <si>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</si>
  <si>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</si>
  <si>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</si>
  <si>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</si>
  <si>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RAZÓN SOCIAL DEL CONTRATISTA:</t>
  </si>
  <si>
    <t>PRECIO UNITARIO ($) PROPUESTO</t>
  </si>
  <si>
    <t>PRECIO UNITARIO ($) PROPUESTO CON LETRA</t>
  </si>
  <si>
    <t>CATÁLOGO DE CONCEPTOS</t>
  </si>
  <si>
    <t>RESUMEN DE PARTIDAS</t>
  </si>
  <si>
    <t>DIRECCIÓN GENERAL DE LICITACIÓN Y CONTRATACIÓN</t>
  </si>
  <si>
    <t>DOCUMENTO</t>
  </si>
  <si>
    <t>NÚMERO DE PROCEDIMIENTO:</t>
  </si>
  <si>
    <t>E2</t>
  </si>
  <si>
    <t>TERRACERIAS</t>
  </si>
  <si>
    <t>A</t>
  </si>
  <si>
    <t>DEMOLICIONES Y DESMONTAJES</t>
  </si>
  <si>
    <t>DESMONTAJE DE LETRERO PARA SU POSTERIOR REUBICACION A 0 A 50 METROS DE SU POSICION ORIGINAL, SEÑAL INFORMATIVA DE 230 X 80 CM, ACABADO REFLEJANTE COLOR VERDE 550 COEFICIENTE DE REFLEXIÓN 22, COLOR BLANCO COEFICIENTE DE REFLEXIÓN 215, COLOR NEGRO, MONTADA SOBRE PTR CUADRADO DE 2" X 2" X 2.5 M. Y LO SEÑALADO EN LA NORMA SCT(N·CTR·CAR·1·02·013/00, I.5, J.1 Y J.2)</t>
  </si>
  <si>
    <t>DESMONTAJE DE LETRERO PARA SU POSTERIOR REUBICACION A 0 A 50 METROS DE SU POSICION ORIGINAL, SEÑAL INFORMATIVA DE 305 X 122 CM, ACABADO REFLEJANTE COLOR VERDE 550 COEFICIENTE DE REFLEXIÓN 22, COLOR BLANCO COEFICIENTE DE REFLEXIÓN 215, COLOR NEGRO, MONTADA SOBRE PTR CUADRADO DE 6" X 6" X 5.5 M. Y LO SEÑALADO EN LA NORMA SCT(N·CTR·CAR·1·02·013/00, I.5, J.1 Y J.2)</t>
  </si>
  <si>
    <t>DESMONTAJE DE LETRERO PARA SU POSTERIOR REUBICACION A 0 A 50 METROS DE SU POSICION ORIGINAL, SEÑAL INFORMATIVA DE 488 X 76 CM, ACABADO REFLEJANTE COLOR VERDE 550 COEFICIENTE DE REFLEXIÓN 22, COLOR BLANCO COEFICIENTE DE REFLEXIÓN 215, COLOR NEGRO, MONTADAS SOBRE PTR CUADRADO DE 6" X 6" X 5.5 M. Y LO SEÑALADO EN LA NORMA SCT(N·CTR·CAR·1·02·013/00, I.5, J.1 Y J.2)</t>
  </si>
  <si>
    <t>DESMONTAJE DE LETRERO PARA SU POSTERIOR REUBICACION A 0 A 50 METROS DE SU POSICION ORIGINAL, SEÑAL RESTRICTIVA VELOCIDAD MAXIMA 40K/MH DE 71 X 71 CM, ACABADO REFLEJANTE COLOR BLANCO COEFICIENTE DE REFLEXIÓN 215, COLOR ROJO 700 COEFICIENTE DE REFLEXIÓN 43 Y COLOR NEGRO, MONTADA SOBRE PTR CUADRADO DE 2" X 2" X 3 M. Y LO SEÑALADO EN LA NORMA SCT(N·CTR·CAR·1·02·013/00, I.5, J.1 Y J.2)</t>
  </si>
  <si>
    <t>DESMONTAJE DE LETRERO PARA SU POSTERIOR REUBICACION A 0 A 50 METROS DE SU POSICION ORIGINAL, SEÑAL PREVENTIVA CRUCE DE PEATONES DE 71 X 71 CM, ACABADO REFLEJANTE COLOR AMARILLO 570 COEFICIENTE DE REFLEXIÓN 162 Y COLOR NEGRO, MONTADA SOBRE PTR CUADRADO DE 2" X 2" X 3 M. Y LO SEÑALADO EN LA NORMA SCT(N·CTR·CAR·1·02·013/00, I.5, J.1 Y J.2)</t>
  </si>
  <si>
    <t>DRENAJE</t>
  </si>
  <si>
    <t>PLUVIAL</t>
  </si>
  <si>
    <t xml:space="preserve">ALCANTARILLAS </t>
  </si>
  <si>
    <t>TRAZO Y NIVELACION PARA LINEAS DE DRENAJE, AGUA POTABLE, ALUMBRADO O TELECOMUNICACIONES, CON APARATOS DE TOPOGRAFIA EN TERRENO SENSIBLEMENTE PLANO. UN TRAZO SOLAMENTE, INCLUYE: MANO DE OBRA, HERRAMIENTA, EQUIPO Y TODO LO NECESARIO PARA SU CORRECTA EJECUCIÓN. P.U.O.T.</t>
  </si>
  <si>
    <t>EXCAVACIÓN POR MEDIOS MECÁNICOS EN MATERIAL TIPO II, ZONA "A", HASTA 2.00 M. DE PROFUNDIDAD, INCLUYE: RETIRO DEL MATERIAL A BANCO DE OBRA INDICADO POR SUPERVISIÓN, MANO DE OBRA, EQUIPO Y HERRAMIENTA.</t>
  </si>
  <si>
    <t>EXCAVACIÓN POR MEDIOS MECÁNICOS EN MATERIAL TIPO III, DE 0.00 A -2.00 M, INCLUYE: ACARREO DEL MATERIAL A BANCO DE OBRA PARA SU POSTERIOR RETIRO, MANO DE OBRA, EQUIPO Y HERRAMIENTA.</t>
  </si>
  <si>
    <t>RELLENO ACOSTILLADO EN CEPAS O MESETAS CON MATERIAL DE BANCO, COMPACTADO MANUALMENTE EN CAPAS NO MAYORES DE 20 CM. INCLUYE: INCORPORACION DE AGUA NECESARIA, MANO DE OBRA, HERRAMIENTAS Y ACARREOS.</t>
  </si>
  <si>
    <t>CIMBRA ACABADO COMÚN EN DALAS Y CASTILLOS A BASE DE MADERA DE PINO DE 3A.,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</si>
  <si>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</si>
  <si>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CONCRETO HECHO EN OBRA DE F'C=150 KG/CM2 T.M.A. 3/4" R.N., INCLUYE: ACARREOS, COLADO, VIBRADO, MANO DE OBRA, EQUIPO Y HERRAMIENTA.</t>
  </si>
  <si>
    <t>SUMINISTRO Y COLOCACIÓN DE CONCRETO HECHO EN OBRA DE F'C=250 KG/CM2 T.M.A. 3/4" R.N., INCLUYE: ACARREOS, COLADO, VIBRADO, MANO DE OBRA, EQUIPO Y HERRAMIENTA.</t>
  </si>
  <si>
    <t>CARGA MECÁNICA Y ACARREO EN CAMION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</si>
  <si>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(NORMA S. C. T. N-CTR-CAR-1-01-013-00)</t>
  </si>
  <si>
    <t>CUNETAS</t>
  </si>
  <si>
    <t>BORDILLOS DE CONCRETO HIDRAULICO (P.U.O.T.) DE F´C=150 KG/CM2, T.M.A. 3/4" DE FORMA TRAPEZOIDAL CON BASE DE 15 CM Y CORONA 8 CM Y UNA ALTURA DE 12 CM, CONSIDERANDO REFUERZO CON VARILLA DE ANCLAJE DE 5/8" LINEALMENTE Y ANCLAS @ 2.00 MTS DE 20 CM. EL CONCEPTO INCLUYE: CIMBRA, FABRICACIÓN EN OBRA DE CONCRETO HIDRAULICO, CARRETILLEO DEL CONCRETO AL SITIO DE UTILIZACIÓN, FORMACIÓN Y TERMINADO DE BORDILLO, CURADO, DESCIMBRADO, SUMINISTRO DE LOS MATERIALES, DESPERDICIOS, HERRAMIENTA, EQUIPO, MANO DE OBRA Y TODO LO NECESARIO PARA SU CORRECTA EJECUCIÓN (INCISO J DE LA NORMA N-CTR-CAR-1-03-007).</t>
  </si>
  <si>
    <t>LAVADEROS</t>
  </si>
  <si>
    <t>SANITARIO</t>
  </si>
  <si>
    <t>LINEA PRINCIPAL SANITARIO</t>
  </si>
  <si>
    <t>EXCAVACIÓN PARA LINEA PRINCIPAL POR MEDIOS MECÁNICOS EN MATERIAL TIPO II, DE 0.00 A -2.00 M DE PROFUNDIDAD, INCLUYE: RETIRO DEL MATERIAL A BANCO DE OBRA INDICADO POR SUPERVISIÓN, MANO DE OBRA, EQUIPO Y HERRAMIENTA.</t>
  </si>
  <si>
    <t>EXCAVACIÓN PARA LINEA PRINCIPAL POR MEDIOS MECÁNICOS EN MATERIAL TIPO III, DE 0.00 A -2.00 M DE PROFUNDIDAD, INCLUYE: RETIRO DEL MATERIAL A BANCO DE OBRA INDICADO POR SUPERVISIÓN, MANO DE OBRA, EQUIPO Y HERRAMIENTA.</t>
  </si>
  <si>
    <t>CAMA DE ARENA PARA APOYO DE TUBERIA, INCLUYE: MATERIALES, DESPERDICIOS, MANO DE OBRA, ACARREOS, HERRAMIENTA, MEDIDO COMPACTADO. N·CTR·CAR·N-CTR-CAR-1-01-007/11, I.1 Y J.1, P.U.O.T.</t>
  </si>
  <si>
    <t>SUMINISTRO E INSTALACIÓN DE TUBERÍA DE P.V.C. PARA ALCANTARILLADO DIÁMETRO DE 12" SERIE 20, INCLUYE: MATERIALES NECESARIOS, EQUIPO, MANO DE OBRA Y PRUEBA HIDROSTÁTICA.</t>
  </si>
  <si>
    <t>RELLENO ACOSTILLADO EN CEPAS CON MATERIAL DE BANCO (TEPETATE O SIMILAR), COMPACTADO MANUALMENTE EN CAPAS NO MAYORES DE 20 CM., INCLUYE: INCORPORACIÓN DE AGUA NECESARIA, MANO DE OBRA, HERRAMIENTAS, ACARREOS Y DESPERDICIOS. MEDIDO COMPACTO (A REBOTE DE PISON). N·CTR·CAR·N-CTR-CAR-1-01-007/11, I.1 Y J.1, P.U.O.T.</t>
  </si>
  <si>
    <t>RELLENO EN CEPAS, CON MATERIAL DEL LUGAR, COMPACTADO AL 90% CON COMPACTADOR DE IMPACTO, EN CAPAS NO MAYORESDE 20 CM., MEDIDO COMPACTO, INCLUYE: INCORPORACION DE AGUA NECESARIA, MANO DE OBRA, HERRAMIENTA Y ACARREOS.</t>
  </si>
  <si>
    <t>RELLENO EN CEPAS O MESETAS CON MATERIAL DE BANCO COMPACTADO AL 90% PROCTOR CON COMPACTADOR DE IMPACTO, EN CAPAS NO MAYORES DE 20 CM., INCLUYE: INCORPORACIÓN DE AGUA NECESARIA, MANO DE OBRA, EQUIPO Y HERRAMIENTA.</t>
  </si>
  <si>
    <t>CARGA MECÁNICA Y ACARREO EN CAMIÓN DE MATERIAL PRODUCTO DE EXCAVACIÓN A BANCO AUTORIZADO POR SEMADET, A UN KILOMETRO DE DISTANCIA, MEDIDO EN SECCIONES. INCLUYE EL COSTO DE LA REGALÍA POR LA RECEPCIÓN Y DISPOSICION FINAL DEL MATERIAL Y ABUNDAMIENTO ASI COMO LA NORMA S. C. T. N-CTR-CAR-1-01-013/00), P.U.O.T.</t>
  </si>
  <si>
    <t>ACARREO EN CAMIÓN DE MATERIAL PRODUCTO DE EXCAVACIONES, EN KILÓMETROS SUBSECUENTES VOLUMEN MEDIDO EN SECCIONES AL BANCO AUTORIZADO POR SEMADET Y LA NORMA S. C. T. N-CTR-CAR-1-01-013/00, P.U.O.T.</t>
  </si>
  <si>
    <t>DESCARGAS DOMICILIARIAS</t>
  </si>
  <si>
    <t>EXCAVACIÓN PARA DESCARGAS DOMICILIARIAS POR MEDIOS MECÁNICOS EN MATERIAL TIPO II, DE 0.00 A -2.00 M DE PROFUNDIDAD, INCLUYE: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</si>
  <si>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</si>
  <si>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</si>
  <si>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SUMINISTRO E INSTALACIÓN DE SILLETA PVC DE 10"X 6" SANITARIO , INCLUYE: MANO DE OBRA, EQUIPO Y HERRAMIENTA.</t>
  </si>
  <si>
    <t>REGISTRO SANITARIO FORJADO DE 40 X 40 Y 76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</si>
  <si>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RELLENO EN CEPAS O MESETAS CON MATERIAL PRODUCTO DE LA EXCAVACION COMPACTADO AL 90% CON COMPACTADOR DE IMPACTO, EN CAPAS NO MAYORES DE 20 CM., INCLUYE: INCORPORACION DE AGUA NECESARIA, MANO DE OBRA, HERRAMIENTAS Y ACARREOS.</t>
  </si>
  <si>
    <t>POZO DE VISITA</t>
  </si>
  <si>
    <t>DEMOLICION DE POZO DE VISITA POR CUALQUIER MEDIO, DE 0.50M DE ALTURA, INCLUYE: RETIRO DE BROCAL Y/O TAPA DE FO.FO. TIPO PESADO, MANO DE OBRA, EQUIPO, HERRAMIENTA Y TODO LO NECESARIO PARA SU CORRECTA EJECUCION.</t>
  </si>
  <si>
    <t>REENIVELACIÓN DE POZO  DE VISITA "COMÚN" A 20 CM, INCLUYE: DALA PERIMETRAL DE 15X30 CM. DE CONCRETO F'C=150 KG/CM2, HECHO EN OBRA., T.M.A. 19 MM., REFORZADA CON 4#3 Y E#2@20, MURO DE LADRILLO ROJO RECOCIDO ASENTADO CON MORTERO CEMENTO-ARENA 1:3 Y APLANADO PULIDO CON MORTERO CEMENTO-ARENA 1:3 CON IMPERMEABILIZANTE INTEGRAL (FESTERGRAL) A RAZÓN DE 2 KG. POR SACO DE CEMENTO Y ESCALONES DE VARILLA DE 5/8" CON DESARROLLO LIBRE DE 60 CM.</t>
  </si>
  <si>
    <t>EXCAVACIÓN PARA POZO DE VISITA POR MEDIOS MECÁNICOS EN MATERIAL TIPO II, DE 0.00 A -2.00 M DE PROFUNDIDAD, INCLUYE: RETIRO DEL MATERIAL A BANCO DE OBRA INDICADO POR SUPERVISIÓN, MANO DE OBRA, EQUIPO Y HERRAMIENTA.</t>
  </si>
  <si>
    <t>PLANTILLA DE MAMPOSTERÍA DE PIEDRA BRAZA DE 0.30 M. DE ESPESOR  ASENTADA CON MORTERO CEMENTO-ARENA 1:3, INCLUYE: MANO DE OBRA, EQUIPO Y HERRAMIENTA.</t>
  </si>
  <si>
    <t>ESCALONES PREFABRICADOS DE ACERO PLASTIFICADO DE POLIPROPILENO (CON ALMA DE ACERO) MODELO (P-ESC-01), NARESA O SIMILAR, PARA INGRESO DE CAJAS O POZOS, INCLUYE: ACARREOS, FIJACION Y TODO LO NECESARIO PARA SU CORRECTA EJECUCION.</t>
  </si>
  <si>
    <t>MURO TIPO TEZÓN DE TABICON 11 X 14 X 28 CM ASENTADO CON MEZCLA CEMENTO - ARENA 1:3 ACABADO COMUN,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</si>
  <si>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</si>
  <si>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SUMINISTRO Y INSTALACIÓN DE MANGA DE EMPOTRAMIENTO DE  P.V.C. DE 10" DE  DIÁMETRO,  INCLUYE: MATERIAL,  MANO  DE OBRA, HERRAMIENTA Y ACARREOS.</t>
  </si>
  <si>
    <t>SUMINISTRO Y COLOCACIÓN DE BROCAL Y TAPA DE HIERRO DÚCTIL DE 0.60 M. DE DIÁMETRO, CON REJILLA TIPO PESADO DE 130 KG. PARA POZOS DE VISITA, INCLUYE: MATERIALES, ACARREO, MANO DE OBRA, EQUIPO Y HERRAMEINTA.</t>
  </si>
  <si>
    <t>AGUA POTABLE</t>
  </si>
  <si>
    <t>LINEA PRINCIPAL</t>
  </si>
  <si>
    <t>EXCAVACIÓN PARA LINEA PRINCIPAL POR MEDIOS MECÁNICOS EN MATERIAL TIPO II, DE 0.00 A -2.00 M DE PROFUNDIDAD, INCLUYE: AFINE DE PISOS Y TALUDES, RETIRO DEL MATERIAL A BANCO DE OBRA INDICADO POR SUPERVISIÓN, MANO DE OBRA, EQUIPO Y HERRAMIENTA.</t>
  </si>
  <si>
    <t>CAMA DE ARENA AMARILLA PARA APOYO DE TUBERIAS. INCLUYE: MATERIALES, ACARREOS, MANO DE OBRA, EQUIPO Y HERRAMIENTA.</t>
  </si>
  <si>
    <t>SUMINISTRO, INSTALACIÓN Y JUNTEO DE TUBO DE P.V.C. HIDRÁULICO RD-26 DE 6" DE DIAMETRO, INCLUYE: MATERIAL, ACARREO AL SITIO DE COLOCACIÓN, PRUEBAS NECESARIAS, MANO DE OBRA, EQUIPO Y HERRAMIENTA.</t>
  </si>
  <si>
    <t>RELLENO EN CEPAS O MESETAS CON MATERIAL PRODUCTO DE LA EXCAVACIÓN COMPACTADO AL 90% CON COMPACTADOR DE IMPACTO, EN CAPAS NO MAYORES DE 20 CM., INCLUYE: INCORPORACION DE AGUA NECESARIA, MANO DE OBRA, HERRAMIENTAS Y ACARREOS.</t>
  </si>
  <si>
    <t>ACARREO EN CAMION A KILÓMETROS SUBSECUENTES DE MATERIAL PRODUCTO DE EXCAVACIÓN Y/O DEMOLICIÓN,  INCLUYE: MANO DE OBRA, EQUIPO Y HERRAMIENTA, MEDIDO EN SECCION DE PROYECTO. (NORMA S. C. T. N-CTR-CAR-1-01-013-00)</t>
  </si>
  <si>
    <t>TOMAS DOMICILIARIAS</t>
  </si>
  <si>
    <t>EXCAVACIÓN PARA TOMAS DOMICILIARIAS POR MEDIOS MECÁNICOS EN MATERIAL TIPO II, A CULQUIER PROFUNDIDAD, INCLUYE: AFINE DE PISOS Y TALUDES, RETIRO DEL MATERIAL A BANCO DE OBRA INDICADO POR SUPERVISIÓN, MANO DE OBRA, EQUIPO Y HERRAMIENTA.</t>
  </si>
  <si>
    <t>SUMINISTRO E INSTALACIÓN DE TUBO DE P.A.D. RD-9 DE 13MM (1/2") DE DIAMETRO PARA TOMA DOMICILIARIA INCLUYE: MATERIAL, MANO DE OBRA, EQUIPO Y HERRAMIENTA.</t>
  </si>
  <si>
    <t>SUMINISTRO E INSTALACIÓN DE ABRAZADERA DE BRONCE DE 6" X 1/2" INCLUYE: MATERIAL, MANO DE OBRA, EQUIPO Y HERRAMIENTA.</t>
  </si>
  <si>
    <t>SUMINISTRO E INSTALACIÓN DE LLAVE DE INSERCION DE BRONCE DE 1/2", INCLUYE: MATERIAL, MANO DE OBRA, EQUIPO Y HERRAMIENTA.</t>
  </si>
  <si>
    <t>SUMINISTRO E INSTALACIÓN DE INSERTOR DE BRONCE DE 1/2", INCLUYE: MATERIAL, MANO DE OBRA, EQUIPO Y HERRAMIENTA.</t>
  </si>
  <si>
    <t>SUMINISTRO E INSTALACIÓN ADAPTADOR DE BRONCE DE 1/2",  INCLUYE: MATERIAL, MANO DE OBRA, EQUIPO Y HERRAMIENTA.</t>
  </si>
  <si>
    <t>SUMINISTRO E INSTALACIÓN DE TAPON MACHO GALVANIZADO DE 1/2", INCLUYE: MATERIAL, MANO DE OBRA, EQUIPO Y HERRAMIENTA.</t>
  </si>
  <si>
    <t>SUMINISTRO E INSTALACIÓN DE VÁLVULA DE COMPUERTA ROSCADA DE 1/2", INCLUYE: MANO DE OBRA, EQUIPO Y HERRAMIENTA.</t>
  </si>
  <si>
    <t>SUMINISTRO E INSTALACIÓN DE CONECTOR DE BRONCE 1/2", INCLUYE: MANO DE OBRA, EQUIPO Y HERRAMIENTA.</t>
  </si>
  <si>
    <t>SIMINISTRO E INSTALACIÓN DE REGISTRO PARA MEDIDOR DE AGUA POTABLE DE MATERIAL POLIETILENO DE ALTO IMPACTO C/TAPA, MEDIDAS DE 42.5 X 26 X 26 CM DE ALTURA, INSLUYE: MANO DE OBRA, EQUIPO Y HERRAMIENTA.</t>
  </si>
  <si>
    <t>RELLENO EN CEPAS O MESETAS CON MATERIAL DE BANCO COMPACTADO AL 90% CON COMPACTADOR DE IMPACTO, EN CAPAS NO MAYORES DE 20 CM., INCLUYE: INCORPORACION DE AGUA NECESARIA, MANO DE OBRA, HERRAMIENTAS Y ACARREOS.</t>
  </si>
  <si>
    <t>CAJA DE VALVULAS</t>
  </si>
  <si>
    <t>DEMOLICION DE TAPA EN CAJA DE VÁLVULAS DE 2.00 X 2.00 M. POR CUALQUIER MEDIO, INCLUYE: MANO DE OBRA, HERRAMIENTA, EQUIPO Y TODO LO NECESARIO PARA SU CORRECTA EJECUCIÓN.</t>
  </si>
  <si>
    <t>REENIVELACIÓN DE CAJA DE VÁLVULAS, INCLUYE: HERRAMIENTA, DEMOLICIÓN DE MUROS Y LOSA SUPERIOR DE CONCRETO; MUROS DE LADRILLO ROJO RECOCIDO DE 28 CM. DE ESPESOR (TEZÓN) ASENTADO CON MORTERO CEMENTO - ARENA DE RÍO EN PROPORCIÓN 1:4, APLANADO ACABADO PULIDO AL INTERIOR DE CAJA CON MORTERO CEMENTO- ARENA DE RÍO EN PROPORCIÓN 1:3, ZARPEADO DE MUROS AL EXTERIOR DE CAJA CON MORTERO CEMENTO - ARENA DE RÍO EN PROPORCIÓN 1:4, ELABORACIÓN DE MORTEROS, LOSA SUPERIOR DE 2.50 X 2.10 X 0.20M. CON CONCRETO HIDRÁULICO PREMEZCLADO MR-45, R.N., T.M.A. 38 MM., ARMADA CON VARILLA DE 3/8" A CADA 10 CM. EN AMBOS SENTIDOS, HABILITADO DE ACERO, CIMBRADO, COLADO, VIBRADO, CURADO, DESCIMBRA, MATERIALES, EQUIPO Y MANO DE OBRA.</t>
  </si>
  <si>
    <t>EXCAVACIÓN PARA CAJAS DE VALVULAS POR MEDIOS MECÁNICOS EN MATERIAL TIPO II, DE 0.00 A -2.00 M DE PROFUNDIDAD, INCLUYE: AFINE DE PISOS Y TALUDES, RETIRO DEL MATERIAL A BANCO DE OBRA INDICADO POR SUPERVISIÓN, MANO DE OBRA, EQUIPO Y HERRAMIENTA.</t>
  </si>
  <si>
    <t>PLANTILLA DE CONCRETO F´C= 100 KG/CM2. HECHO EN OBRA DE 10 CMS. DE ESPESOR INCLUYE; CIMBRADO, COLDADO, CURADO, DESCIMBRADO, MANO DE OBRA, HERRAMIENTA NECESARIA Y LIMPIEZA DEL AREA DE TRABAJO.</t>
  </si>
  <si>
    <t>CIMBRA ACABADO COMUN EN LOSAS A BASE DE MADERA DE PINO, INCLUYE: MATERIALES, ACARREOS, CORTES, HABILITADO, CIMBRADO, DESCIMBRA, MANO DE OBRA, EQUIPO Y HERRAMIENTA.</t>
  </si>
  <si>
    <t>SUMINISTRO Y COLOCACIÓN DE CONTRAMARCO DE CANAL SENCILLO DE 4" DE 1.95 M. DE LONGITUD, INCLUYE: HERRAMIENTA, NIVELACIÓN, MATERIALES, EQUIPO Y MANO DE OBRA.</t>
  </si>
  <si>
    <t>SUMINISTRO Y COLOCACIÓN DE MARCO CON TAPA PARA CAJA DE VÁLVULAS DE 50X50CM. (COMERCIAL DE 110 KG.) ESTÁNDAR, INCLUYE: MATERIALES, EQUIPO, ACARREOS Y MANO DE OBRA.</t>
  </si>
  <si>
    <t>ATRAQUE DE 0.40X0.30X0.30 M DE CONCRETO F'C=150 KG/CM2. R.N. T.M.A. DE 38 MM., HECHO EN OBRA, PARA TUBERIA DE 152 MM. (6") DE DIAMETRO, EN CRUCEROS DE AGUA POTABLE. INCLUYE: MATERIALES, MANO DE OBRA, CIMBRA Y ACARREOS.</t>
  </si>
  <si>
    <t>PIEZAS ESPECIALES</t>
  </si>
  <si>
    <t>SUMINISTRO E INSTALACION DE EXTREMIDAD DE 4" DE DIAMETRO DE 40 CM. DE LARGO DE Fo.Fo.,  INCLUYE: 50 % DE TORNILLOS Y EMPAQUES, MATERIAL, ACARREOS, MANO DE OBRA, EQUIPO Y HERRAMIENTA.</t>
  </si>
  <si>
    <t>SUMINISTRO E INSTALACIÓN DE VALVULA DE COMPUERTA RESILENTE DE 4" VASTAGO FIJO HIDROSTÁTICA, INCLUYE: 50 % DE TORNILLOS Y EMPAQUES, MATERIAL, ACARREOS, MANO DE OBRA, EQUIPO Y HERRAMIENTA.</t>
  </si>
  <si>
    <t>SUMINISTRO E INSTALACIÓN DE JUNTA GIBAULT COMPLETA DE 100 MM. ( 4" ) DE DIAMETRO DE Fo.Fo.,INCLUYE: MATERIAL, ACARREOS, MANO DE OBRA, EQUIPO Y HERRAMIENTA.</t>
  </si>
  <si>
    <t>SUMINISTRO E INSTALACION DE TAPA CIEGA DE 152 MM (6") DE DIAMETRO DE Fo.Fo. INCLUYE: PRUEBAS HIDROSTATICAS, ACARREOS, HERRAMIENTA Y MANO DE OBRA.</t>
  </si>
  <si>
    <t>SUMINISTRO E INSTALACION DE TEE DE 152 X 152 MM (6" X 6") DE DIAMETRO DE FO.FO. INCLUYE: 50 % DE TORNILLOS Y EMPAQUES, MATERIAL, ACARREOS, MANO DE OBRA, EQUIPO Y HERRAMIENTA.</t>
  </si>
  <si>
    <t>SUMINISTRO E INSTALACIÓN DE TEE DE 6" X 4" DE DIÁMETRO DE FO.FO., INCLUYE: 50 % DE TORNILLOS Y EMPAQUES, MATERIAL, ACARREOS, MANO DE OBRA, EQUIPO Y HERRAMIENTA.</t>
  </si>
  <si>
    <t>SUMINISTRO E INSTALACION DE CODOS DE 45°, 22° Ó 11° X 152 MM ( 6") DE DIAMETRO DE FIERRO FUNDIDO. INCLUYE: 50 % DE TORNILLOS Y EMPAQUES, MATERIAL, ACARREOS, MANO DE OBRA, EQUIPO Y HERRAMIENTA.</t>
  </si>
  <si>
    <t>SUMINISTRO E INSTALACION DE EXTREMIDAD DE 6" DE DIAMETRO DE 40 CM. DE LARGO DE Fo.Fo.,  INCLUYE: 50 % DE TORNILLOS Y EMPAQUES, MATERIAL, ACARREOS, MANO DE OBRA, EQUIPO Y HERRAMIENTA.</t>
  </si>
  <si>
    <t>SUMINISTRO E INSTALACION DE VALVULA COMPUERTA VASTAGO FIJO DE 152 MM. ( 6" ) DE DIAMETRO DE  FO.FO. INCLUYE: 50 % DE TORNILLOS Y EMPAQUES, MATERIAL, ACARREOS, MANO DE OBRA, EQUIPO Y HERRAMIENTA.</t>
  </si>
  <si>
    <t>SUMINISTRO E INSTALACIÓN DE JUNTA GIBAULT COMPLETA DE 152 MM. ( 6" ) DE DIÁMETRO DE FO.FO., INCLUYE: MATERIAL, ACARREOS, MANO DE OBRA, EQUIPO Y HERRAMIENTA.</t>
  </si>
  <si>
    <t>EXCAVACIÓN EN CAJON POR MEDIOS MECÁNICOS EN MATERIAL TIPO II O B, DE 0.00 A -2.00 M DE PROFUNDIDAD, INCLUYE: MANO DE OBRA, EQUIPO Y HERRAMIENTA.</t>
  </si>
  <si>
    <t>CONFORMACION Y COMPACTACION DEL TERRENO NATURAL AL FONDO DE LA EXCAVACION POR MEDIOS MECÁNICOS, DE 20 CM. DE ESPESOR, COMPACTADO AL 90% DE SU  P.V.S.M., INCLUYE: AGUA, ESCARIFICADO Y COMPACTADO. (NORMA S.C.T. N-CTR-CAR-1-01-009/16), P.U.O.T.</t>
  </si>
  <si>
    <t>FORMACION DE CAPA DE GRAVA  T.M.A 1 ½”, DE ESPESOR VARIABLE PARA FILTRO, INCLUYE: SUMINISTRO DE LOS MATERIALES, BANDEO, CONFORMACIÓN Y AFINE DEL MATERIAL, COMPACTACION EN CAPAS NO MAYORES DE 20 CM CON EXCAVADORA DE MÁS 20 TON DE PESO, SEÑALAMIENTO, LOS TIEMPOS EMPLEADOS EN EL TRANSPORTE DURANTE LAS CARGAS Y DESCARGAS, HERRAMIENTA, MANO DE OBRA, MAQUINARIA Y EQUIPO (NORMA S.I.C.T. N-CMT-3-04-001/05).</t>
  </si>
  <si>
    <t>SUMINISTRO Y COLOCACION DE GEOMEMBRA MALLA  GEOTEXTIL DE 200 GRS/M2, INCLUYE: TENDIDO, TRASLAPES, DESPERDICIOS, ACARREOS AL SITIO DE COLOCACION, MANO DE OBRA, EQUIPO Y HERRAMIENTA.</t>
  </si>
  <si>
    <t>TERRAPLENES COMPACTADOS AL 95% DE SU P.V.S.M., UTILIZANDO MATERIALES PROCEDENTES DE BANCO, PARA EL GRADO DE COMPACTACIÓN Y CADA BANCO EN PARTICULAR,  CONSIDERANDO: CARGA DEL MATERIAL EN LOS BANCOS DE ALMACENAMIENTOS AL EQUIPO DE TRANSPORTE Y DESCARGA EN EL LUGAR DE TENDIDO, PERMISOS DE EXPLOTACIÓN DE BANCOS DE AGUA; EXTRACCIÓN, CARGA, ACARREO AL LUGAR DE UTILIZACIÓN, APLICACIÓN E INCORPORACIÓN DEL AGUA, OPERACIONES DE TENDIDO, CONFORMACIÓN Y COMPACTACIÓN ESTABLECIDO EN EL PROYECTO O APROBADO POR LA SECRETARIA, LOS TIEMPOS DE LOS VEHICULOS EMPLEADOS EN EL TRANSPORTE DE LOS MATERIALES, DURANTE LA CARGA Y LA DESCARGA. P.U.O.T.  (INCISO J.1 DE LA NORMA N-CTR-CAR-1-01-009)</t>
  </si>
  <si>
    <t>GUARNICIONES</t>
  </si>
  <si>
    <t>PAVIMENTO RÍGIDO</t>
  </si>
  <si>
    <t>SUB-RASANTE CON MATERIAL DE BANCO EN PROPORCIÓN EN CAPAS NO MAYORES DE 20 CM DE ESPESOR COMPACTADO AL 100% PROCTOR DE SU P.V.S.M., INCLUYE: SUMINISTRO  DE MATERIALES, EXTENDIDO DE MATERIAL, INCORPORACIÓN DE AGUA, HOMOGENIZADO, MANO DE OBRA, EQUIPO Y HERRAMIENTA. (NORMA N-CTR-CAR-1-01-009/16).</t>
  </si>
  <si>
    <t>BASE HIDRAULICA DE 100% PRODUCTO DE TRITURACION, EN CAPAS NO MAYORES DE 20 CM. DE ESPESOR COMPACTADA AL 95% PROCTOR DE SU P.V.S.M., INCLUYE: MATERIALES, AGUA, MANO DE OBRA, EQUIPO PARA MEZCLADO DE MATERIALES, EXTENDIDO, CONFORMACIÓN, COMPACTACIÓN Y DESPERDICIOS. (N·CMT·4·02·002/16).</t>
  </si>
  <si>
    <t>SUMINISTRO Y APLICACION DE RIEGO DE IMPREGNACIÓN CON EMULSION ASFALTICA PARA IMPREGNACION (ECI-60) EN UNA PROPORCION PROMEDIO DE 1.5 LT/M2, INCLUYE: POREO CON ARENA, COSTO DE ADQUISICIÓN DE LA EMULSIÓN, TRASLADOS, CALENTAMIENTOS, BOMBEO, RECIRCULACIONES, BARRIDO DE LA SUPERFICIE PREVIO A LA COLOCACIÓN DEL PRODUCTO ASFÁLTICO, APLICACION DEL MATERIAL, HERRAMIENTAS, EQUIPO, MANO DE OBRA, SEÑALAMIENTOS, EL TIEMPO DE LOS EQUIPOS Y VEHICULOS EMPLEADOS Y TODO LO NECESARIO PARA SU CORRECTA EJECUCIÓN. .(INCISO J.1 DE LA NORMA N-CTR-CAR-1-04-004 )</t>
  </si>
  <si>
    <t>SUMINISTRO Y COLOCACIÓN DE PAVIMENTO DE CONCRETO HIDRÁULICO PREMEZCLADO MR=48 KG/CM2 (MÓDULO DE RUPTURA) CON SISTEMA DE AUTOCURADO INTERNO Y DE BAJA PERMEABILIDAD, REVENIMIENTO DE 8 CM CON UNA TOLERANCIA DE +/- 2.5CM A 28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</si>
  <si>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14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</si>
  <si>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7 DÍAS T.M.A 40 MM, PARA CONSTRUCCIÓN DE PAVIMENTOS, ACABADO TEXTURIZADO, CON ESPESOR DE ACUERDO A PROYECTO, Y/O ASÍ LO INDIQUE LA DEPENDENCIA, INCLUYE: TENDIDO, COLADO, VIBRADO, CIMBRA EN FRONTERAS, MANO DE OBRA, EQUIPO Y HERRAMIENTA.</t>
  </si>
  <si>
    <t>SUMINISTRO Y COLOCACIÓN DE PAVIMENTO DE CONCRETO HIDRÁULICO PREMEZCLADO MR=48 KG/CM2 (MÓDULO DE RUPTURA) CON SISTEMA DE AUTOCURADO INTERNO Y DE BAJA PERMEABILIDAD, REVENIMIENTO DE 8 CM CON UNA TOLERANCIA DE +/- 2.5CM A 3 DÍAS R.R. T.M.A 40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</si>
  <si>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COLOCACION, HERRAMIENTA Y ACARREOS.</t>
  </si>
  <si>
    <t>CORTE CON DISCO DE DIAMANTE HASTA 1/3 DE ESPESOR DE LA LOSA Y HASTA 3 MM DE ANCHO. INCLUYE: EQUIPO, PREPARACIONES Y MANO DE OBRA. (NORMA S.C.T. N-CSV-CAR-2-02-005/02)</t>
  </si>
  <si>
    <t>CALAFATEO DE JUNTAS DE DILATACIÓN EN PAVIMENTOS DE CONCRETO HIDRÁULICO DE 13 MM. X 17 MM., CON BACKER-ROD DE 13 MM DE DIÁMETRO (CINTILLA DE POLIURETANO) Y SELLADOR PARA JUNTAS SUPERSEAL P, TIPO FESTER O SIMILAR, (CONFORME A LAS NORMAS DE CONSTRUCCIÓN DE LA S.C.T. N-CSV-CAR-2-02-005/02, INCLUYE: LIMPIEZA DE LA JUNTA, ENSANCHE CON CORTADORA HASTA 13 MM, SUMINISTRO, DESPERDICIO Y COLOCACIÓN.</t>
  </si>
  <si>
    <t>SUMINISTRO Y COLOCACION DE ACERO DE REFUERZO (N-CTR-CAR-1-02-004), FY=4200 KG/CM2, BARRAS PASAJUNTAS CON REDONDO LISO GRADO 60 DEL NO. 10 (1 1/4"), DE DIÁMETRO DE 46 CM DE LONGITUD @ 30 CM MONTADAS EN CANASTILLA METÁLICA DEL NO. 2.5 (5/16") DE 13.5 CM DE ALTURA Y COLOCADAS EN JUNTAS TRANSVERSALES EN LOSA DE CONCRETO DE 28 CM DE ESPESOR P.U.O.T.</t>
  </si>
  <si>
    <t>DENTELLON DE CONCRETO SIMPLE MR=45 KG/CM2 O SU EQUIVALETE EN F´C A 28 DIAS  DE 25 X 50 CM. EN CAMBIO DE ESTRUCTURA DE PAVIMENTO, INCLUYE: MATERIAL, HERRAMIENTA Y MANO DE OBRA ASI COMO LO SEÑALADO EN LA NORMA SCT N-CTR-CAR-1-04-009/06, I. Y J., P.U.O.T.</t>
  </si>
  <si>
    <t>SEÑALAMIENTO HORIZONTAL</t>
  </si>
  <si>
    <t>SUMINISTRO Y APLICACIÓN DE RAYA CONTINUA O DISCONTINUA, SENCILLA EN COLOR BLANCA Y/O AMARILLA DE 15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</si>
  <si>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TERMOPLASTICA CON APLICACIÓN DE PRIMARIO PARA ASEGURAR EL CORRECTO ANCLAJE DE LA PINTURA Y MICROESFERAS REFLEJANTE 800GR/LT SOBRE PAVIMENTO NUEVO, RAYA DE ALTO, DE 40 CMS DE ESPESOR (RAYA PARA CRUCE DE PEATONES  (M-7.1) DE 40 CM. DE ANCHO Y LO SEÑALADO EN LA NORMA SCT N-CTR-CAR-1-07-001/00, I.1 Y J.,P.U.O.T.</t>
  </si>
  <si>
    <t>SUMINISTRO Y APLICACIÓN DE  PINTURA TERMOPLÁSTICA PARA FLECHA SENCILLA  "DERECHA", "IZQUIERDA" O "RECTA" COLOR BLANCO PARA BALIZAMIENTO DE VIALIDADES, CON APLICACIÓN DE MICROESFERAS 800 GR./LT., INCLUYE: TRAZO, SEÑALAMIENTOS, MANO DE OBRA, PREPARACIÓN,  Y LIMPIEZA AL FINAL DE LA OBRA. (NORMA S.C.T. N-CTR-K-1-07-001/00)</t>
  </si>
  <si>
    <t>SUMINISTRO Y APLICACIÓN DE  PINTURA TERMOPLASTICA PARA FLECHA DOBLE  "DERECHA" Ó "IZQUIERDA" COLOR BLANCO PARA BALIZAMIENTO DE VIALIDADES, CON APLICACIÓN DE MICROESFERAS 800 GR./LT., INCLUYE: TRAZO, SEÑALAMIENTOS, MANO DE OBRA, PREPARACIÓN,  Y LIMPIEZA AL FINAL DE LA OBRA. (NORMA S.C.T. N-CTR-K-1-07-001/00)</t>
  </si>
  <si>
    <t>PINTURA TERMOPLASTICA PARA SEÑALAMIENTO DE PARADA OFICIAL, EN PAVIMENTO CON UNA ÁREA MENOR A 10.00 M2 Y LO SEÑALADO EN LA NORMA SCT N-CTR-CAR-1-07-001/00, I.2 Y J.,P.U.O.T.</t>
  </si>
  <si>
    <t>SUMINISTRO Y APLICACIÓN DE  PINTURA TERMOPLASTICA PARA LEYENDA VELOCIDAD MAXIMA "#/MAX" COLOR BLANCO PARA BALIZAMIENTO DE VIALIDADES, CON APLICACIÓN DE MICROESFERAS 800 GR./LT., INCLUYE: TRAZO, SEÑALAMIENTOS, MANO DE OBRA, PREPARACIÓN,  Y LIMPIEZA AL FINAL DE LA OBRA. (NORMA S.C.T. N-CTR-K-1-07-001/00)</t>
  </si>
  <si>
    <t>SUMINISTRO Y COLOCACIÓN DE BOYA TROQUELADA DE 7.5X23X23 CM CON 2 REFLEJANTES POR UNIDAD DE OBRA TERMINADA, CONSIDERANDO: EL VALOR POR LA ADQUISICION DE LOS MATERIALES, CARGA Y TRANSPORTE DE TODOS LOS MATERIALES AL SITO DE SU UTILIZACION, UBICACION Y PREMARCADO PARA LA COLOCACION DE LAS BOYAS, COLOCACION DE LA BOYA, LIMPIEZAS DE LA SUPERFICIE DONDE SE COLOCARA, LOS TIEMPOS DE LOS VEHICULOS EMPLEADOS EN LOS TRANSPORTES DE TODOS LOS MATERIALES DURANTE LAS CARGAS Y DESCARGAS, P.U.O.T. (INCISO I. DE LA NORMA N-CTR-CAR-1-07-004)</t>
  </si>
  <si>
    <t>SUMINISTRO Y COLOCACION DE VIALETAS EN RAYA CONTINUA Y/O DICONTINUA, CON REFLEJANTE COLOR AMARILLO Y/O BLANCA EN UNA O DOS CARAS POR UNIDAD DE OBRA TERMINADA, INCLUYE: MATERIALES, EPOXICO PARA ANCLAJE, MANO DE OBRA, EQUIPO Y HERRAMIENTA.</t>
  </si>
  <si>
    <t xml:space="preserve">SUMNISTRO Y COLOCACION DE VIALETAS  DESTELLANTES DE BATERIA SOLAR A DOS CARAS EN CARRETERAS  CUANDO HAN SUFRIDO ALGÚN TIPO DE DAÑO, SE HAN DETERIORADO, HAN PERDIDO SU CAPACIDAD DE RETROREFLEXION O HAN TERMINADO SU VIDA UTIL, CON EL PROPÓSITO DE MANTENER LA CARRETERA EN CONDICIONES DE SEGURIDAD EN LO QUE A SEÑALAMIENTO SE REFIERE, INCLUYE: COSTO DE ADQUISICION Y SUMINISTRO DE LOS MATERIALES, MARCADO Y LIMPIEZA DE LA ZONA DONDE SE REPONDRA LA VIALETA, LA COLOCACION, EL ADHESIVOS O ELEMENTOS DE FIJACION, LA MANO DE OBRA, EQUIPO, HERRAMIENTAS, SEÑALAMIENTOS, BANDEREROS, EL ADHESIVO, RESINA Y CATALIZADOR ADECUADOS, EL TIEMPO DE LOS EQUIPOS Y VEHICULOS EMPLEADOS Y TODO LO NECESARIO PARA SU CORRECTA EJECUCIÓN. (N-CSV-CAR-3-05-003/02) </t>
  </si>
  <si>
    <t>SEÑALAMIENTO VERTICAL</t>
  </si>
  <si>
    <t>SEÑALES PREVENTIVAS.</t>
  </si>
  <si>
    <t>SEÑALES RESTRICTIVAS.</t>
  </si>
  <si>
    <t>SEÑALES INFORMATIVAS DE SERVICIOS</t>
  </si>
  <si>
    <t>SEÑALES DE INFORMACION GENERAL</t>
  </si>
  <si>
    <t>SEÑALES INFORMATIVAS DE DESTINO</t>
  </si>
  <si>
    <t xml:space="preserve">BANQUETAS </t>
  </si>
  <si>
    <t>TRAZO Y NIVELACIÓN CON EQUIPO TOPOGRAFICO DEL TERRENO ESTABLECIENDO EJES Y REFERENCIAS Y BANCOS DE NIVEL, INCLUYE: CRUCETAS, ESTACAS, HILOS, MARCAS Y TRAZOS CON CALHIDRA, MANO DE OBRA, EQUIPO Y HERRAMIENTA.</t>
  </si>
  <si>
    <t>BANQUETA DE 12 CM. DE ESPESOR DE CONCRETO PREMEZCLADO F'C=200  KG/CM2., R.N., T.M.A. 19 MM,  CON ACABADO ESCOBILLADO, REFUERZO CON MALLA ELECTROSOLDADA 6-6-10/10, INCLUYE: CIMBRA, DESCIMBRA, COLADO, CURADO,  MATERIALES,  MANO DE OBRA, EQUIPO Y HERRAMIENTA</t>
  </si>
  <si>
    <t>PEATONALIZACIÓN</t>
  </si>
  <si>
    <t>ESTAMPADO DE LOGOTIPO DE DISCAPACITADOS EN RAMPA PEATONAL , INCLUYE: MOLDE DE NEOPRENO, DESMOLDANTE, SELLADOR, MANO DE OBRA Y HERRAMIENTA.</t>
  </si>
  <si>
    <t>CICLOVIA</t>
  </si>
  <si>
    <t>PAVIMENTOS</t>
  </si>
  <si>
    <t>AFINE Y NIVELACIÓN DE TERRENO NATURAL COMPACTADO AL 90% PROCTOR DE SU P.V.S.M. EN HORARIOS DIURNOS Y NOCTURNOS INCLUYE: HERRAMIENTA, HUMEDAD ÓPTIMA, MATERIALES, EQUIPO Y MANO DE OBRA.</t>
  </si>
  <si>
    <t>SUMINISTRO Y COLOCACIÓN DE CONCRETO HIDRÁULICO PREMEZCLADO MR= 48 KG/CM2 (MÓDULO DE RUPTURA) CON SISTEMA DE AUTOCURADO INTERNO Y DE BAJA PERMEABILIDAD, REVENIMIENTO DE 8 CM CON UNA TOLERANCIA DE +/- 2.5 CM, A 28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</si>
  <si>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14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</si>
  <si>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7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</si>
  <si>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48 KG/CM2 (MÓDULO DE RUPTURA) CON SISTEMA DE AUTOCURADO INTERNO Y DE BAJA PERMEABILIDAD, REVENIMIENTO DE 8 CM CON UNA TOLERANCIA DE +/- 2.5 CM, A 3 DÍAS, T.M.A. 40 MM, PARA CONSTRUCCIÓN DE PAVIMENTO , ACABADO SEMI-PULIDO CON HELICOPTERO, COLOR ROJO INTEGRAL AL 8% , INCLUYE: ELABORACIÓN Y DOSIFICACIÓN DE CONCRETO POR PESO EN PLANTA DOSIFICADORA, TRANSPORTADO EN CAMIÓN REVOLVEDOR Y/O CAMIÓN VOLTEO, INCLUYE. , MATERIALES, MANO DE OBRA, EQUIPO, HERRAMIENTA, LIMPIEZA, ACARREOS Y DESCARGAS DENTRO DE LA OBRA. NO INCLUYE: ACERO DE REFUERZO, CORTE EN JUNTAS, RELLENO EN JUNTA CONSTRUCTIVA CON TIRILLAS DE RESPALDO DE POLIURETANO, NI SELLADOR AUTONIVELANTE.</t>
  </si>
  <si>
    <t>CONSTRUCCIÓN DE ESTRUCTURA DE CONCRETO RECTANGULAR NOMBRADA "FLAUTA LLENA" CON DIMENSIONES DE 1.50 MTS. DE LARGO X 0.60 MTS. DE ANCHO Y DE 47 CMS. DE ALTURA, CON CONCRETO F´C=250 KG/CM2 T.M.A. R.N., ARMADA EN SU PERIMETRO CON 4 VARILLAS EN EQUINA DE ACERO DE REFUERZO F´Y=4,200 KG/CM2. DEL #3 Y ESTRIBOS DEL #3 @ 15 CMS. Y TRES VARILLAS EN SENTIDO TRANSVERSAL (EN EL SENTIDO DE LOS 0.60 CMS) DEL # 3, CONSIDERANDO CIMBRA APARENTE DE MADERA CON UN SOLO USO, POR SUS CUATRO LADOS, ELABORACION DE OCHAVADO EN TODAS SUS ARISTAS, INCLUYE: TRABAJOS EN ORARIOS DIURNOS Y NOCTURNOS, MATERIALES, DESPERDICIOS, HERRAMIENTA, MANO DE OBRA, ACARREOS INTERNOS DE LOS MATERIALES, CIMBRADO, DESCIMBRADO, ARMADO, EQUIPO.</t>
  </si>
  <si>
    <t>CONSTRUCCIÓN DE ESTRUCTURA DE CONCRETO RECTANGULAR NOMBRADA "FLAUTA HUECA" CON DIMENSIONES DE 1.50 MTS. DE LARGO X 0.60 MTS. DE ANCHO Y DE 47 CMS. DE ALTURA, CON CONCRETO F´C=250 KG/CM2, T.M.A. R.N., CON MUROS DE CONCRETO EN PERIMETRO DE 5 CMS DE ESPESOR X 47 CMS DE ALTURA, ARMADOS CON 4 VARILLAS EN ESQUINAS DE ACERO DE REFUERZO F´Y=4,200 KG/CM2. DEL #3 Y ESTRIBOS DEL #3 @15 CMS. CONSIDERANDO CIMBRA APARENTE CON UN SOLO USO EN CARA EXPERIOR 25 CMS. DE ALTURA POR SUS CUATRO CARAS Y POR EL INTERIOR CON UNA ALTURA DE 47 CMS EN SUS CUATRO CARAS, ELABORACION DE OCHAVO EN TODAS SUS ARISTAS., INCLUYE: TRABAJOS EN ORARIOS DIURNOS Y NOCTURNOS, MATERIALES, DESPERDICIOS, HERRAMIENTA, MANO DE OBRA, ACARREOS INTERNOS DE LOS MATERIALES, CIMBRADO, DESCIMBRADO, ARMADO, EQUIPO.</t>
  </si>
  <si>
    <t>CONSTRUCCIÓN DE ESTRUCTURA DE CONCRETO RECTANGULAR CON CORTE EN ESQUINA LLENA NOMBRADA "FLAUTA ESQUINA" CON DIMENSIONES DE 1.50 MTS. DE LARGO X 0.60 MTS DE ANCHO Y DE 47 CMS DE ALTURA, HASTA REMATAR A 10 CMS. POR LA PARTE DEL CORTE (ESQUINA) CON CONCRETO F´C=25'KG/CM2. T.M.A. R.N., ARMADA CON 4 VARILLAS EN ESQUINAS DE ACERO DE REFUERZO F´Y= 4,200 KG/CM2. DEL #3 Y ESTRIBOS DEL #3 @15 CMS. CONSIDERANDO CIMBRA APARANTE DE MADERA CON UN SOLO USO, POR LA CARA EXTERIOR 25 CMS DE ALTURA POR SUS CUATRO CARAS, ELABORACION DE OCHAVO EN TODAS SUS ARISTAS, INCLUYE: ELABORACION EN HORARIOS DIURNOS Y NOCTURNOS, MATERIALES, DESPERDICIOS, HERRAMIENTA, MANO DE OBRA, ACARREOS INTERNOS DE LOS MATERIALES, CIMBRADO, DESCIMBRADO, ARMADO, EQUIPO.</t>
  </si>
  <si>
    <t>EQUIPAMIENTO</t>
  </si>
  <si>
    <t>SUMINISTRO Y COLOCACION DE BOLARDO FLEXIBLE DE POLIMERO COLOR VERDE Y CINTA DE VINIL REFLEJANTE GRADO INGENIERIA EN MEDIDAS DE 1.20 M. DE ALTO. INCLUYE: ACARREO AL SITIO DE UTILIZACION HASTA 40 M., MANO DE OBRA, EQUIPO, HERRAMIENTA, DEMOLICION DE CONCRETO Y EXCAVACION PARA RECIBIR EN PISO Y TODO LO NECESARIO PARA SU CORRECTA EJECUCION.</t>
  </si>
  <si>
    <t>SUMINISTRO Y COLOCACION DE SEGREGADORES PARA CICLOVÍA TIPO BOOMERANG MARCA INTELIGENCIA Y VIALIDAD, DIMENSIONES 50X38CM Y 14CM DE ALTURA , LONGITUD PERIMETRAL AL FRENTE 96 CM</t>
  </si>
  <si>
    <t>AREAS VERDES</t>
  </si>
  <si>
    <t>SUMINISTRO Y COLOCACION DE TIERRA VEGETAL PREPARADA PARA JARDINERÍA, INCLUYE: SUMINISTRO, ACARREO, COLOCACIÓN, MANO DE OBRA, EQUIPO, HERRAMIENTA Y TODO LO NECESARIO PARA SU CORRECTA EJECUCION.</t>
  </si>
  <si>
    <t>SUMINISTRO Y COLOCACIÓN DE SUJETO ARBÓREO ARRAYÁN Y/O OLIVO NEGRO (LUMA APICULATA) DE 1.5 A 2.0 MTS DE ALTO, , ASÍ COMO SUSTRATO ESPECIAL PARA CONTENEDOR CON MATERIAL ORGÁNICO, TIERRA VEGETAL POR CADA CONTENEDOR DE PIEDRA. INCLUYE COLOCACIÓN DE VEGETACIÓN Y SUSTRATO, LIMPIEZA Y RIEGO (CON AGUA DE SUMINISTRO POR PARTE DE CONTRATISTA) DURANTE LOS TRABAJOS DE SUMINISTRO, COLOCACIÓN Y DURANTE 45 DÍAS DESPUÉS DE TERMINADA LA OBRA, ACARREOS DENTRO DE LA OBRA HASTA EL LUGAR DE SU COLOCACIÓN, LIMPIEZA, MANO DE OBRA, EQUIPO, HERRAMIENTA Y TODO LO NECESARIO PARA SU CORRECTA EJECUCION.</t>
  </si>
  <si>
    <t>SEÑALAMIENTO HORIZONTAL Y VERTICAL</t>
  </si>
  <si>
    <t>SUMINISTRO Y APLICACION DE PINTURA TERMOLASTICA BLANCA, EN PICTORAMA DE "SOLO BICI" CON FLECHA DE SENTIDO DE HASTA 2.00 MTS., PICTORAMA DE BICICLETA DE HASTA 1.40 MTS. Y TEXTO "SOLO" DE 53 CMS. DE 90MILL. DE ESPESOR CON APLICACION DE MICROESFERA CON DISPENSADOR AUTOMATICO, INCLUYE: TRAZO, PREPARACION, MOLDES, EQUIPOS DE TERMOFUSION, MATERIALES Y MANO DE OBRA.</t>
  </si>
  <si>
    <t>SUMINISTRO Y COLOCACION DE VIALETAS EN RAYA CONTINUA SENCILLA M-1.1 CON REFLEJANTE COLOR AMARILLO EN UNA O DOS CARAS POR UNIDAD DE OBRA TERMINADA (CLASIFICACIÓN DH-1.1)</t>
  </si>
  <si>
    <t>SUMINISTRO Y COLOCACION DE SEÑALAMIENTO PROHIBIDO PASO MOTOS DE 60X60 CMS. EN LAMINA GALVANIZADA CAL. 16 Y ROTULO DE VINYL ANTIREFLEJANTE, CON POSTE DE PTR DE 2"X2" COLOR ROJO, ACABADO GALVANIZADO, DE 3.9 MTS. DE LARGO, ANCLADO SOBRE UNA CAJA DE CONCRETO HECHO EN OBRA F'C=200 KG/CM2 DE 40X40X80 CMS., INCLUYE: EXCAVACION, RETIRO DE MATERIAL PRODUCTO DE LA EXCAVACION FUERA DE LA OBRA, ACARREOS, MATERIALES, MANO DE OBRA, EQUIPO, HERRAMIENTA Y TODO LO NECESARIO PARA SU CORRECTA EJECUCION.</t>
  </si>
  <si>
    <t>SUMINISTRO Y COLOCACION DE SEÑALAMIENTO CICLOVIA DE 60X60 CMS. EN LAMINA GALVANIZADA CAL. 16 Y ROTULO DE VINYL ANTIREFLEJANTE, CON POSTE DE PTR DE 2"X2" COLOR ROJO, ACABADO GALVANIZADO, DE 3.9 MTS. DE LARGO, ANCLADO SOBRE UNA CAJA DE CONCRETO HECHO EN OBRA F'C=200 KG/CM2 DE 40X40X80 CMS., INCLUYE: EXCAVACION, RETIRO DE MATERIAL PRODUCTO DE LA EXCAVACION FUERA DE LA OBRA, ACARREOS, MATERIALES, MANO DE OBRA, EQUIPO, HERRAMIENTA Y TODO LO NECESARIO PARA SU CORRECTA EJECUCION.</t>
  </si>
  <si>
    <t>SUMINISTRO Y COLOCACION DE CINTA REFLEJANTE DE 2" DE ANCHO, CUALQUIER COLOR, EN ELEMENTOS VIALES,  INCLUYE: MATERIALES, MANO DE OBRA, EQUIPO Y HERRAMIENTA.</t>
  </si>
  <si>
    <t>PASO PEATONAL AMARILLO DE 40 CM. EN  PINTURA TERMOPLASTICA PETATILLO EN FRANJAS DE 0.40 X 2.00 M. CON SEPARACIÓN DE 0.40 M., CON APLICACIÓN DE PRIMARIO PARA ASEGURAR EL CORRECTO ANCLAJE DE LA  PINTURA Y DE MICROESFERA REFLEJANTE 800 GR./LT. SOBRE PAVIMENTO, APLICADA CON MAQUINA PINTARRAYA, INCLUYE: TRAZO, SEÑALAMIENTOS, MANO DE OBRA, PREPARACIÓN Y LIMPIEZA AL FINAL DE LA OBRA. (NORMA S.C.T. N-CTR-K-1-07-001/00)</t>
  </si>
  <si>
    <t>SUMINISTRO Y APLICACION DE PINTURA TERMOLASTICA BLANCA, LINEA CONTINUA / DISCONTINUA DE 10 CMS DE 90MILL. DE ESPESOR CON APLICACION DE MICROESFERA CON DISPENSADOR AUTOMATICO, INCLUYE: TRAZO, PREPARACION, MOLDES, EQUIPOS DE TERMOFUSION, MATERIALES Y MANO DE OBRA.</t>
  </si>
  <si>
    <t>SUMINISTRO Y APLICACION DE PINTURA TERMOLASTICA BLANCA, EN LINEA DE ALTO 50 CMS DE 90MILL. DE ESPESOR CON APLICACION DE MICROESFERA CON DISPENSADOR AUTOMATICO, INCLUYE: TRAZO, PREPARACION, MOLDES, EQUIPOS DE TERMOFUSION, MATERIALES Y MANO DE OBRA.</t>
  </si>
  <si>
    <t>ALUMBRADO PUBLICO</t>
  </si>
  <si>
    <t>EXCAVACIÓN POR MEDIOS MECÁNICOS EN CEPAS, EN MATERIAL TIPO II, ZONA "A", HASTA 2.00 M. DE PROFUNDIDAD. INCLUYE: ACARREO DEL MATERIAL AL BANCO DE OBRA PARA SU POSTERIOR RETIRO, AFINE DE PLANTILLA Y TALUDES, MEDIDO EN TERRENO NATURAL POR SECCIÓN SEGÚN PROYECTO. N-CTR-CAR-1-01-007/11, P.U.O.T.</t>
  </si>
  <si>
    <t>RELLENO EN CEPAS, CON MATERIAL PRODUCTO DE LA EXCAVACION COMPACTADO AL 90%  CON  COMPACTADOR DE IMPACTO, EN CAPAS NO MAYORESDE 20 CM., MEDIDO COMPACTO, INCLUYE: INCORPORACION DE AGUA NECESARIA, MANO DE OBRA, HERRAMIENTA Y ACARREOS. N·CTR·CAR·N-CTR-CAR-1-01-007/11, I.1 Y J.1, P.U.O.T.</t>
  </si>
  <si>
    <t>SUMINISTRO Y COLOCACIÓN DE CINTA DE PRECACUÓN. INCLUYE MANO DE OBRA, EQUIPO Y HERRAMIENTA, P.U.O.T.</t>
  </si>
  <si>
    <t>BRAZO ALTO PARA POSTE METALICO, 0.50 MTS DE LONGITUD Y 2" DIAMETRO, ACABADO ESMALTE ALQUIDALICO EN COLOR BLANCO. INCLUYE: INSTALACION EN POSTE, TORNILLERIA, EQUIPO DE ELEVACIÓN, MANO DE OBRA Y TODO LO NECESARIO PARA SU CORRECTA INSTALACIÓN.</t>
  </si>
  <si>
    <t>BRAZO ALTO PARA POSTE METALICO, 1.80 MTS DE LONGITUD Y 2" DIAMETRO, ACABADO ESMALTE ALQUIDALICO EN COLOR BLANCO. INCLUYE: INSTALACION EN POSTE, TORNILLERIA, EQUIPO DE ELEVACIÓN, MANO DE OBRA Y TODO LO NECESARIO PARA SU CORRECTA INSTALACIÓN.</t>
  </si>
  <si>
    <t>CONSTRUCCION DE BASE DE CONCRETO 40X40X100 DE F'C=200 KG/CM2. ARMADA CON 4 VARILLAS DEL 4 Y ESTRIBOS DEL 3 A CADA 15 CM. INCLUYE EXCAVACION, MATERIALES, MANO DE OBRA, HERRAMIENTAS NECESARIAS</t>
  </si>
  <si>
    <t>SUMINISTRO E INSTALACION DE REGISTRO PARA ALUMBRADO PUBLICO DE 0.40x0.40x0.60 m CON MARCO GALVANIZADO MARCA CENMEX O SIMILAR, INCLUYE: MATERIALES, ACARREOS, HERRAMIENTA Y MANO DE OBRA.</t>
  </si>
  <si>
    <t>SUMINISTRO Y COLOCACION DE TUBO PAD RD-17 NARANJA, 2" POLIETILENO ALTA DENSIDAD. INCLUYE: MANO DE OBRA, ACARREOS, HERRAMIENTA, DESPERDICIOS, LIMPIEZA Y TODO LO NECESARIO PARA SU CORRECTA INSTALACION.</t>
  </si>
  <si>
    <t>SUMINISTRO Y COLOCACION DE CABLE ALUMINIOCABLE DE ALUMINIO PARA DISTRIBUCIÓN SUBTERRÁNEA (DRS) XLP 600V 90°C TRIPLEX CABLE AI-XLP 2C/1N (1/0 - 2) 2+1 (1/0 AWG - 2 AWG). INCLUYE: MANO DE OBRA, ACARREOS, HERRAMIENTA, DESPERDICIOS, LIMPIEZA Y TODO LO NECESARIO PARA SU CORRECTA INSTALACION.</t>
  </si>
  <si>
    <t>SUMINISTRO Y COLOCACION DE BASE MEDICION BIFASICA CON 5A. TERMINAL BASE NEMA 3R MARCA EATON O SIMILAR. INCLUYE: MANO DE OBRA, ACARREOS, HERRAMIENTA, DESPERDICIOS, LIMPIEZA Y TODO LO NECESARIO PARA SU CORRECTA INSTALACION.</t>
  </si>
  <si>
    <t>SUMINISTRO Y COLOCACION DE COMBINACION DE ALUMBRADO, 2X40AMP, 240V, 10KA 60HZ EN GABINETE NEMA 4X CON FOTOCELDA INCLUYE: MANO DE OBRA, ACARREOS, HERRAMIENTA, DESPERDICIOS, LIMPIEZA Y TODO LO NECESARIO PARA SU CORRECTA INSTALACION.</t>
  </si>
  <si>
    <t>SUMINISTRO Y COLOCACIÓN DE LUMINARIA LED  GRANVIA EVO GR 5050, MOD. V19514840U2MVG1   5, MARCA CONSTRULITA DE 195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</si>
  <si>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TENSION 127 - 277 V,   ALUMINIO EXTRUIDO ANODIZADO, MONTAJE EN BRAZO DE 1 1/2" HASTA 2 3/8", LED DE ALTA POTENCIA CERAMICO DE MUY LARGA VIDA, TARJETA DE CIRCUITO IMPRESO DE ALUMINIO, ENSAMBLE ELECTRONICO CLASE III DE IPC, PROTECCION DE VOLTAJE CON SUPRESOR DE PICOS DE 10KV/10KA EN PARALELO, AISLAMIENTO DE PRODUCTO CLASE I, IP66, DRIVER CON SUPRESOR DE PICOS INTERNO 6KV/6KA Y PROTECCION TERMICA, VALIDADO CON PRUEBA DE VIBRACION 3G, VIDA PROMEDIO DE 150,000 HORAS, TEMPERATURA DE COLOR DE 5,000 K CON ANGULO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</si>
  <si>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COLOCACION DE CRUCETA TIPO PT-200. INCLUYE: MANO DE OBRA, ACARREOS, HERRAMIENTA, DESPERDICIOS, LIMPIEZA Y TODO LO NECESARIO PARA SU CORRECTA INSTALACION.</t>
  </si>
  <si>
    <t>SUMINISTRO Y COLOCACION DE ABRAZADERA UL 16X210X340MM. INCLUYE: MANO DE OBRA, ACARREOS, HERRAMIENTA, DESPERDICIOS, LIMPIEZA Y TODO LO NECESARIO PARA SU CORRECTA INSTALACION.</t>
  </si>
  <si>
    <t>SUMINISTRO Y COLOCACION DE APARTARRAYOS OXIDO DE ZINC 21KV. INCLUYE: MANO DE OBRA, ACARREOS, HERRAMIENTA, DESPERDICIOS, LIMPIEZA Y TODO LO NECESARIO PARA SU CORRECTA INSTALACION.</t>
  </si>
  <si>
    <t>SUMINISTRO Y COLOCACION DE CORTACIRCUITOS FUSIBLE 25KVA CON LISTON FUSIBLE. INCLUYE: MANO DE OBRA, ACARREOS, HERRAMIENTA, DESPERDICIOS, LIMPIEZA Y TODO LO NECESARIO PARA SU CORRECTA INSTALACION.</t>
  </si>
  <si>
    <t>SUMINISTRO Y COLOCACION DE CABLE ALUMINIO XLP-DRS-600V CALIBRE 6 AWG 90º 600V MONOPOLAR, INCLUYE: MANO DE OBRA, ACARREOS, HERRAMIENTA, DESPERDICIOS, LIMPIEZA Y TODO LO NECESARIO PARA SU CORRECTA INSTALACION.</t>
  </si>
  <si>
    <t>SUMINISTRO Y COLOCACION DE CONECTOR ESTRIBO CALIBRE 1/0. INCLUYE: MANO DE OBRA, ACARREOS, HERRAMIENTA, DESPERDICIOS, LIMPIEZA Y TODO LO NECESARIO PARA SU CORRECTA INSTALACION.</t>
  </si>
  <si>
    <t>SUMINISTRO Y COLOCACION DE CONECTOR PERICO HTE3126W, LINEA CALIBRE 2 AWG-350MCM DERIV CALIBRE 6 AWG-2/0 AWG. INCLUYE: MANO DE OBRA, ACARREOS, HERRAMIENTA, DESPERDICIOS, LIMPIEZA Y TODO LO NECESARIO PARA SU CORRECTA INSTALACION.</t>
  </si>
  <si>
    <t>SUMINISTRO E INSTALACION DE CABLE DE COBRE DESNUDO CAL.4 INCLUYE: MATERIAL, MANO DE OBRA, EQUIPO Y HERRAMIENTA</t>
  </si>
  <si>
    <t>DICTAMEN O CARTA DE VERIFICACION A LAS INSTALACIONES ELECTRICAS, EMITIDO POR UNA "UNIDAD VERIFICADORA DE INSTALACIONES ELECTRICAS (UVIE)", APROBADA POR LA SECRETARIA DE ENERGÍA Y CON REGISTRO VIGENTE, TRAMITAR Y OBTENER.</t>
  </si>
  <si>
    <t>LINEA TELECOMUNICACIONES</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</si>
  <si>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</si>
  <si>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COLOCACION DE TUBO PAD RD-17 NARANJA, 1 1/4" POLIETILENO ALTA DENSIDAD, INCLUYE: MANO DE OBRA, ACARREOS, HERRAMIENTA, DESPERDICIOS, LIMPIEZA Y TODO LO NECESARIO PARA SU CORRECTA INSTALACION.</t>
  </si>
  <si>
    <t>LIMPIEZA</t>
  </si>
  <si>
    <t>LIMPIEZA GRUESA Y FINA  DE OBRA, INCLUYE: ACARREO A BANCO DE OBRA, MANO DE OBRA, EQUIPO Y HERRAMIENTA.</t>
  </si>
  <si>
    <t>A2</t>
  </si>
  <si>
    <t>A3</t>
  </si>
  <si>
    <t>A3.1</t>
  </si>
  <si>
    <t>A3.2</t>
  </si>
  <si>
    <t>A4</t>
  </si>
  <si>
    <t>A5</t>
  </si>
  <si>
    <t>A6</t>
  </si>
  <si>
    <t>A7</t>
  </si>
  <si>
    <t>A8</t>
  </si>
  <si>
    <t>A9</t>
  </si>
  <si>
    <t>A10</t>
  </si>
  <si>
    <t>A11</t>
  </si>
  <si>
    <t>A12</t>
  </si>
  <si>
    <t>A13</t>
  </si>
  <si>
    <t>A14</t>
  </si>
  <si>
    <t>PZA</t>
  </si>
  <si>
    <t>M</t>
  </si>
  <si>
    <t>M3</t>
  </si>
  <si>
    <t xml:space="preserve"> M</t>
  </si>
  <si>
    <t>M2</t>
  </si>
  <si>
    <t>KG</t>
  </si>
  <si>
    <t>M3/KM</t>
  </si>
  <si>
    <t>A1</t>
  </si>
  <si>
    <t>A2.1</t>
  </si>
  <si>
    <t>A2.1.1</t>
  </si>
  <si>
    <t>A2.1.2</t>
  </si>
  <si>
    <t>A2.1.3</t>
  </si>
  <si>
    <t>A2.2</t>
  </si>
  <si>
    <t>A2.2.1</t>
  </si>
  <si>
    <t>A2.2.2</t>
  </si>
  <si>
    <t>A2.2.3</t>
  </si>
  <si>
    <t>A3.3</t>
  </si>
  <si>
    <t>A3.4</t>
  </si>
  <si>
    <t>A8.1</t>
  </si>
  <si>
    <t>A8.2</t>
  </si>
  <si>
    <t>A8.3</t>
  </si>
  <si>
    <t>A8.4</t>
  </si>
  <si>
    <t>A8.5</t>
  </si>
  <si>
    <t>A11.1</t>
  </si>
  <si>
    <t>A11.2</t>
  </si>
  <si>
    <t>A11.3</t>
  </si>
  <si>
    <t>A11.4</t>
  </si>
  <si>
    <t>SIOP-001</t>
  </si>
  <si>
    <t>SIOP-002</t>
  </si>
  <si>
    <t>SIOP-003</t>
  </si>
  <si>
    <t>SIOP-004</t>
  </si>
  <si>
    <t>SIOP-005</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</si>
  <si>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</si>
  <si>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</si>
  <si>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</si>
  <si>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</si>
  <si>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</si>
  <si>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</si>
  <si>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</si>
  <si>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</si>
  <si>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</si>
  <si>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</si>
  <si>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</si>
  <si>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</si>
  <si>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</si>
  <si>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</si>
  <si>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</si>
  <si>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</si>
  <si>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</si>
  <si>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</si>
  <si>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</si>
  <si>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</si>
  <si>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</si>
  <si>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</si>
  <si>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</si>
  <si>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</si>
  <si>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</si>
  <si>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</si>
  <si>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</si>
  <si>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</si>
  <si>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</si>
  <si>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</si>
  <si>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</si>
  <si>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</si>
  <si>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</si>
  <si>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</si>
  <si>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</si>
  <si>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</si>
  <si>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</si>
  <si>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</si>
  <si>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</si>
  <si>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</si>
  <si>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</si>
  <si>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</si>
  <si>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</si>
  <si>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</si>
  <si>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</si>
  <si>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</si>
  <si>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</si>
  <si>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</si>
  <si>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</si>
  <si>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</si>
  <si>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</si>
  <si>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</si>
  <si>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</si>
  <si>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</si>
  <si>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</si>
  <si>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</si>
  <si>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</si>
  <si>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</si>
  <si>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</si>
  <si>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</si>
  <si>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</si>
  <si>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</si>
  <si>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</si>
  <si>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</si>
  <si>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</si>
  <si>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</si>
  <si>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</si>
  <si>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</si>
  <si>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</si>
  <si>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</si>
  <si>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</si>
  <si>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</si>
  <si>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</si>
  <si>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</si>
  <si>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</si>
  <si>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</si>
  <si>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</si>
  <si>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</si>
  <si>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</si>
  <si>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</si>
  <si>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</si>
  <si>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</si>
  <si>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</si>
  <si>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</si>
  <si>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</si>
  <si>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</si>
  <si>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</si>
  <si>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</si>
  <si>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</si>
  <si>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</si>
  <si>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</si>
  <si>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</si>
  <si>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</si>
  <si>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</si>
  <si>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</si>
  <si>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</si>
  <si>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</si>
  <si>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</si>
  <si>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</si>
  <si>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</si>
  <si>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</si>
  <si>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</si>
  <si>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</si>
  <si>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</si>
  <si>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</si>
  <si>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</si>
  <si>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</si>
  <si>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</si>
  <si>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</si>
  <si>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</si>
  <si>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</si>
  <si>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</si>
  <si>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</si>
  <si>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</si>
  <si>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</si>
  <si>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</si>
  <si>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</si>
  <si>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</si>
  <si>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</si>
  <si>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</si>
  <si>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</si>
  <si>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</si>
  <si>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</si>
  <si>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</si>
  <si>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</si>
  <si>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</si>
  <si>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</si>
  <si>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</si>
  <si>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</si>
  <si>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</si>
  <si>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</si>
  <si>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</si>
  <si>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</si>
  <si>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</si>
  <si>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</si>
  <si>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</si>
  <si>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</si>
  <si>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</si>
  <si>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</si>
  <si>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</si>
  <si>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</si>
  <si>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</si>
  <si>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</si>
  <si>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</si>
  <si>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</si>
  <si>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</si>
  <si>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</si>
  <si>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</si>
  <si>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</si>
  <si>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</si>
  <si>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</si>
  <si>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</si>
  <si>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</si>
  <si>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</si>
  <si>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</si>
  <si>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</si>
  <si>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</si>
  <si>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</si>
  <si>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</si>
  <si>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</si>
  <si>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</si>
  <si>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</si>
  <si>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</si>
  <si>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</si>
  <si>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</si>
  <si>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</si>
  <si>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</si>
  <si>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</si>
  <si>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</si>
  <si>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</si>
  <si>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</si>
  <si>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</si>
  <si>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</si>
  <si>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</si>
  <si>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</si>
  <si>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</si>
  <si>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</si>
  <si>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</si>
  <si>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</si>
  <si>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</si>
  <si>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</si>
  <si>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</si>
  <si>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</si>
  <si>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</si>
  <si>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</si>
  <si>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</si>
  <si>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</si>
  <si>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</si>
  <si>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</si>
  <si>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</si>
  <si>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</si>
  <si>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</si>
  <si>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</si>
  <si>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</si>
  <si>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</si>
  <si>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</si>
  <si>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</si>
  <si>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</si>
  <si>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</si>
  <si>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</si>
  <si>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</si>
  <si>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</si>
  <si>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</si>
  <si>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</si>
  <si>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</si>
  <si>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</si>
  <si>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</si>
  <si>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</si>
  <si>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</si>
  <si>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</si>
  <si>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</si>
  <si>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</si>
  <si>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</si>
  <si>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</si>
  <si>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</si>
  <si>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</si>
  <si>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</si>
  <si>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</si>
  <si>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</si>
  <si>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</si>
  <si>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</si>
  <si>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</si>
  <si>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</si>
  <si>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</si>
  <si>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</si>
  <si>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</si>
  <si>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</si>
  <si>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</si>
  <si>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</si>
  <si>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</si>
  <si>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</si>
  <si>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</si>
  <si>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</si>
  <si>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</si>
  <si>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</si>
  <si>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</si>
  <si>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</si>
  <si>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</si>
  <si>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</si>
  <si>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</si>
  <si>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TRÁMITES ANTE CFE PARA LA OBTENCIÓN DEL SERVICIO DE ENERGÍA ELÉCTRICA PARA TRANSFORMADOR DE ALUMBRADO, P.U.O.T.</t>
  </si>
  <si>
    <t>FECHA DE INICIO AUTORIZADA:</t>
  </si>
  <si>
    <t>FECHA DE TERMINACIÓN AUTORIZADA:</t>
  </si>
  <si>
    <t>PLAZO DE EJECUCIÓN:</t>
  </si>
  <si>
    <t>FECHA:</t>
  </si>
  <si>
    <t>NOMBRE Y FIRMA DEL REPRESENTANTE LEGAL</t>
  </si>
  <si>
    <t>SUMINISTRO Y APLICACION DE PINTURA TERMOLASTICA VERDE, EN CUADROS DISCONTINUOS EN CICLOVIA DE 40 CMS X 40 CMS DE 90MILL. DE ESPESOR CON APLICACION DE MICROESFERA CON DISPENSADOR AUTOMATICO, INCLUYE: TRAZO, PREPARACION, MOLDES, EQUIPOS DE TERMOFUSION, MATERIALES Y MANO DE OBRA.</t>
  </si>
  <si>
    <t>SIOP-E-PAV-OB-LP-0141-2026</t>
  </si>
  <si>
    <t>Construcción de vialidad de interconexión Nodo El Cuervo - Fracc. Chulavista, lado sur, del km. 0+000 al km. 0+150, municipio de Tlajomulco de Zúñiga, Jalisco.</t>
  </si>
  <si>
    <t>ALCANTARILLAS DE LAMINA CORRUGADA DE ACERO,  CONSTRUCCIÓN DE ALCANTARILLA ANIDABLE DE 1.50 DE DIÁMETRO CALIBRE 12 DONDE INDIQUE EL PROYECTO Y A SATISFACCIÓN DE LA SECRETARÍA, CONSIDERANDO, EL VALOR POR LA ADQUISICION DE LOS MATERIALES, PLANTILLA DE APOYO, CARGA Y DESCARGA DE LOS MATERIALES AL SITIO DE COLOCACION, COLOCACION Y ENSAMBLADOS, EL TIEMPO DE LOS VEHICULOS Y EQUIPOS EMPLEADOS EN LA INSTALACION. P.U.O.T. (INCISO J. DE LA NORMA N-CTR-CAR-1-03-001)</t>
  </si>
  <si>
    <t>CUNETAS  CON CONCRETO HIDRÁULICO DE F'C=150 KG/CM2 Y 0.14 M2 DE SECCIÓN TRANSVERSAL DE CUNETA CONSIDERANDO 10 CM. DE ESPESOR, CONSIDERANDO: EXCAVACIÓN Y CONFORMACIÓN DE LA CUNETA, MATERIALES, CIMBRA COLADO, DESCIMBRADO, VIBRADO, CURADO, LOS TIEMPOS DE LOS VEHÍCULOS EMPLEADOS EN LOS TRANSPORTES DURANTE LAS CARGAS Y LAS DESCARGAS DE LOS MATERIALES PRODUCTO DE LA CONSTRUCCIÓN DE LA CUNETA, P.U.O.T. (INCISO J. DE LA NORMA N-CTR-CAR-1-03-003)</t>
  </si>
  <si>
    <t>LAVADEROS DE CONCRETO HIDRÁULICO SIMPLE DE F´C=150 KG/CM2 (P.U.O.T.),SEGUN SU TIPO Y DONDE LO INDIQUE EL PROYECTO  A 28 DÍAS DE EDAD, DE 10 CM DE ESPESOR PROMEDIO Y 1.20 M PROMEDIO DE DESARROLLO TRANSVERSAL INCLUYE: EXCAVACION, CONFORMACION, AFINE Y COMPACTACION DEL TERRENO PARA ASENTAR EL LAVADERO,SUMINISTRO DE LOS MATERIALES, CIMBRA,COLADO, DESCIMBRADO, VIBRADO, CURADO, LOS TIEMPOS DE LOS VEHICULOS EMPLEADOS EN LOS TRANSPORTES DURANTE LAS CARGAS, INSTALACION Y DESCARGAS DE LOS MATERIALES PRODUCTO DE LA CONSTRUCCION DEL LAVADERO, MANO DE OBRA, SEÑALAMIENTO  Y TODO LO NECESARIO PARA SU CORRECTA EJECUCIÓN (INCISO I. DE LA NORMA N-CTR-CAR-1-03-007).</t>
  </si>
  <si>
    <t>GUARNICIÓN DE CONCRETO PREMEZCLADO TIPO L CON CONCRETO F'C=200KG/CM2 TMA 19MM RN CON CIMBRA METALICA, EN SECCION DE 60CM DE BASE Y 28 CM DE ALTURA, MAS CORONA DE 15CM A 20 CM Y 20 CM DE ALTURA, INCLUYE MATERIALES, DESPERDICIOS, CIMBRA, JUNTA FRIA, CURADO Y MANO DE OBRA.</t>
  </si>
  <si>
    <t>SUMINISTRO Y COLOCACIÓN DE SEÑAL DE 117 X 117 CM. CON UN TABLERO  ACABADO TIPO "A" ALTA INTENSIDAD COLOR AMARILLO FLUORESCENTE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DOS POSTES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</si>
  <si>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CIRCULAR DE 86 CM. DE DIAMETRO CON UN TABLERO  ACABADO TIPO "A" ALTA INTENSIDAD 10 AÑOS DE DURACION, LAMINA LISA  CALIBRE 16 ,  GALVANIZADA POR INMERSION EN CALIENTE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</si>
  <si>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86 X 86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</si>
  <si>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 xml:space="preserve">SUMINISTRO Y COLOCACIÓN DE SEÑAL DE 71 X 71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</si>
  <si>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COLOCACIÓN DE TABLERO ADICIONAL DE 86 X 35 CM, LEYENDA "MAXIMA"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</si>
  <si>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117 X 35 CM, LEYENDA "MAXIMA"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</si>
  <si>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117 X 50 CM, LEYENDA "FOTO INFRACCION INICIA ZONA REGULADA"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</si>
  <si>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TABLERO ADICIONAL DE 305 X 61 CM, LEYENDA "ANILLO PERIFERICO ORIENTE"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</si>
  <si>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</si>
  <si>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61 X 61 CM.CON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</si>
  <si>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71 X 239 CM., CON LEYENDA ACABADO TIPO  "A" ALTA INTENSIDAD, LAMINA TIPO CHAROLA  CALIBRE 16 ROLADA EN CALIENTE,ESQUINAS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</si>
  <si>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 PELICULA ANTI GRAFFITI, TORNILLOS ANTIVANDALICOS GALVANIZADO,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</si>
  <si>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CENEFA DE 12 CM DE ESPESOR A BASE DE CONCRETO PREMEZCLADO F´C=200 KG/CM2, R.N., T.M.A., 19 MM. TIRO DIRECTO, COLOR NEGRO SUPERFICIAL Y ACABADO ESTAMPADO, REFUERZO CON MALLA ELECTROSOLDADA 6X6/10-10, INCLUYE: CIMBRA, DESCIMBRA, COLADO, DESMOLDANTE, BARNIZ,  CURADO, MATERIALES, MANO DE OBRA, EQUIPO Y HERRAMIENTA.</t>
  </si>
  <si>
    <t>SUMINISTRO Y COLOCACIÓN DE CONCRETO PREMEZCLADO F'C=200 KG/CM2, R.N., T.M.A. 19 MM EN RAMPA PEATONAL DE 10 CM DE ESPESOR PROMEDIO EN ESQUINAS DE VIALIDAD CON PENDIENTE MAXIMA DEL 6%, CON ACABADO ESCOBILLADO, INCLUYE: CIMBRA, DESCIMBRA, COLADO, CURADO, MATERIALES, MANO DE OBRA, EQUIPO Y HERRAMIENTA.</t>
  </si>
  <si>
    <t>CENEFA DE 10 CM DE ESPESOR PROMEDIO A BASE DE CONCRETO F´C=200 KG/CM2., R. N., T.M.A.19 MM. PREMEZCLADO, TIRO DIRECTO, COLOR NEGRO SUPERFICIAL Y ACABADO ESTAMPADO, INCLUYE: CIMBRA, DESCIMBRA, COLADO, DESMOLDANTE, CURADO, MATERIALES, MANO DE OBRA, EQUIPO Y HERRAMIENTA.</t>
  </si>
  <si>
    <t>SUMINISTRO Y COLOCACION DE BOLARDO DE 6"  DE DIAMETRO, FABRICADO EN TUBO DE ACERO AL CARBON CEDULA 30, DE 1.15 M DE DESARROLLO, CON CABEZAL DE FUNDICION DE ALUMINIO, CINTA REFLEJANTE GRADO INGENIERIA COLOR BLANCO, TERMINADO EN PINTURA POLIESTER HORNEADA, INCLUYE: DADO DE CONCRETO F´C=200 KG/CM2 HECHO EN OBRA DE 40X40X40 CM., ACARREOS, MATERIALES, MANO DE OBRA, EQUIPO Y HERRAMIENTA.</t>
  </si>
  <si>
    <t>SUMINISTRO Y COLOCACION DE DE GUÍA PODOTÁCTIL MARCA ARQCCESIBLE® CON RELIEVE DE LÍNEA QUE INDICA ALTO, ADVERTENCIA O PRECAUCIÓN FABRICADA A BASE DE DE ARCILLA POLISINTÉTICA DE 30 X 30 CM CON UN ESPESOR DE 12 MM, + 3 MM DE RELIEVE, CON GRAN DURABILIDAD Y ALTA RESISTENCIA A TRÁNSITO PESADO, ASÍ COMO A CAMBIOS BRUSCOS DE TEMPERATURA, PARA EXTERIORES, EL CONCEPTO INCLUYE: PREPARACION DE LA SUPERFICIE, ADHESIVO BASE SOLVENTE, LIMPIADOR DE LINEA, BISELEADO, LIMPIEZA Y RETIRO DE FALSAS ADHERENCIAS, MATERIALES DE APORTE, MANO DE OBRA ESPECILIZADA, TRAZOS Y REFERENCIAS, MANO DE Y HERRAMIENTA MENOR, PUOT.</t>
  </si>
  <si>
    <t>SUMINISTRO Y COLOCACIÓN DE POSTE METALICO CONICO CIRCULAR DE 11.00M DE ALTURA FABRICADO EN LAMINA CALIBRE 11, CON PERCHA PARA BRAZO, INCLUYE: MATERIALES, MANO DE OBRA, EQUIPO, CARGA, ACARREO, DESCARGA, MAQUINARIA, EQUIPO Y TODO LO QUE SE REQUIERA PARA LA CORRECTA EJECUCION.</t>
  </si>
  <si>
    <t>SUMINISTRO Y COLOCACIÓN DE REGISTRO DE CONCRETO PARA ALUMBRADO PUBLICO DE 0.33X0.33X0.40M, CON MARCO Y CONTRAMARCO GALVANIZADOS,  INCLUYE: EXCAVACION, RETIRO DE MATERIAL SOBRANTE FUERA DE LA OBRA, RELLENOS CON MATERIAL DE LUGAR, GRUA PARA MANIOBRAS DE ELEVACION Y BAJADO A FONDO DE LA CEPA, MATERIALES,  MANO DE OBRA, EQUIPO Y HERRAMIENTA.</t>
  </si>
  <si>
    <t>SUMINISTRO Y COLOCACION DE TRANSFORMADOR MONOFASICO TIPO POSTE 10KVA 120/240V 23KV, AUTOPROTEGIDO EN ALTA Y BAJA, CON PROTOCOLO. INCLUYE: ELEVACION, FLETES, COLOCACION, CONEXIONES, MANO DE OBRA, HERRAMIENTA, DESPERDICIOS, LIMPIEZA Y TODO LO NECESARIO PARA SU CORRECTA INSTALACION.</t>
  </si>
  <si>
    <t>SUMINISTRO Y APLICACION DE PINTURA TERMOLASTICA BLANCA, EN LINEA DE PASO PEATONAL DE 40 CMS DE 90MILL. DE ESPESOR CON APLICACION DE MICROESFERA CON DISPENSADOR AUTOMATICO, INCLUYE: TRAZO, PREPARACION, MOLDES, EQUIPOS DE TERMOFUSION, MATERIALES Y MANO DE OBRA.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</si>
</sst>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quot;$&quot;#,##0.00"/>
    <numFmt numFmtId="165" formatCode="&quot;$&quot;#,###.00"/>
    <numFmt numFmtId="166" formatCode="#,##0.0000"/>
    <numFmt numFmtId="167" formatCode="0.0000"/>
  </numFmts>
  <fonts count="22" x14ac:knownFonts="1">
    <font>
      <sz val="11"/>
      <color theme="1"/>
      <name val="Calibri"/>
      <family val="2"/>
      <scheme val="minor"/>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b/>
      <sz val="12"/>
      <name val="Calibri"/>
      <family val="2"/>
      <scheme val="minor"/>
    </font>
    <font>
      <b/>
      <sz val="8"/>
      <color theme="1" tint="4.9989318521683403E-2"/>
      <name val="Arial"/>
      <family val="2"/>
    </font>
    <font>
      <sz val="8"/>
      <name val="Arial"/>
      <family val="2"/>
    </font>
    <font>
      <b/>
      <sz val="8"/>
      <name val="Arial"/>
      <family val="2"/>
    </font>
    <font>
      <b/>
      <sz val="16"/>
      <name val="Calibri"/>
      <family val="2"/>
    </font>
    <font>
      <b/>
      <sz val="10"/>
      <color rgb="FF006600"/>
      <name val="Calibri"/>
      <family val="2"/>
      <scheme val="minor"/>
    </font>
    <font>
      <b/>
      <sz val="10"/>
      <color rgb="FF0000CC"/>
      <name val="Calibri"/>
      <family val="2"/>
      <scheme val="minor"/>
    </font>
    <font>
      <b/>
      <sz val="8"/>
      <color rgb="FF0000CC"/>
      <name val="Arial"/>
      <family val="2"/>
    </font>
    <font>
      <b/>
      <sz val="8"/>
      <color rgb="FF006600"/>
      <name val="Arial"/>
      <family val="2"/>
    </font>
    <font>
      <sz val="10"/>
      <color rgb="FF006600"/>
      <name val="Calibri"/>
      <family val="2"/>
      <scheme val="minor"/>
    </font>
    <font>
      <b/>
      <sz val="10"/>
      <color rgb="FFFF0000"/>
      <name val="Calibri"/>
      <family val="2"/>
      <scheme val="minor"/>
    </font>
    <font>
      <b/>
      <sz val="8"/>
      <color rgb="FFFF0000"/>
      <name val="Arial"/>
      <family val="2"/>
    </font>
    <font>
      <sz val="12"/>
      <name val="Calibri"/>
      <family val="2"/>
    </font>
    <font>
      <sz val="11"/>
      <color theme="1"/>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1607409894101"/>
        <bgColor indexed="64"/>
      </patternFill>
    </fill>
  </fills>
  <borders count="15">
    <border>
      <left/>
      <right/>
      <top/>
      <bottom/>
      <diagonal/>
    </border>
    <border>
      <left style="medium">
        <color auto="1"/>
      </left>
      <right style="medium">
        <color auto="1"/>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s>
  <cellStyleXfs count="13">
    <xf numFmtId="0" fontId="0" fillId="0" borderId="0"/>
    <xf numFmtId="0" fontId="1" fillId="0" borderId="0"/>
    <xf numFmtId="0" fontId="1" fillId="0" borderId="0"/>
    <xf numFmtId="44" fontId="1" fillId="0" borderId="0" applyFont="0" applyFill="0" applyBorder="0" applyAlignment="0" applyProtection="0"/>
    <xf numFmtId="0" fontId="1" fillId="0" borderId="0"/>
    <xf numFmtId="44" fontId="21" fillId="0" borderId="0" applyFont="0" applyFill="0" applyBorder="0" applyAlignment="0" applyProtection="0"/>
    <xf numFmtId="44" fontId="1" fillId="0" borderId="0" applyFont="0" applyFill="0" applyBorder="0" applyAlignment="0" applyProtection="0"/>
    <xf numFmtId="0" fontId="1" fillId="0" borderId="0"/>
    <xf numFmtId="44" fontId="21" fillId="0" borderId="0" applyFont="0" applyFill="0" applyBorder="0" applyAlignment="0" applyProtection="0"/>
    <xf numFmtId="0" fontId="21" fillId="0" borderId="0"/>
    <xf numFmtId="0" fontId="1" fillId="0" borderId="0"/>
    <xf numFmtId="44" fontId="1" fillId="0" borderId="0" applyFont="0" applyFill="0" applyBorder="0" applyAlignment="0" applyProtection="0"/>
    <xf numFmtId="44" fontId="21" fillId="0" borderId="0" applyFont="0" applyFill="0" applyBorder="0" applyAlignment="0" applyProtection="0"/>
  </cellStyleXfs>
  <cellXfs count="125">
    <xf numFmtId="0" fontId="0" fillId="0" borderId="0" xfId="0"/>
    <xf numFmtId="0" fontId="12" fillId="0" borderId="1" xfId="1" applyFont="1" applyBorder="1" applyAlignment="1">
      <alignment horizontal="center" vertical="top"/>
    </xf>
    <xf numFmtId="0" fontId="5" fillId="2" borderId="13" xfId="1" applyFont="1" applyFill="1" applyBorder="1" applyAlignment="1">
      <alignment horizontal="center" vertical="top"/>
    </xf>
    <xf numFmtId="0" fontId="5" fillId="2" borderId="12" xfId="1" applyFont="1" applyFill="1" applyBorder="1" applyAlignment="1">
      <alignment horizontal="center" vertical="top"/>
    </xf>
    <xf numFmtId="0" fontId="5" fillId="2" borderId="11" xfId="1" applyFont="1" applyFill="1" applyBorder="1" applyAlignment="1">
      <alignment horizontal="center" vertical="top"/>
    </xf>
    <xf numFmtId="0" fontId="4" fillId="0" borderId="7" xfId="1" applyFont="1" applyBorder="1" applyAlignment="1">
      <alignment horizontal="left" vertical="top"/>
    </xf>
    <xf numFmtId="0" fontId="4" fillId="0" borderId="1" xfId="1" applyFont="1" applyBorder="1" applyAlignment="1">
      <alignment horizontal="left" vertical="top"/>
    </xf>
    <xf numFmtId="0" fontId="2" fillId="0" borderId="7" xfId="1" applyFont="1" applyBorder="1" applyAlignment="1">
      <alignment horizontal="justify" vertical="top"/>
    </xf>
    <xf numFmtId="0" fontId="2" fillId="0" borderId="1" xfId="1" applyFont="1" applyBorder="1" applyAlignment="1">
      <alignment horizontal="justify" vertical="top"/>
    </xf>
    <xf numFmtId="0" fontId="5" fillId="2" borderId="0" xfId="4" applyFont="1" applyFill="1" applyAlignment="1">
      <alignment horizontal="center" vertical="top"/>
    </xf>
    <xf numFmtId="0" fontId="3" fillId="0" borderId="3" xfId="1" applyFont="1" applyBorder="1" applyAlignment="1">
      <alignment horizontal="center" vertical="top"/>
    </xf>
    <xf numFmtId="0" fontId="3" fillId="0" borderId="14" xfId="1" applyFont="1" applyBorder="1" applyAlignment="1">
      <alignment horizontal="center" vertical="top"/>
    </xf>
    <xf numFmtId="0" fontId="3" fillId="0" borderId="6" xfId="1" applyFont="1" applyBorder="1" applyAlignment="1">
      <alignment horizontal="center" vertical="top"/>
    </xf>
    <xf numFmtId="0" fontId="3" fillId="0" borderId="7" xfId="1" applyFont="1" applyBorder="1" applyAlignment="1">
      <alignment horizontal="center" vertical="top" wrapText="1"/>
    </xf>
    <xf numFmtId="0" fontId="3" fillId="0" borderId="1" xfId="1" applyFont="1" applyBorder="1" applyAlignment="1">
      <alignment horizontal="center" vertical="top" wrapText="1"/>
    </xf>
    <xf numFmtId="0" fontId="12" fillId="0" borderId="7" xfId="1" applyFont="1" applyBorder="1" applyAlignment="1">
      <alignment horizontal="center" vertical="top"/>
    </xf>
    <xf numFmtId="0" fontId="3" fillId="0" borderId="1" xfId="1" applyFont="1" applyBorder="1" applyAlignment="1">
      <alignment horizontal="center" vertical="top" wrapText="1"/>
    </xf>
    <xf numFmtId="0" fontId="3" fillId="0" borderId="2" xfId="1" applyFont="1" applyBorder="1" applyAlignment="1">
      <alignment horizontal="center" vertical="top"/>
    </xf>
    <xf numFmtId="0" fontId="4" fillId="0" borderId="2" xfId="1" applyFont="1" applyBorder="1" applyAlignment="1">
      <alignment horizontal="center" vertical="top"/>
    </xf>
    <xf numFmtId="0" fontId="3" fillId="0" borderId="3" xfId="1" applyFont="1" applyBorder="1" applyAlignment="1">
      <alignment vertical="top"/>
    </xf>
    <xf numFmtId="0" fontId="4" fillId="0" borderId="0" xfId="1" applyFont="1" applyAlignment="1">
      <alignment vertical="top"/>
    </xf>
    <xf numFmtId="0" fontId="4" fillId="0" borderId="1" xfId="1" applyFont="1" applyBorder="1" applyAlignment="1">
      <alignment horizontal="center" vertical="top"/>
    </xf>
    <xf numFmtId="0" fontId="3" fillId="0" borderId="4" xfId="1" applyFont="1" applyBorder="1" applyAlignment="1">
      <alignment horizontal="center" vertical="top"/>
    </xf>
    <xf numFmtId="0" fontId="3" fillId="0" borderId="0" xfId="1" applyFont="1" applyAlignment="1">
      <alignment horizontal="center" vertical="top"/>
    </xf>
    <xf numFmtId="0" fontId="3" fillId="0" borderId="5" xfId="1" applyFont="1" applyBorder="1" applyAlignment="1">
      <alignment horizontal="center" vertical="top"/>
    </xf>
    <xf numFmtId="0" fontId="3" fillId="0" borderId="5" xfId="1" applyFont="1" applyBorder="1" applyAlignment="1">
      <alignment vertical="top"/>
    </xf>
    <xf numFmtId="0" fontId="3" fillId="0" borderId="6" xfId="1" applyFont="1" applyBorder="1" applyAlignment="1">
      <alignment horizontal="left" vertical="top"/>
    </xf>
    <xf numFmtId="0" fontId="3" fillId="0" borderId="2" xfId="1" applyFont="1" applyBorder="1" applyAlignment="1">
      <alignment horizontal="left" vertical="top"/>
    </xf>
    <xf numFmtId="0" fontId="4" fillId="0" borderId="4" xfId="1" applyFont="1" applyBorder="1" applyAlignment="1">
      <alignment horizontal="center" vertical="top"/>
    </xf>
    <xf numFmtId="0" fontId="4" fillId="0" borderId="0" xfId="1" applyFont="1" applyAlignment="1">
      <alignment horizontal="center" vertical="top"/>
    </xf>
    <xf numFmtId="0" fontId="4" fillId="0" borderId="5" xfId="1" applyFont="1" applyBorder="1" applyAlignment="1">
      <alignment horizontal="center" vertical="top"/>
    </xf>
    <xf numFmtId="0" fontId="4" fillId="0" borderId="7" xfId="1" applyFont="1" applyBorder="1" applyAlignment="1">
      <alignment horizontal="center" vertical="top"/>
    </xf>
    <xf numFmtId="0" fontId="4" fillId="0" borderId="8" xfId="1" applyFont="1" applyBorder="1" applyAlignment="1">
      <alignment horizontal="center" vertical="top"/>
    </xf>
    <xf numFmtId="0" fontId="4" fillId="0" borderId="9" xfId="1" applyFont="1" applyBorder="1" applyAlignment="1">
      <alignment horizontal="center" vertical="top"/>
    </xf>
    <xf numFmtId="0" fontId="4" fillId="0" borderId="10" xfId="1" applyFont="1" applyBorder="1" applyAlignment="1">
      <alignment horizontal="center" vertical="top"/>
    </xf>
    <xf numFmtId="0" fontId="4" fillId="0" borderId="0" xfId="1" applyFont="1" applyAlignment="1">
      <alignment horizontal="justify" vertical="top"/>
    </xf>
    <xf numFmtId="0" fontId="3" fillId="0" borderId="0" xfId="1" applyFont="1" applyAlignment="1">
      <alignment vertical="top"/>
    </xf>
    <xf numFmtId="49" fontId="5" fillId="2" borderId="11"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wrapText="1"/>
    </xf>
    <xf numFmtId="49" fontId="5" fillId="2" borderId="13" xfId="2" applyNumberFormat="1" applyFont="1" applyFill="1" applyBorder="1" applyAlignment="1">
      <alignment horizontal="center" vertical="center"/>
    </xf>
    <xf numFmtId="0" fontId="4" fillId="0" borderId="0" xfId="1" applyFont="1" applyAlignment="1">
      <alignment horizontal="center" vertical="center"/>
    </xf>
    <xf numFmtId="4" fontId="3" fillId="0" borderId="0" xfId="1" applyNumberFormat="1" applyFont="1" applyAlignment="1">
      <alignment vertical="top"/>
    </xf>
    <xf numFmtId="49" fontId="4" fillId="0" borderId="0" xfId="1" applyNumberFormat="1" applyFont="1" applyAlignment="1">
      <alignment horizontal="left" vertical="top"/>
    </xf>
    <xf numFmtId="0" fontId="4" fillId="0" borderId="0" xfId="1" applyFont="1" applyAlignment="1">
      <alignment horizontal="center" vertical="top" wrapText="1"/>
    </xf>
    <xf numFmtId="4" fontId="4" fillId="0" borderId="0" xfId="1" applyNumberFormat="1" applyFont="1" applyAlignment="1">
      <alignment horizontal="right" vertical="top"/>
    </xf>
    <xf numFmtId="164" fontId="4" fillId="0" borderId="0" xfId="3" applyNumberFormat="1" applyFont="1" applyFill="1" applyAlignment="1">
      <alignment horizontal="right" vertical="top"/>
    </xf>
    <xf numFmtId="164" fontId="4" fillId="0" borderId="0" xfId="3" applyNumberFormat="1" applyFont="1" applyAlignment="1">
      <alignment horizontal="right" vertical="top"/>
    </xf>
    <xf numFmtId="0" fontId="4" fillId="0" borderId="0" xfId="4" applyFont="1" applyAlignment="1">
      <alignment vertical="top"/>
    </xf>
    <xf numFmtId="0" fontId="2" fillId="0" borderId="0" xfId="1" applyFont="1" applyAlignment="1">
      <alignment horizontal="center" vertical="top" wrapText="1"/>
    </xf>
    <xf numFmtId="166" fontId="2" fillId="0" borderId="0" xfId="1" applyNumberFormat="1" applyFont="1" applyAlignment="1">
      <alignment horizontal="right" vertical="top"/>
    </xf>
    <xf numFmtId="164" fontId="2" fillId="0" borderId="0" xfId="3" applyNumberFormat="1" applyFont="1" applyAlignment="1">
      <alignment horizontal="right" vertical="top"/>
    </xf>
    <xf numFmtId="4" fontId="6" fillId="0" borderId="0" xfId="1" applyNumberFormat="1" applyFont="1" applyAlignment="1">
      <alignment horizontal="center" vertical="top"/>
    </xf>
    <xf numFmtId="164" fontId="6" fillId="0" borderId="0" xfId="3" applyNumberFormat="1" applyFont="1" applyAlignment="1">
      <alignment vertical="top"/>
    </xf>
    <xf numFmtId="0" fontId="7" fillId="0" borderId="0" xfId="1" applyFont="1" applyAlignment="1">
      <alignment horizontal="center" vertical="top" wrapText="1"/>
    </xf>
    <xf numFmtId="0" fontId="8" fillId="3" borderId="0" xfId="1" applyFont="1" applyFill="1" applyAlignment="1">
      <alignment vertical="top"/>
    </xf>
    <xf numFmtId="0" fontId="6" fillId="3" borderId="0" xfId="1" applyFont="1" applyFill="1" applyAlignment="1">
      <alignment horizontal="center" vertical="top"/>
    </xf>
    <xf numFmtId="0" fontId="8" fillId="3" borderId="0" xfId="1" applyFont="1" applyFill="1" applyAlignment="1">
      <alignment horizontal="center" vertical="top"/>
    </xf>
    <xf numFmtId="0" fontId="5" fillId="2" borderId="0" xfId="4" applyFont="1" applyFill="1" applyAlignment="1">
      <alignment horizontal="justify" vertical="top"/>
    </xf>
    <xf numFmtId="165" fontId="5" fillId="2" borderId="0" xfId="4" applyNumberFormat="1" applyFont="1" applyFill="1" applyAlignment="1">
      <alignment vertical="top"/>
    </xf>
    <xf numFmtId="0" fontId="3" fillId="0" borderId="0" xfId="1" applyFont="1" applyAlignment="1">
      <alignment horizontal="justify" vertical="top"/>
    </xf>
    <xf numFmtId="8" fontId="3" fillId="0" borderId="0" xfId="1" applyNumberFormat="1" applyFont="1" applyAlignment="1">
      <alignment vertical="top"/>
    </xf>
    <xf numFmtId="49" fontId="6" fillId="0" borderId="0" xfId="1" applyNumberFormat="1" applyFont="1" applyAlignment="1">
      <alignment horizontal="left" vertical="top"/>
    </xf>
    <xf numFmtId="0" fontId="9" fillId="0" borderId="0" xfId="1" applyFont="1" applyAlignment="1">
      <alignment horizontal="justify" vertical="top"/>
    </xf>
    <xf numFmtId="0" fontId="11" fillId="0" borderId="0" xfId="1" applyFont="1" applyAlignment="1">
      <alignment vertical="top"/>
    </xf>
    <xf numFmtId="0" fontId="13" fillId="0" borderId="0" xfId="1" applyFont="1" applyAlignment="1">
      <alignment horizontal="justify" vertical="top"/>
    </xf>
    <xf numFmtId="4" fontId="2" fillId="0" borderId="0" xfId="1" applyNumberFormat="1" applyFont="1" applyAlignment="1">
      <alignment horizontal="right" vertical="top" wrapText="1"/>
    </xf>
    <xf numFmtId="49" fontId="14" fillId="0" borderId="0" xfId="1" applyNumberFormat="1" applyFont="1" applyAlignment="1">
      <alignment horizontal="left" vertical="top"/>
    </xf>
    <xf numFmtId="0" fontId="15" fillId="0" borderId="0" xfId="1" applyFont="1" applyAlignment="1">
      <alignment horizontal="justify" vertical="top"/>
    </xf>
    <xf numFmtId="164" fontId="14" fillId="0" borderId="0" xfId="6" applyNumberFormat="1" applyFont="1" applyAlignment="1">
      <alignment vertical="top"/>
    </xf>
    <xf numFmtId="0" fontId="16" fillId="0" borderId="0" xfId="1" applyFont="1" applyAlignment="1">
      <alignment horizontal="justify" vertical="top"/>
    </xf>
    <xf numFmtId="0" fontId="17" fillId="0" borderId="0" xfId="1" applyFont="1" applyAlignment="1">
      <alignment horizontal="center" vertical="top" wrapText="1"/>
    </xf>
    <xf numFmtId="4" fontId="17" fillId="0" borderId="0" xfId="1" applyNumberFormat="1" applyFont="1" applyAlignment="1">
      <alignment horizontal="right" vertical="top"/>
    </xf>
    <xf numFmtId="164" fontId="17" fillId="0" borderId="0" xfId="6" applyNumberFormat="1" applyFont="1" applyAlignment="1">
      <alignment horizontal="right" vertical="top"/>
    </xf>
    <xf numFmtId="4" fontId="13" fillId="0" borderId="0" xfId="1" applyNumberFormat="1" applyFont="1" applyAlignment="1">
      <alignment horizontal="center" vertical="top"/>
    </xf>
    <xf numFmtId="164" fontId="13" fillId="0" borderId="0" xfId="5" applyNumberFormat="1" applyFont="1" applyFill="1" applyAlignment="1">
      <alignment vertical="top"/>
    </xf>
    <xf numFmtId="49" fontId="18" fillId="0" borderId="0" xfId="1" applyNumberFormat="1" applyFont="1" applyAlignment="1">
      <alignment horizontal="left" vertical="top"/>
    </xf>
    <xf numFmtId="0" fontId="19" fillId="0" borderId="0" xfId="1" applyFont="1" applyAlignment="1">
      <alignment horizontal="justify" vertical="top" wrapText="1"/>
    </xf>
    <xf numFmtId="164" fontId="18" fillId="0" borderId="0" xfId="3" applyNumberFormat="1" applyFont="1" applyAlignment="1">
      <alignment vertical="top"/>
    </xf>
    <xf numFmtId="4" fontId="4" fillId="0" borderId="0" xfId="1" applyNumberFormat="1" applyFont="1" applyAlignment="1">
      <alignment vertical="top"/>
    </xf>
    <xf numFmtId="167" fontId="8" fillId="3" borderId="0" xfId="1" applyNumberFormat="1" applyFont="1" applyFill="1" applyAlignment="1">
      <alignment vertical="top"/>
    </xf>
    <xf numFmtId="14" fontId="4" fillId="0" borderId="3" xfId="1" applyNumberFormat="1" applyFont="1" applyBorder="1" applyAlignment="1">
      <alignment horizontal="left" vertical="top"/>
    </xf>
    <xf numFmtId="14" fontId="4" fillId="0" borderId="5" xfId="1" applyNumberFormat="1" applyFont="1" applyBorder="1" applyAlignment="1">
      <alignment horizontal="left" vertical="top"/>
    </xf>
    <xf numFmtId="0" fontId="4" fillId="0" borderId="5" xfId="1" applyFont="1" applyBorder="1" applyAlignment="1">
      <alignment horizontal="left" vertical="top"/>
    </xf>
    <xf numFmtId="14" fontId="4" fillId="0" borderId="10" xfId="1" applyNumberFormat="1" applyFont="1" applyBorder="1" applyAlignment="1">
      <alignment horizontal="left" vertical="top"/>
    </xf>
    <xf numFmtId="0" fontId="3" fillId="0" borderId="10" xfId="1" applyFont="1" applyBorder="1" applyAlignment="1">
      <alignment vertical="top"/>
    </xf>
    <xf numFmtId="0" fontId="6" fillId="0" borderId="2" xfId="1" applyFont="1" applyBorder="1" applyAlignment="1">
      <alignment horizontal="center" vertical="top"/>
    </xf>
    <xf numFmtId="164" fontId="4" fillId="0" borderId="0" xfId="4" applyNumberFormat="1" applyFont="1" applyAlignment="1">
      <alignment vertical="top"/>
    </xf>
    <xf numFmtId="49" fontId="2" fillId="0" borderId="0" xfId="1" applyNumberFormat="1" applyFont="1" applyAlignment="1">
      <alignment horizontal="left" vertical="top"/>
    </xf>
    <xf numFmtId="0" fontId="10" fillId="0" borderId="0" xfId="1" applyFont="1" applyAlignment="1">
      <alignment horizontal="justify" vertical="top" wrapText="1"/>
    </xf>
    <xf numFmtId="164" fontId="2" fillId="0" borderId="0" xfId="11" applyNumberFormat="1" applyFont="1" applyFill="1" applyAlignment="1">
      <alignment horizontal="right" vertical="top" wrapText="1"/>
    </xf>
    <xf numFmtId="4" fontId="6" fillId="0" borderId="0" xfId="1" applyNumberFormat="1" applyFont="1" applyAlignment="1">
      <alignment horizontal="justify" vertical="top" wrapText="1"/>
    </xf>
    <xf numFmtId="164" fontId="2" fillId="0" borderId="0" xfId="3" applyNumberFormat="1" applyFont="1" applyFill="1" applyAlignment="1">
      <alignment vertical="top"/>
    </xf>
    <xf numFmtId="164" fontId="17" fillId="0" borderId="0" xfId="6" applyNumberFormat="1" applyFont="1" applyFill="1" applyAlignment="1">
      <alignment horizontal="right" vertical="top"/>
    </xf>
    <xf numFmtId="164" fontId="14" fillId="0" borderId="0" xfId="6" applyNumberFormat="1" applyFont="1" applyFill="1" applyAlignment="1">
      <alignment vertical="top"/>
    </xf>
    <xf numFmtId="164" fontId="18" fillId="0" borderId="0" xfId="11" applyNumberFormat="1" applyFont="1" applyFill="1" applyAlignment="1">
      <alignment horizontal="right" vertical="top" wrapText="1"/>
    </xf>
    <xf numFmtId="164" fontId="18" fillId="0" borderId="0" xfId="3" applyNumberFormat="1" applyFont="1" applyFill="1" applyAlignment="1">
      <alignment vertical="top"/>
    </xf>
    <xf numFmtId="0" fontId="20" fillId="0" borderId="4" xfId="1" applyFont="1" applyBorder="1" applyAlignment="1">
      <alignment horizontal="center" vertical="top"/>
    </xf>
    <xf numFmtId="0" fontId="20" fillId="0" borderId="0" xfId="1" applyFont="1" applyAlignment="1">
      <alignment horizontal="center" vertical="top"/>
    </xf>
    <xf numFmtId="0" fontId="20" fillId="0" borderId="5" xfId="1" applyFont="1" applyBorder="1" applyAlignment="1">
      <alignment horizontal="center" vertical="top"/>
    </xf>
    <xf numFmtId="0" fontId="20" fillId="0" borderId="8" xfId="1" applyFont="1" applyBorder="1" applyAlignment="1">
      <alignment horizontal="center" vertical="top"/>
    </xf>
    <xf numFmtId="0" fontId="20" fillId="0" borderId="9" xfId="1" applyFont="1" applyBorder="1" applyAlignment="1">
      <alignment horizontal="center" vertical="top"/>
    </xf>
    <xf numFmtId="0" fontId="20" fillId="0" borderId="10" xfId="1" applyFont="1" applyBorder="1" applyAlignment="1">
      <alignment horizontal="center" vertical="top"/>
    </xf>
    <xf numFmtId="14" fontId="3" fillId="0" borderId="6" xfId="1" applyNumberFormat="1" applyFont="1" applyBorder="1" applyAlignment="1">
      <alignment horizontal="right" vertical="top"/>
    </xf>
    <xf numFmtId="14" fontId="3" fillId="0" borderId="14" xfId="1" applyNumberFormat="1" applyFont="1" applyBorder="1" applyAlignment="1">
      <alignment horizontal="right" vertical="top"/>
    </xf>
    <xf numFmtId="14" fontId="3" fillId="0" borderId="4" xfId="1" applyNumberFormat="1" applyFont="1" applyBorder="1" applyAlignment="1">
      <alignment horizontal="right" vertical="top"/>
    </xf>
    <xf numFmtId="14" fontId="3" fillId="0" borderId="0" xfId="1" applyNumberFormat="1" applyFont="1" applyAlignment="1">
      <alignment horizontal="right" vertical="top"/>
    </xf>
    <xf numFmtId="14" fontId="3" fillId="0" borderId="8" xfId="1" applyNumberFormat="1" applyFont="1" applyBorder="1" applyAlignment="1">
      <alignment horizontal="right" vertical="top"/>
    </xf>
    <xf numFmtId="14" fontId="3" fillId="0" borderId="9" xfId="1" applyNumberFormat="1" applyFont="1" applyBorder="1" applyAlignment="1">
      <alignment horizontal="right" vertical="top"/>
    </xf>
    <xf numFmtId="0" fontId="10" fillId="0" borderId="0" xfId="1" applyFont="1" applyFill="1" applyAlignment="1">
      <alignment horizontal="justify" vertical="top" wrapText="1"/>
    </xf>
    <xf numFmtId="0" fontId="2" fillId="0" borderId="0" xfId="1" applyFont="1" applyFill="1" applyAlignment="1">
      <alignment horizontal="center" vertical="top" wrapText="1"/>
    </xf>
    <xf numFmtId="4" fontId="2" fillId="0" borderId="0" xfId="1" applyNumberFormat="1" applyFont="1" applyFill="1" applyAlignment="1">
      <alignment horizontal="right" vertical="top" wrapText="1"/>
    </xf>
    <xf numFmtId="4" fontId="6" fillId="0" borderId="0" xfId="1" applyNumberFormat="1" applyFont="1" applyFill="1" applyAlignment="1">
      <alignment horizontal="justify" vertical="top" wrapText="1"/>
    </xf>
    <xf numFmtId="0" fontId="4" fillId="0" borderId="0" xfId="1" applyFont="1" applyFill="1" applyAlignment="1">
      <alignment vertical="top"/>
    </xf>
    <xf numFmtId="0" fontId="16" fillId="0" borderId="0" xfId="1" applyFont="1" applyFill="1" applyAlignment="1">
      <alignment horizontal="justify" vertical="top"/>
    </xf>
    <xf numFmtId="0" fontId="17" fillId="0" borderId="0" xfId="1" applyFont="1" applyFill="1" applyAlignment="1">
      <alignment horizontal="center" vertical="top" wrapText="1"/>
    </xf>
    <xf numFmtId="4" fontId="17" fillId="0" borderId="0" xfId="1" applyNumberFormat="1" applyFont="1" applyFill="1" applyAlignment="1">
      <alignment horizontal="right" vertical="top"/>
    </xf>
    <xf numFmtId="4" fontId="13" fillId="0" borderId="0" xfId="1" applyNumberFormat="1" applyFont="1" applyFill="1" applyAlignment="1">
      <alignment horizontal="center" vertical="top"/>
    </xf>
    <xf numFmtId="0" fontId="15" fillId="0" borderId="0" xfId="1" applyFont="1" applyFill="1" applyAlignment="1">
      <alignment horizontal="justify" vertical="top"/>
    </xf>
    <xf numFmtId="0" fontId="3" fillId="0" borderId="0" xfId="1" applyFont="1" applyFill="1" applyAlignment="1">
      <alignment vertical="top"/>
    </xf>
    <xf numFmtId="4" fontId="3" fillId="0" borderId="0" xfId="1" applyNumberFormat="1" applyFont="1" applyFill="1" applyAlignment="1">
      <alignment vertical="top"/>
    </xf>
    <xf numFmtId="0" fontId="19" fillId="0" borderId="0" xfId="1" applyFont="1" applyFill="1" applyAlignment="1">
      <alignment horizontal="justify" vertical="top" wrapText="1"/>
    </xf>
    <xf numFmtId="0" fontId="18" fillId="0" borderId="0" xfId="1" applyFont="1" applyFill="1" applyAlignment="1">
      <alignment horizontal="center" vertical="top" wrapText="1"/>
    </xf>
    <xf numFmtId="4" fontId="18" fillId="0" borderId="0" xfId="1" applyNumberFormat="1" applyFont="1" applyFill="1" applyAlignment="1">
      <alignment horizontal="right" vertical="top" wrapText="1"/>
    </xf>
    <xf numFmtId="4" fontId="18" fillId="0" borderId="0" xfId="1" applyNumberFormat="1" applyFont="1" applyFill="1" applyAlignment="1">
      <alignment horizontal="justify" vertical="top" wrapText="1"/>
    </xf>
  </cellXfs>
  <cellStyles count="13">
    <cellStyle name="Moneda" xfId="5" builtinId="4"/>
    <cellStyle name="Moneda 2" xfId="3" xr:uid="{00000000-0005-0000-0000-000008000000}"/>
    <cellStyle name="Moneda 2 2" xfId="6" xr:uid="{00000000-0005-0000-0000-00000A000000}"/>
    <cellStyle name="Moneda 2 2 2" xfId="11" xr:uid="{00000000-0005-0000-0000-00000F000000}"/>
    <cellStyle name="Moneda 2 3" xfId="12" xr:uid="{00000000-0005-0000-0000-000010000000}"/>
    <cellStyle name="Moneda 3" xfId="8" xr:uid="{00000000-0005-0000-0000-00000C000000}"/>
    <cellStyle name="Normal" xfId="0" builtinId="0"/>
    <cellStyle name="Normal 2" xfId="1" xr:uid="{00000000-0005-0000-0000-000006000000}"/>
    <cellStyle name="Normal 2 2" xfId="4" xr:uid="{00000000-0005-0000-0000-000009000000}"/>
    <cellStyle name="Normal 2 2 2" xfId="7" xr:uid="{00000000-0005-0000-0000-00000B000000}"/>
    <cellStyle name="Normal 3" xfId="2" xr:uid="{00000000-0005-0000-0000-000007000000}"/>
    <cellStyle name="Normal 3 2" xfId="10" xr:uid="{00000000-0005-0000-0000-00000E000000}"/>
    <cellStyle name="Normal 5" xfId="9"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xdr:row>
      <xdr:rowOff>19051</xdr:rowOff>
    </xdr:from>
    <xdr:to>
      <xdr:col>1</xdr:col>
      <xdr:colOff>1168847</xdr:colOff>
      <xdr:row>5</xdr:row>
      <xdr:rowOff>95250</xdr:rowOff>
    </xdr:to>
    <xdr:pic>
      <xdr:nvPicPr>
        <xdr:cNvPr id="4" name="Imagen 3">
          <a:extLst>
            <a:ext uri="{FF2B5EF4-FFF2-40B4-BE49-F238E27FC236}">
              <a16:creationId xmlns:a16="http://schemas.microsoft.com/office/drawing/2014/main" id="{DD9D58EC-EB7F-4497-A1BD-DF67BE47C43B}"/>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Lst>
        </a:blip>
        <a:stretch>
          <a:fillRect/>
        </a:stretch>
      </xdr:blipFill>
      <xdr:spPr>
        <a:xfrm>
          <a:off x="742950" y="209550"/>
          <a:ext cx="1038225" cy="847725"/>
        </a:xfrm>
        <a:prstGeom prst="rect">
          <a:avLst/>
        </a:prstGeom>
      </xdr:spPr>
    </xdr:pic>
    <xdr:clientData/>
  </xdr:twoCellAnchor>
  <xdr:twoCellAnchor editAs="oneCell">
    <xdr:from>
      <xdr:col>7</xdr:col>
      <xdr:colOff>133350</xdr:colOff>
      <xdr:row>1</xdr:row>
      <xdr:rowOff>66675</xdr:rowOff>
    </xdr:from>
    <xdr:to>
      <xdr:col>7</xdr:col>
      <xdr:colOff>1514475</xdr:colOff>
      <xdr:row>3</xdr:row>
      <xdr:rowOff>113372</xdr:rowOff>
    </xdr:to>
    <xdr:pic>
      <xdr:nvPicPr>
        <xdr:cNvPr id="5" name="Imagen 4">
          <a:extLst>
            <a:ext uri="{FF2B5EF4-FFF2-40B4-BE49-F238E27FC236}">
              <a16:creationId xmlns:a16="http://schemas.microsoft.com/office/drawing/2014/main" id="{0DD5B76E-5AF9-4B5F-B1FB-7179A0DE4207}"/>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Lst>
        </a:blip>
        <a:stretch>
          <a:fillRect/>
        </a:stretch>
      </xdr:blipFill>
      <xdr:spPr>
        <a:xfrm>
          <a:off x="10734675" y="257175"/>
          <a:ext cx="1381125" cy="4286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P341"/>
  <sheetViews>
    <sheetView showGridLines="0" showZeros="0" tabSelected="1" topLeftCell="A234" zoomScale="110" zoomScaleNormal="110" zoomScaleSheetLayoutView="100" workbookViewId="0">
      <selection activeCell="C277" sqref="C277"/>
    </sheetView>
  </sheetViews>
  <sheetFormatPr baseColWidth="10" defaultColWidth="9.140625" defaultRowHeight="15" x14ac:dyDescent="0.25"/>
  <cols>
    <col min="1" max="1" width="9.140625" style="20"/>
    <col min="2" max="2" width="20.42578125" style="20" customWidth="1"/>
    <col min="3" max="3" width="56.85546875" style="20" customWidth="1"/>
    <col min="4" max="4" width="13.7109375" style="20" customWidth="1"/>
    <col min="5" max="5" width="15.140625" style="20" customWidth="1"/>
    <col min="6" max="6" width="17.85546875" style="20" customWidth="1"/>
    <col min="7" max="7" width="25.85546875" style="20" customWidth="1"/>
    <col min="8" max="8" width="24.28515625" style="20" customWidth="1"/>
    <col min="9" max="16384" width="9.140625" style="20"/>
  </cols>
  <sheetData>
    <row r="1" spans="2:8" x14ac:dyDescent="0.25">
      <c r="B1" s="18"/>
      <c r="C1" s="17" t="s">
        <v>10</v>
      </c>
      <c r="D1" s="12" t="s">
        <v>19</v>
      </c>
      <c r="E1" s="11"/>
      <c r="F1" s="11"/>
      <c r="G1" s="10"/>
      <c r="H1" s="19"/>
    </row>
    <row r="2" spans="2:8" x14ac:dyDescent="0.25">
      <c r="B2" s="21"/>
      <c r="C2" s="16" t="s">
        <v>11</v>
      </c>
      <c r="D2" s="22"/>
      <c r="E2" s="23"/>
      <c r="F2" s="23"/>
      <c r="G2" s="24"/>
      <c r="H2" s="25"/>
    </row>
    <row r="3" spans="2:8" x14ac:dyDescent="0.25">
      <c r="B3" s="21"/>
      <c r="C3" s="54" t="s">
        <v>17</v>
      </c>
      <c r="D3" s="97" t="s">
        <v>499</v>
      </c>
      <c r="E3" s="98"/>
      <c r="F3" s="98"/>
      <c r="G3" s="99"/>
      <c r="H3" s="25"/>
    </row>
    <row r="4" spans="2:8" x14ac:dyDescent="0.25">
      <c r="B4" s="21"/>
      <c r="C4" s="14"/>
      <c r="D4" s="97"/>
      <c r="E4" s="98"/>
      <c r="F4" s="98"/>
      <c r="G4" s="99"/>
      <c r="H4" s="25"/>
    </row>
    <row r="5" spans="2:8" ht="15.75" thickBot="1" x14ac:dyDescent="0.3">
      <c r="B5" s="21"/>
      <c r="C5" s="13"/>
      <c r="D5" s="100"/>
      <c r="E5" s="101"/>
      <c r="F5" s="101"/>
      <c r="G5" s="102"/>
      <c r="H5" s="25"/>
    </row>
    <row r="6" spans="2:8" x14ac:dyDescent="0.25">
      <c r="B6" s="21"/>
      <c r="C6" s="26" t="s">
        <v>0</v>
      </c>
      <c r="D6" s="103" t="s">
        <v>493</v>
      </c>
      <c r="E6" s="104"/>
      <c r="F6" s="104"/>
      <c r="G6" s="81"/>
      <c r="H6" s="25"/>
    </row>
    <row r="7" spans="2:8" x14ac:dyDescent="0.25">
      <c r="B7" s="21"/>
      <c r="C7" s="8" t="s">
        <v>500</v>
      </c>
      <c r="D7" s="105" t="s">
        <v>494</v>
      </c>
      <c r="E7" s="106"/>
      <c r="F7" s="106"/>
      <c r="G7" s="82"/>
      <c r="H7" s="25"/>
    </row>
    <row r="8" spans="2:8" x14ac:dyDescent="0.25">
      <c r="B8" s="21"/>
      <c r="C8" s="8"/>
      <c r="D8" s="105" t="s">
        <v>495</v>
      </c>
      <c r="E8" s="106"/>
      <c r="F8" s="106"/>
      <c r="G8" s="83"/>
      <c r="H8" s="25"/>
    </row>
    <row r="9" spans="2:8" ht="15.75" thickBot="1" x14ac:dyDescent="0.3">
      <c r="B9" s="21"/>
      <c r="C9" s="7"/>
      <c r="D9" s="107" t="s">
        <v>496</v>
      </c>
      <c r="E9" s="108"/>
      <c r="F9" s="108"/>
      <c r="G9" s="84"/>
      <c r="H9" s="85"/>
    </row>
    <row r="10" spans="2:8" x14ac:dyDescent="0.25">
      <c r="B10" s="21"/>
      <c r="C10" s="27" t="s">
        <v>12</v>
      </c>
      <c r="D10" s="12" t="s">
        <v>497</v>
      </c>
      <c r="E10" s="11"/>
      <c r="F10" s="11"/>
      <c r="G10" s="10"/>
      <c r="H10" s="86" t="s">
        <v>18</v>
      </c>
    </row>
    <row r="11" spans="2:8" x14ac:dyDescent="0.25">
      <c r="B11" s="21"/>
      <c r="C11" s="6"/>
      <c r="D11" s="28">
        <v>0</v>
      </c>
      <c r="E11" s="29"/>
      <c r="F11" s="29"/>
      <c r="G11" s="30"/>
      <c r="H11" s="1" t="s">
        <v>20</v>
      </c>
    </row>
    <row r="12" spans="2:8" ht="15.75" thickBot="1" x14ac:dyDescent="0.3">
      <c r="B12" s="31"/>
      <c r="C12" s="5"/>
      <c r="D12" s="32"/>
      <c r="E12" s="33"/>
      <c r="F12" s="33"/>
      <c r="G12" s="34"/>
      <c r="H12" s="15"/>
    </row>
    <row r="13" spans="2:8" ht="15.75" thickBot="1" x14ac:dyDescent="0.3">
      <c r="E13" s="35"/>
    </row>
    <row r="14" spans="2:8" ht="15.75" thickBot="1" x14ac:dyDescent="0.3">
      <c r="B14" s="4" t="s">
        <v>15</v>
      </c>
      <c r="C14" s="3"/>
      <c r="D14" s="3"/>
      <c r="E14" s="3"/>
      <c r="F14" s="3"/>
      <c r="G14" s="3"/>
      <c r="H14" s="2"/>
    </row>
    <row r="15" spans="2:8" ht="15.75" thickBot="1" x14ac:dyDescent="0.3">
      <c r="B15" s="36"/>
      <c r="C15" s="36"/>
      <c r="D15" s="36"/>
      <c r="E15" s="36"/>
      <c r="F15" s="36"/>
      <c r="G15" s="36"/>
      <c r="H15" s="36"/>
    </row>
    <row r="16" spans="2:8" s="41" customFormat="1" ht="30.75" thickBot="1" x14ac:dyDescent="0.3">
      <c r="B16" s="37" t="s">
        <v>1</v>
      </c>
      <c r="C16" s="38" t="s">
        <v>2</v>
      </c>
      <c r="D16" s="38" t="s">
        <v>3</v>
      </c>
      <c r="E16" s="38" t="s">
        <v>4</v>
      </c>
      <c r="F16" s="39" t="s">
        <v>13</v>
      </c>
      <c r="G16" s="39" t="s">
        <v>14</v>
      </c>
      <c r="H16" s="40" t="s">
        <v>5</v>
      </c>
    </row>
    <row r="17" spans="1:16" ht="33.75" x14ac:dyDescent="0.25">
      <c r="B17" s="62" t="s">
        <v>22</v>
      </c>
      <c r="C17" s="63" t="str">
        <f>+C7</f>
        <v>Construcción de vialidad de interconexión Nodo El Cuervo - Fracc. Chulavista, lado sur, del km. 0+000 al km. 0+150, municipio de Tlajomulco de Zúñiga, Jalisco.</v>
      </c>
      <c r="D17" s="49"/>
      <c r="E17" s="50"/>
      <c r="F17" s="51"/>
      <c r="G17" s="52"/>
      <c r="H17" s="53">
        <f>+H18+H24+H85+H139+H147+H149+H163+H176+H204+H209+H215+H255+H286+H296</f>
        <v>0</v>
      </c>
    </row>
    <row r="18" spans="1:16" x14ac:dyDescent="0.25">
      <c r="B18" s="65" t="s">
        <v>227</v>
      </c>
      <c r="C18" s="70" t="s">
        <v>23</v>
      </c>
      <c r="D18" s="71"/>
      <c r="E18" s="72"/>
      <c r="F18" s="73"/>
      <c r="G18" s="74"/>
      <c r="H18" s="75">
        <f>SUM(H19:H23)</f>
        <v>0</v>
      </c>
    </row>
    <row r="19" spans="1:16" ht="67.5" x14ac:dyDescent="0.25">
      <c r="A19" s="79"/>
      <c r="B19" s="88" t="s">
        <v>247</v>
      </c>
      <c r="C19" s="109" t="s">
        <v>24</v>
      </c>
      <c r="D19" s="110" t="s">
        <v>220</v>
      </c>
      <c r="E19" s="111">
        <v>1</v>
      </c>
      <c r="F19" s="90"/>
      <c r="G19" s="112" t="str">
        <f>numtext(F19)</f>
        <v>CERO PESOS 00/100 M.N.</v>
      </c>
      <c r="H19" s="92">
        <f t="shared" ref="H19:H23" si="0">+ROUND(F19*E19,2)</f>
        <v>0</v>
      </c>
      <c r="I19" s="113"/>
      <c r="J19" s="113"/>
      <c r="K19" s="113"/>
      <c r="L19" s="113"/>
      <c r="M19" s="113"/>
      <c r="N19" s="113"/>
      <c r="O19" s="113"/>
      <c r="P19" s="113"/>
    </row>
    <row r="20" spans="1:16" ht="67.5" x14ac:dyDescent="0.25">
      <c r="A20" s="79"/>
      <c r="B20" s="88" t="s">
        <v>248</v>
      </c>
      <c r="C20" s="109" t="s">
        <v>25</v>
      </c>
      <c r="D20" s="110" t="s">
        <v>220</v>
      </c>
      <c r="E20" s="111">
        <v>1</v>
      </c>
      <c r="F20" s="90"/>
      <c r="G20" s="112" t="str" cm="1">
        <f t="array" ref="G20">+numtext(F20)</f>
        <v>CERO PESOS 00/100 M.N.</v>
      </c>
      <c r="H20" s="92">
        <f t="shared" si="0"/>
        <v>0</v>
      </c>
      <c r="I20" s="113"/>
      <c r="J20" s="113"/>
      <c r="K20" s="113"/>
      <c r="L20" s="113"/>
      <c r="M20" s="113"/>
      <c r="N20" s="113"/>
      <c r="O20" s="113"/>
      <c r="P20" s="113"/>
    </row>
    <row r="21" spans="1:16" ht="67.5" x14ac:dyDescent="0.25">
      <c r="A21" s="79"/>
      <c r="B21" s="88" t="s">
        <v>249</v>
      </c>
      <c r="C21" s="109" t="s">
        <v>26</v>
      </c>
      <c r="D21" s="110" t="s">
        <v>220</v>
      </c>
      <c r="E21" s="111">
        <v>1</v>
      </c>
      <c r="F21" s="90"/>
      <c r="G21" s="112" t="str" cm="1">
        <f t="array" ref="G21">+numtext(F21)</f>
        <v>CERO PESOS 00/100 M.N.</v>
      </c>
      <c r="H21" s="92">
        <f t="shared" si="0"/>
        <v>0</v>
      </c>
      <c r="I21" s="113"/>
      <c r="J21" s="113"/>
      <c r="K21" s="113"/>
      <c r="L21" s="113"/>
      <c r="M21" s="113"/>
      <c r="N21" s="113"/>
      <c r="O21" s="113"/>
      <c r="P21" s="113"/>
    </row>
    <row r="22" spans="1:16" ht="78.75" x14ac:dyDescent="0.25">
      <c r="A22" s="79"/>
      <c r="B22" s="88" t="s">
        <v>250</v>
      </c>
      <c r="C22" s="109" t="s">
        <v>27</v>
      </c>
      <c r="D22" s="110" t="s">
        <v>220</v>
      </c>
      <c r="E22" s="111">
        <v>1</v>
      </c>
      <c r="F22" s="90"/>
      <c r="G22" s="112" t="str" cm="1">
        <f t="array" ref="G22">+numtext(F22)</f>
        <v>CERO PESOS 00/100 M.N.</v>
      </c>
      <c r="H22" s="92">
        <f t="shared" si="0"/>
        <v>0</v>
      </c>
      <c r="I22" s="113"/>
      <c r="J22" s="113"/>
      <c r="K22" s="113"/>
      <c r="L22" s="113"/>
      <c r="M22" s="113"/>
      <c r="N22" s="113"/>
      <c r="O22" s="113"/>
      <c r="P22" s="113"/>
    </row>
    <row r="23" spans="1:16" ht="67.5" x14ac:dyDescent="0.25">
      <c r="A23" s="79"/>
      <c r="B23" s="88" t="s">
        <v>251</v>
      </c>
      <c r="C23" s="109" t="s">
        <v>28</v>
      </c>
      <c r="D23" s="110" t="s">
        <v>220</v>
      </c>
      <c r="E23" s="111">
        <v>1</v>
      </c>
      <c r="F23" s="90"/>
      <c r="G23" s="112" t="str" cm="1">
        <f t="array" ref="G23">+numtext(F23)</f>
        <v>CERO PESOS 00/100 M.N.</v>
      </c>
      <c r="H23" s="92">
        <f t="shared" si="0"/>
        <v>0</v>
      </c>
      <c r="I23" s="113"/>
      <c r="J23" s="113"/>
      <c r="K23" s="113"/>
      <c r="L23" s="113"/>
      <c r="M23" s="113"/>
      <c r="N23" s="113"/>
      <c r="O23" s="113"/>
      <c r="P23" s="113"/>
    </row>
    <row r="24" spans="1:16" x14ac:dyDescent="0.25">
      <c r="B24" s="65" t="s">
        <v>205</v>
      </c>
      <c r="C24" s="114" t="s">
        <v>29</v>
      </c>
      <c r="D24" s="115"/>
      <c r="E24" s="116">
        <v>0</v>
      </c>
      <c r="F24" s="93"/>
      <c r="G24" s="117"/>
      <c r="H24" s="75">
        <f>+H25+H43</f>
        <v>0</v>
      </c>
      <c r="I24" s="113"/>
      <c r="J24" s="113"/>
      <c r="K24" s="113"/>
      <c r="L24" s="113"/>
      <c r="M24" s="113"/>
      <c r="N24" s="113"/>
      <c r="O24" s="113"/>
      <c r="P24" s="113"/>
    </row>
    <row r="25" spans="1:16" x14ac:dyDescent="0.25">
      <c r="B25" s="67" t="s">
        <v>228</v>
      </c>
      <c r="C25" s="118" t="s">
        <v>30</v>
      </c>
      <c r="D25" s="119"/>
      <c r="E25" s="120">
        <v>0</v>
      </c>
      <c r="F25" s="119"/>
      <c r="G25" s="119"/>
      <c r="H25" s="94">
        <f>+H26+H38+H41</f>
        <v>0</v>
      </c>
      <c r="I25" s="113"/>
      <c r="J25" s="113"/>
      <c r="K25" s="113"/>
      <c r="L25" s="113"/>
      <c r="M25" s="113"/>
      <c r="N25" s="113"/>
      <c r="O25" s="113"/>
      <c r="P25" s="113"/>
    </row>
    <row r="26" spans="1:16" x14ac:dyDescent="0.25">
      <c r="B26" s="76" t="s">
        <v>229</v>
      </c>
      <c r="C26" s="121" t="s">
        <v>31</v>
      </c>
      <c r="D26" s="122"/>
      <c r="E26" s="123">
        <v>0</v>
      </c>
      <c r="F26" s="95"/>
      <c r="G26" s="124"/>
      <c r="H26" s="96">
        <f>SUM(H27:H37)</f>
        <v>0</v>
      </c>
      <c r="I26" s="113"/>
      <c r="J26" s="113"/>
      <c r="K26" s="113"/>
      <c r="L26" s="113"/>
      <c r="M26" s="113"/>
      <c r="N26" s="113"/>
      <c r="O26" s="113"/>
      <c r="P26" s="113"/>
    </row>
    <row r="27" spans="1:16" ht="56.25" x14ac:dyDescent="0.25">
      <c r="A27" s="79"/>
      <c r="B27" s="88" t="s">
        <v>252</v>
      </c>
      <c r="C27" s="109" t="s">
        <v>32</v>
      </c>
      <c r="D27" s="110" t="s">
        <v>221</v>
      </c>
      <c r="E27" s="111">
        <v>19.059999999999999</v>
      </c>
      <c r="F27" s="90"/>
      <c r="G27" s="112" t="str" cm="1">
        <f t="array" ref="G27">+numtext(F27)</f>
        <v>CERO PESOS 00/100 M.N.</v>
      </c>
      <c r="H27" s="92">
        <f t="shared" ref="H27:H37" si="1">+ROUND(F27*E27,2)</f>
        <v>0</v>
      </c>
      <c r="I27" s="113"/>
      <c r="J27" s="113"/>
      <c r="K27" s="113"/>
      <c r="L27" s="113"/>
      <c r="M27" s="113"/>
      <c r="N27" s="113"/>
      <c r="O27" s="113"/>
      <c r="P27" s="113"/>
    </row>
    <row r="28" spans="1:16" ht="45" x14ac:dyDescent="0.25">
      <c r="A28" s="79"/>
      <c r="B28" s="88" t="s">
        <v>253</v>
      </c>
      <c r="C28" s="109" t="s">
        <v>33</v>
      </c>
      <c r="D28" s="110" t="s">
        <v>222</v>
      </c>
      <c r="E28" s="111">
        <v>171.06</v>
      </c>
      <c r="F28" s="90"/>
      <c r="G28" s="112" t="str" cm="1">
        <f t="array" ref="G28">+numtext(F28)</f>
        <v>CERO PESOS 00/100 M.N.</v>
      </c>
      <c r="H28" s="92">
        <f t="shared" si="1"/>
        <v>0</v>
      </c>
      <c r="I28" s="113"/>
      <c r="J28" s="113"/>
      <c r="K28" s="113"/>
      <c r="L28" s="113"/>
      <c r="M28" s="113"/>
      <c r="N28" s="113"/>
      <c r="O28" s="113"/>
      <c r="P28" s="113"/>
    </row>
    <row r="29" spans="1:16" ht="33.75" x14ac:dyDescent="0.25">
      <c r="A29" s="79"/>
      <c r="B29" s="88" t="s">
        <v>254</v>
      </c>
      <c r="C29" s="109" t="s">
        <v>34</v>
      </c>
      <c r="D29" s="110" t="s">
        <v>222</v>
      </c>
      <c r="E29" s="111">
        <v>34.25</v>
      </c>
      <c r="F29" s="90"/>
      <c r="G29" s="112" t="str" cm="1">
        <f t="array" ref="G29">+numtext(F29)</f>
        <v>CERO PESOS 00/100 M.N.</v>
      </c>
      <c r="H29" s="92">
        <f t="shared" si="1"/>
        <v>0</v>
      </c>
      <c r="I29" s="113"/>
      <c r="J29" s="113"/>
      <c r="K29" s="113"/>
      <c r="L29" s="113"/>
      <c r="M29" s="113"/>
      <c r="N29" s="113"/>
      <c r="O29" s="113"/>
      <c r="P29" s="113"/>
    </row>
    <row r="30" spans="1:16" ht="45" x14ac:dyDescent="0.25">
      <c r="A30" s="79"/>
      <c r="B30" s="88" t="s">
        <v>255</v>
      </c>
      <c r="C30" s="109" t="s">
        <v>35</v>
      </c>
      <c r="D30" s="110" t="s">
        <v>222</v>
      </c>
      <c r="E30" s="111">
        <v>205.32</v>
      </c>
      <c r="F30" s="90"/>
      <c r="G30" s="112" t="str" cm="1">
        <f t="array" ref="G30">+numtext(F30)</f>
        <v>CERO PESOS 00/100 M.N.</v>
      </c>
      <c r="H30" s="92">
        <f t="shared" si="1"/>
        <v>0</v>
      </c>
      <c r="I30" s="113"/>
      <c r="J30" s="113"/>
      <c r="K30" s="113"/>
      <c r="L30" s="113"/>
      <c r="M30" s="113"/>
      <c r="N30" s="113"/>
      <c r="O30" s="113"/>
      <c r="P30" s="113"/>
    </row>
    <row r="31" spans="1:16" ht="90" x14ac:dyDescent="0.25">
      <c r="A31" s="79"/>
      <c r="B31" s="88" t="s">
        <v>256</v>
      </c>
      <c r="C31" s="109" t="s">
        <v>501</v>
      </c>
      <c r="D31" s="110" t="s">
        <v>223</v>
      </c>
      <c r="E31" s="111">
        <v>19.059999999999999</v>
      </c>
      <c r="F31" s="90"/>
      <c r="G31" s="112" t="str" cm="1">
        <f t="array" ref="G31">+numtext(F31)</f>
        <v>CERO PESOS 00/100 M.N.</v>
      </c>
      <c r="H31" s="92">
        <f t="shared" si="1"/>
        <v>0</v>
      </c>
      <c r="I31" s="113"/>
      <c r="J31" s="113"/>
      <c r="K31" s="113"/>
      <c r="L31" s="113"/>
      <c r="M31" s="113"/>
      <c r="N31" s="113"/>
      <c r="O31" s="113"/>
      <c r="P31" s="113"/>
    </row>
    <row r="32" spans="1:16" ht="33.75" x14ac:dyDescent="0.25">
      <c r="A32" s="79"/>
      <c r="B32" s="88" t="s">
        <v>257</v>
      </c>
      <c r="C32" s="109" t="s">
        <v>36</v>
      </c>
      <c r="D32" s="110" t="s">
        <v>224</v>
      </c>
      <c r="E32" s="111">
        <v>30.48</v>
      </c>
      <c r="F32" s="90"/>
      <c r="G32" s="112" t="str" cm="1">
        <f t="array" ref="G32">+numtext(F32)</f>
        <v>CERO PESOS 00/100 M.N.</v>
      </c>
      <c r="H32" s="92">
        <f t="shared" si="1"/>
        <v>0</v>
      </c>
      <c r="I32" s="113"/>
      <c r="J32" s="113"/>
      <c r="K32" s="113"/>
      <c r="L32" s="113"/>
      <c r="M32" s="113"/>
      <c r="N32" s="113"/>
      <c r="O32" s="113"/>
      <c r="P32" s="113"/>
    </row>
    <row r="33" spans="1:16" ht="33.75" x14ac:dyDescent="0.25">
      <c r="A33" s="79"/>
      <c r="B33" s="88" t="s">
        <v>258</v>
      </c>
      <c r="C33" s="109" t="s">
        <v>37</v>
      </c>
      <c r="D33" s="110" t="s">
        <v>225</v>
      </c>
      <c r="E33" s="111">
        <v>2660.19</v>
      </c>
      <c r="F33" s="90"/>
      <c r="G33" s="112" t="str" cm="1">
        <f t="array" ref="G33">+numtext(F33)</f>
        <v>CERO PESOS 00/100 M.N.</v>
      </c>
      <c r="H33" s="92">
        <f t="shared" si="1"/>
        <v>0</v>
      </c>
      <c r="I33" s="113"/>
      <c r="J33" s="113"/>
      <c r="K33" s="113"/>
      <c r="L33" s="113"/>
      <c r="M33" s="113"/>
      <c r="N33" s="113"/>
      <c r="O33" s="113"/>
      <c r="P33" s="113"/>
    </row>
    <row r="34" spans="1:16" ht="33.75" x14ac:dyDescent="0.25">
      <c r="A34" s="79"/>
      <c r="B34" s="88" t="s">
        <v>259</v>
      </c>
      <c r="C34" s="109" t="s">
        <v>38</v>
      </c>
      <c r="D34" s="110" t="s">
        <v>222</v>
      </c>
      <c r="E34" s="111">
        <v>3.85</v>
      </c>
      <c r="F34" s="90"/>
      <c r="G34" s="112" t="str" cm="1">
        <f t="array" ref="G34">+numtext(F34)</f>
        <v>CERO PESOS 00/100 M.N.</v>
      </c>
      <c r="H34" s="92">
        <f t="shared" si="1"/>
        <v>0</v>
      </c>
      <c r="I34" s="113"/>
      <c r="J34" s="113"/>
      <c r="K34" s="113"/>
      <c r="L34" s="113"/>
      <c r="M34" s="113"/>
      <c r="N34" s="113"/>
      <c r="O34" s="113"/>
      <c r="P34" s="113"/>
    </row>
    <row r="35" spans="1:16" ht="33.75" x14ac:dyDescent="0.25">
      <c r="A35" s="79"/>
      <c r="B35" s="88" t="s">
        <v>260</v>
      </c>
      <c r="C35" s="109" t="s">
        <v>39</v>
      </c>
      <c r="D35" s="110" t="s">
        <v>222</v>
      </c>
      <c r="E35" s="111">
        <v>7.66</v>
      </c>
      <c r="F35" s="90"/>
      <c r="G35" s="112" t="str" cm="1">
        <f t="array" ref="G35">+numtext(F35)</f>
        <v>CERO PESOS 00/100 M.N.</v>
      </c>
      <c r="H35" s="92">
        <f t="shared" si="1"/>
        <v>0</v>
      </c>
      <c r="I35" s="113"/>
      <c r="J35" s="113"/>
      <c r="K35" s="113"/>
      <c r="L35" s="113"/>
      <c r="M35" s="113"/>
      <c r="N35" s="113"/>
      <c r="O35" s="113"/>
      <c r="P35" s="113"/>
    </row>
    <row r="36" spans="1:16" ht="45" x14ac:dyDescent="0.25">
      <c r="A36" s="79"/>
      <c r="B36" s="88" t="s">
        <v>261</v>
      </c>
      <c r="C36" s="109" t="s">
        <v>40</v>
      </c>
      <c r="D36" s="110" t="s">
        <v>222</v>
      </c>
      <c r="E36" s="111">
        <v>205.05</v>
      </c>
      <c r="F36" s="90"/>
      <c r="G36" s="112" t="str" cm="1">
        <f t="array" ref="G36">+numtext(F36)</f>
        <v>CERO PESOS 00/100 M.N.</v>
      </c>
      <c r="H36" s="92">
        <f t="shared" si="1"/>
        <v>0</v>
      </c>
      <c r="I36" s="113"/>
      <c r="J36" s="113"/>
      <c r="K36" s="113"/>
      <c r="L36" s="113"/>
      <c r="M36" s="113"/>
      <c r="N36" s="113"/>
      <c r="O36" s="113"/>
      <c r="P36" s="113"/>
    </row>
    <row r="37" spans="1:16" ht="33.75" x14ac:dyDescent="0.25">
      <c r="A37" s="79"/>
      <c r="B37" s="88" t="s">
        <v>262</v>
      </c>
      <c r="C37" s="109" t="s">
        <v>41</v>
      </c>
      <c r="D37" s="110" t="s">
        <v>226</v>
      </c>
      <c r="E37" s="111">
        <v>820.27</v>
      </c>
      <c r="F37" s="90"/>
      <c r="G37" s="112" t="str" cm="1">
        <f t="array" ref="G37">+numtext(F37)</f>
        <v>CERO PESOS 00/100 M.N.</v>
      </c>
      <c r="H37" s="92">
        <f t="shared" si="1"/>
        <v>0</v>
      </c>
      <c r="I37" s="113"/>
      <c r="J37" s="113"/>
      <c r="K37" s="113"/>
      <c r="L37" s="113"/>
      <c r="M37" s="113"/>
      <c r="N37" s="113"/>
      <c r="O37" s="113"/>
      <c r="P37" s="113"/>
    </row>
    <row r="38" spans="1:16" x14ac:dyDescent="0.25">
      <c r="B38" s="76" t="s">
        <v>230</v>
      </c>
      <c r="C38" s="121" t="s">
        <v>42</v>
      </c>
      <c r="D38" s="122"/>
      <c r="E38" s="123">
        <v>0</v>
      </c>
      <c r="F38" s="95"/>
      <c r="G38" s="124"/>
      <c r="H38" s="96">
        <f>SUM(H39:H40)</f>
        <v>0</v>
      </c>
      <c r="I38" s="113"/>
      <c r="J38" s="113"/>
      <c r="K38" s="113"/>
      <c r="L38" s="113"/>
      <c r="M38" s="113"/>
      <c r="N38" s="113"/>
      <c r="O38" s="113"/>
      <c r="P38" s="113"/>
    </row>
    <row r="39" spans="1:16" ht="90" x14ac:dyDescent="0.25">
      <c r="A39" s="79"/>
      <c r="B39" s="88" t="s">
        <v>263</v>
      </c>
      <c r="C39" s="109" t="s">
        <v>502</v>
      </c>
      <c r="D39" s="110" t="s">
        <v>221</v>
      </c>
      <c r="E39" s="111">
        <v>94.38</v>
      </c>
      <c r="F39" s="90"/>
      <c r="G39" s="112" t="str" cm="1">
        <f t="array" ref="G39">+numtext(F39)</f>
        <v>CERO PESOS 00/100 M.N.</v>
      </c>
      <c r="H39" s="92">
        <f t="shared" ref="H39:H40" si="2">+ROUND(F39*E39,2)</f>
        <v>0</v>
      </c>
      <c r="I39" s="113"/>
      <c r="J39" s="113"/>
      <c r="K39" s="113"/>
      <c r="L39" s="113"/>
      <c r="M39" s="113"/>
      <c r="N39" s="113"/>
      <c r="O39" s="113"/>
      <c r="P39" s="113"/>
    </row>
    <row r="40" spans="1:16" ht="112.5" x14ac:dyDescent="0.25">
      <c r="A40" s="79"/>
      <c r="B40" s="88" t="s">
        <v>264</v>
      </c>
      <c r="C40" s="109" t="s">
        <v>43</v>
      </c>
      <c r="D40" s="110" t="s">
        <v>221</v>
      </c>
      <c r="E40" s="111">
        <v>56.64</v>
      </c>
      <c r="F40" s="90"/>
      <c r="G40" s="112" t="str" cm="1">
        <f t="array" ref="G40">+numtext(F40)</f>
        <v>CERO PESOS 00/100 M.N.</v>
      </c>
      <c r="H40" s="92">
        <f t="shared" si="2"/>
        <v>0</v>
      </c>
      <c r="I40" s="113"/>
      <c r="J40" s="113"/>
      <c r="K40" s="113"/>
      <c r="L40" s="113"/>
      <c r="M40" s="113"/>
      <c r="N40" s="113"/>
      <c r="O40" s="113"/>
      <c r="P40" s="113"/>
    </row>
    <row r="41" spans="1:16" x14ac:dyDescent="0.25">
      <c r="B41" s="76" t="s">
        <v>231</v>
      </c>
      <c r="C41" s="121" t="s">
        <v>44</v>
      </c>
      <c r="D41" s="122"/>
      <c r="E41" s="123">
        <v>0</v>
      </c>
      <c r="F41" s="95"/>
      <c r="G41" s="124"/>
      <c r="H41" s="96">
        <f>SUM(H42)</f>
        <v>0</v>
      </c>
      <c r="I41" s="113"/>
      <c r="J41" s="113"/>
      <c r="K41" s="113"/>
      <c r="L41" s="113"/>
      <c r="M41" s="113"/>
      <c r="N41" s="113"/>
      <c r="O41" s="113"/>
      <c r="P41" s="113"/>
    </row>
    <row r="42" spans="1:16" ht="135" x14ac:dyDescent="0.25">
      <c r="A42" s="79"/>
      <c r="B42" s="88" t="s">
        <v>265</v>
      </c>
      <c r="C42" s="109" t="s">
        <v>503</v>
      </c>
      <c r="D42" s="110" t="s">
        <v>221</v>
      </c>
      <c r="E42" s="111">
        <v>18.899999999999999</v>
      </c>
      <c r="F42" s="90"/>
      <c r="G42" s="112" t="str" cm="1">
        <f t="array" ref="G42">+numtext(F42)</f>
        <v>CERO PESOS 00/100 M.N.</v>
      </c>
      <c r="H42" s="92">
        <f>+ROUND(F42*E42,2)</f>
        <v>0</v>
      </c>
      <c r="I42" s="113"/>
      <c r="J42" s="113"/>
      <c r="K42" s="113"/>
      <c r="L42" s="113"/>
      <c r="M42" s="113"/>
      <c r="N42" s="113"/>
      <c r="O42" s="113"/>
      <c r="P42" s="113"/>
    </row>
    <row r="43" spans="1:16" x14ac:dyDescent="0.25">
      <c r="B43" s="67" t="s">
        <v>232</v>
      </c>
      <c r="C43" s="118" t="s">
        <v>45</v>
      </c>
      <c r="D43" s="119"/>
      <c r="E43" s="120">
        <v>0</v>
      </c>
      <c r="F43" s="119"/>
      <c r="G43" s="119"/>
      <c r="H43" s="94">
        <f>+H44+H55+H66</f>
        <v>0</v>
      </c>
      <c r="I43" s="113"/>
      <c r="J43" s="113"/>
      <c r="K43" s="113"/>
      <c r="L43" s="113"/>
      <c r="M43" s="113"/>
      <c r="N43" s="113"/>
      <c r="O43" s="113"/>
      <c r="P43" s="113"/>
    </row>
    <row r="44" spans="1:16" x14ac:dyDescent="0.25">
      <c r="B44" s="76" t="s">
        <v>233</v>
      </c>
      <c r="C44" s="121" t="s">
        <v>46</v>
      </c>
      <c r="D44" s="122"/>
      <c r="E44" s="123">
        <v>0</v>
      </c>
      <c r="F44" s="95"/>
      <c r="G44" s="124"/>
      <c r="H44" s="96">
        <f>SUM(H45:H54)</f>
        <v>0</v>
      </c>
      <c r="I44" s="113"/>
      <c r="J44" s="113"/>
      <c r="K44" s="113"/>
      <c r="L44" s="113"/>
      <c r="M44" s="113"/>
      <c r="N44" s="113"/>
      <c r="O44" s="113"/>
      <c r="P44" s="113"/>
    </row>
    <row r="45" spans="1:16" ht="56.25" x14ac:dyDescent="0.25">
      <c r="A45" s="79"/>
      <c r="B45" s="88" t="s">
        <v>266</v>
      </c>
      <c r="C45" s="109" t="s">
        <v>32</v>
      </c>
      <c r="D45" s="110" t="s">
        <v>221</v>
      </c>
      <c r="E45" s="111">
        <v>150</v>
      </c>
      <c r="F45" s="90"/>
      <c r="G45" s="112" t="str" cm="1">
        <f t="array" ref="G45">+numtext(F45)</f>
        <v>CERO PESOS 00/100 M.N.</v>
      </c>
      <c r="H45" s="92">
        <f t="shared" ref="H45:H54" si="3">+ROUND(F45*E45,2)</f>
        <v>0</v>
      </c>
      <c r="I45" s="113"/>
      <c r="J45" s="113"/>
      <c r="K45" s="113"/>
      <c r="L45" s="113"/>
      <c r="M45" s="113"/>
      <c r="N45" s="113"/>
      <c r="O45" s="113"/>
      <c r="P45" s="113"/>
    </row>
    <row r="46" spans="1:16" ht="45" x14ac:dyDescent="0.25">
      <c r="A46" s="79"/>
      <c r="B46" s="88" t="s">
        <v>267</v>
      </c>
      <c r="C46" s="109" t="s">
        <v>47</v>
      </c>
      <c r="D46" s="110" t="s">
        <v>222</v>
      </c>
      <c r="E46" s="111">
        <v>198.22</v>
      </c>
      <c r="F46" s="90"/>
      <c r="G46" s="112" t="str" cm="1">
        <f t="array" ref="G46">+numtext(F46)</f>
        <v>CERO PESOS 00/100 M.N.</v>
      </c>
      <c r="H46" s="92">
        <f t="shared" si="3"/>
        <v>0</v>
      </c>
      <c r="I46" s="113"/>
      <c r="J46" s="113"/>
      <c r="K46" s="113"/>
      <c r="L46" s="113"/>
      <c r="M46" s="113"/>
      <c r="N46" s="113"/>
      <c r="O46" s="113"/>
      <c r="P46" s="113"/>
    </row>
    <row r="47" spans="1:16" ht="45" x14ac:dyDescent="0.25">
      <c r="A47" s="79"/>
      <c r="B47" s="88" t="s">
        <v>268</v>
      </c>
      <c r="C47" s="109" t="s">
        <v>48</v>
      </c>
      <c r="D47" s="110" t="s">
        <v>222</v>
      </c>
      <c r="E47" s="111">
        <v>84.96</v>
      </c>
      <c r="F47" s="90"/>
      <c r="G47" s="112" t="str" cm="1">
        <f t="array" ref="G47">+numtext(F47)</f>
        <v>CERO PESOS 00/100 M.N.</v>
      </c>
      <c r="H47" s="92">
        <f t="shared" si="3"/>
        <v>0</v>
      </c>
      <c r="I47" s="113"/>
      <c r="J47" s="113"/>
      <c r="K47" s="113"/>
      <c r="L47" s="113"/>
      <c r="M47" s="113"/>
      <c r="N47" s="113"/>
      <c r="O47" s="113"/>
      <c r="P47" s="113"/>
    </row>
    <row r="48" spans="1:16" ht="33.75" x14ac:dyDescent="0.25">
      <c r="A48" s="79"/>
      <c r="B48" s="88" t="s">
        <v>269</v>
      </c>
      <c r="C48" s="109" t="s">
        <v>49</v>
      </c>
      <c r="D48" s="110" t="s">
        <v>222</v>
      </c>
      <c r="E48" s="111">
        <v>14.17</v>
      </c>
      <c r="F48" s="90"/>
      <c r="G48" s="112" t="str" cm="1">
        <f t="array" ref="G48">+numtext(F48)</f>
        <v>CERO PESOS 00/100 M.N.</v>
      </c>
      <c r="H48" s="92">
        <f t="shared" si="3"/>
        <v>0</v>
      </c>
      <c r="I48" s="113"/>
      <c r="J48" s="113"/>
      <c r="K48" s="113"/>
      <c r="L48" s="113"/>
      <c r="M48" s="113"/>
      <c r="N48" s="113"/>
      <c r="O48" s="113"/>
      <c r="P48" s="113"/>
    </row>
    <row r="49" spans="1:16" ht="33.75" x14ac:dyDescent="0.25">
      <c r="A49" s="79"/>
      <c r="B49" s="88" t="s">
        <v>270</v>
      </c>
      <c r="C49" s="109" t="s">
        <v>50</v>
      </c>
      <c r="D49" s="110" t="s">
        <v>221</v>
      </c>
      <c r="E49" s="111">
        <v>188.78</v>
      </c>
      <c r="F49" s="90"/>
      <c r="G49" s="112" t="str" cm="1">
        <f t="array" ref="G49">+numtext(F49)</f>
        <v>CERO PESOS 00/100 M.N.</v>
      </c>
      <c r="H49" s="92">
        <f t="shared" si="3"/>
        <v>0</v>
      </c>
      <c r="I49" s="113"/>
      <c r="J49" s="113"/>
      <c r="K49" s="113"/>
      <c r="L49" s="113"/>
      <c r="M49" s="113"/>
      <c r="N49" s="113"/>
      <c r="O49" s="113"/>
      <c r="P49" s="113"/>
    </row>
    <row r="50" spans="1:16" ht="56.25" x14ac:dyDescent="0.25">
      <c r="A50" s="79"/>
      <c r="B50" s="88" t="s">
        <v>271</v>
      </c>
      <c r="C50" s="109" t="s">
        <v>51</v>
      </c>
      <c r="D50" s="110" t="s">
        <v>222</v>
      </c>
      <c r="E50" s="111">
        <v>69.14</v>
      </c>
      <c r="F50" s="90"/>
      <c r="G50" s="112" t="str" cm="1">
        <f t="array" ref="G50">+numtext(F50)</f>
        <v>CERO PESOS 00/100 M.N.</v>
      </c>
      <c r="H50" s="92">
        <f t="shared" si="3"/>
        <v>0</v>
      </c>
      <c r="I50" s="113"/>
      <c r="J50" s="113"/>
      <c r="K50" s="113"/>
      <c r="L50" s="113"/>
      <c r="M50" s="113"/>
      <c r="N50" s="113"/>
      <c r="O50" s="113"/>
      <c r="P50" s="113"/>
    </row>
    <row r="51" spans="1:16" ht="45" x14ac:dyDescent="0.25">
      <c r="A51" s="79"/>
      <c r="B51" s="88" t="s">
        <v>272</v>
      </c>
      <c r="C51" s="109" t="s">
        <v>52</v>
      </c>
      <c r="D51" s="110" t="s">
        <v>222</v>
      </c>
      <c r="E51" s="111">
        <v>141.56</v>
      </c>
      <c r="F51" s="90"/>
      <c r="G51" s="112" t="str" cm="1">
        <f t="array" ref="G51">+numtext(F51)</f>
        <v>CERO PESOS 00/100 M.N.</v>
      </c>
      <c r="H51" s="92">
        <f t="shared" si="3"/>
        <v>0</v>
      </c>
      <c r="I51" s="113"/>
      <c r="J51" s="113"/>
      <c r="K51" s="113"/>
      <c r="L51" s="113"/>
      <c r="M51" s="113"/>
      <c r="N51" s="113"/>
      <c r="O51" s="113"/>
      <c r="P51" s="113"/>
    </row>
    <row r="52" spans="1:16" ht="45" x14ac:dyDescent="0.25">
      <c r="A52" s="79"/>
      <c r="B52" s="88" t="s">
        <v>273</v>
      </c>
      <c r="C52" s="109" t="s">
        <v>53</v>
      </c>
      <c r="D52" s="110" t="s">
        <v>222</v>
      </c>
      <c r="E52" s="111">
        <v>141.56</v>
      </c>
      <c r="F52" s="90"/>
      <c r="G52" s="112" t="str" cm="1">
        <f t="array" ref="G52">+numtext(F52)</f>
        <v>CERO PESOS 00/100 M.N.</v>
      </c>
      <c r="H52" s="92">
        <f t="shared" si="3"/>
        <v>0</v>
      </c>
      <c r="I52" s="113"/>
      <c r="J52" s="113"/>
      <c r="K52" s="113"/>
      <c r="L52" s="113"/>
      <c r="M52" s="113"/>
      <c r="N52" s="113"/>
      <c r="O52" s="113"/>
      <c r="P52" s="113"/>
    </row>
    <row r="53" spans="1:16" ht="56.25" x14ac:dyDescent="0.25">
      <c r="A53" s="79"/>
      <c r="B53" s="88" t="s">
        <v>274</v>
      </c>
      <c r="C53" s="109" t="s">
        <v>54</v>
      </c>
      <c r="D53" s="110" t="s">
        <v>222</v>
      </c>
      <c r="E53" s="111">
        <v>141.56</v>
      </c>
      <c r="F53" s="90"/>
      <c r="G53" s="112" t="str" cm="1">
        <f t="array" ref="G53">+numtext(F53)</f>
        <v>CERO PESOS 00/100 M.N.</v>
      </c>
      <c r="H53" s="92">
        <f t="shared" si="3"/>
        <v>0</v>
      </c>
      <c r="I53" s="113"/>
      <c r="J53" s="113"/>
      <c r="K53" s="113"/>
      <c r="L53" s="113"/>
      <c r="M53" s="113"/>
      <c r="N53" s="113"/>
      <c r="O53" s="113"/>
      <c r="P53" s="113"/>
    </row>
    <row r="54" spans="1:16" ht="45" x14ac:dyDescent="0.25">
      <c r="A54" s="79"/>
      <c r="B54" s="88" t="s">
        <v>275</v>
      </c>
      <c r="C54" s="109" t="s">
        <v>55</v>
      </c>
      <c r="D54" s="110" t="s">
        <v>226</v>
      </c>
      <c r="E54" s="111">
        <v>3539.02</v>
      </c>
      <c r="F54" s="90"/>
      <c r="G54" s="112" t="str" cm="1">
        <f t="array" ref="G54">+numtext(F54)</f>
        <v>CERO PESOS 00/100 M.N.</v>
      </c>
      <c r="H54" s="92">
        <f t="shared" si="3"/>
        <v>0</v>
      </c>
      <c r="I54" s="113"/>
      <c r="J54" s="113"/>
      <c r="K54" s="113"/>
      <c r="L54" s="113"/>
      <c r="M54" s="113"/>
      <c r="N54" s="113"/>
      <c r="O54" s="113"/>
      <c r="P54" s="113"/>
    </row>
    <row r="55" spans="1:16" x14ac:dyDescent="0.25">
      <c r="B55" s="76" t="s">
        <v>234</v>
      </c>
      <c r="C55" s="121" t="s">
        <v>56</v>
      </c>
      <c r="D55" s="122"/>
      <c r="E55" s="123">
        <v>0</v>
      </c>
      <c r="F55" s="95"/>
      <c r="G55" s="124"/>
      <c r="H55" s="96">
        <f>SUM(H56:H65)</f>
        <v>0</v>
      </c>
      <c r="I55" s="113"/>
      <c r="J55" s="113"/>
      <c r="K55" s="113"/>
      <c r="L55" s="113"/>
      <c r="M55" s="113"/>
      <c r="N55" s="113"/>
      <c r="O55" s="113"/>
      <c r="P55" s="113"/>
    </row>
    <row r="56" spans="1:16" ht="45" x14ac:dyDescent="0.25">
      <c r="A56" s="79"/>
      <c r="B56" s="88" t="s">
        <v>276</v>
      </c>
      <c r="C56" s="109" t="s">
        <v>57</v>
      </c>
      <c r="D56" s="110" t="s">
        <v>222</v>
      </c>
      <c r="E56" s="111">
        <v>13.6</v>
      </c>
      <c r="F56" s="90"/>
      <c r="G56" s="112" t="str" cm="1">
        <f t="array" ref="G56">+numtext(F56)</f>
        <v>CERO PESOS 00/100 M.N.</v>
      </c>
      <c r="H56" s="92">
        <f t="shared" ref="H56:H65" si="4">+ROUND(F56*E56,2)</f>
        <v>0</v>
      </c>
      <c r="I56" s="113"/>
      <c r="J56" s="113"/>
      <c r="K56" s="113"/>
      <c r="L56" s="113"/>
      <c r="M56" s="113"/>
      <c r="N56" s="113"/>
      <c r="O56" s="113"/>
      <c r="P56" s="113"/>
    </row>
    <row r="57" spans="1:16" ht="33.75" x14ac:dyDescent="0.25">
      <c r="A57" s="79"/>
      <c r="B57" s="88" t="s">
        <v>277</v>
      </c>
      <c r="C57" s="109" t="s">
        <v>34</v>
      </c>
      <c r="D57" s="110" t="s">
        <v>222</v>
      </c>
      <c r="E57" s="111">
        <v>13.6</v>
      </c>
      <c r="F57" s="90"/>
      <c r="G57" s="112" t="str" cm="1">
        <f t="array" ref="G57">+numtext(F57)</f>
        <v>CERO PESOS 00/100 M.N.</v>
      </c>
      <c r="H57" s="92">
        <f t="shared" si="4"/>
        <v>0</v>
      </c>
      <c r="I57" s="113"/>
      <c r="J57" s="113"/>
      <c r="K57" s="113"/>
      <c r="L57" s="113"/>
      <c r="M57" s="113"/>
      <c r="N57" s="113"/>
      <c r="O57" s="113"/>
      <c r="P57" s="113"/>
    </row>
    <row r="58" spans="1:16" ht="33.75" x14ac:dyDescent="0.25">
      <c r="A58" s="79"/>
      <c r="B58" s="88" t="s">
        <v>278</v>
      </c>
      <c r="C58" s="109" t="s">
        <v>58</v>
      </c>
      <c r="D58" s="110" t="s">
        <v>221</v>
      </c>
      <c r="E58" s="111">
        <v>22.65</v>
      </c>
      <c r="F58" s="90"/>
      <c r="G58" s="112" t="str" cm="1">
        <f t="array" ref="G58">+numtext(F58)</f>
        <v>CERO PESOS 00/100 M.N.</v>
      </c>
      <c r="H58" s="92">
        <f t="shared" si="4"/>
        <v>0</v>
      </c>
      <c r="I58" s="113"/>
      <c r="J58" s="113"/>
      <c r="K58" s="113"/>
      <c r="L58" s="113"/>
      <c r="M58" s="113"/>
      <c r="N58" s="113"/>
      <c r="O58" s="113"/>
      <c r="P58" s="113"/>
    </row>
    <row r="59" spans="1:16" ht="22.5" x14ac:dyDescent="0.25">
      <c r="A59" s="79"/>
      <c r="B59" s="88" t="s">
        <v>279</v>
      </c>
      <c r="C59" s="109" t="s">
        <v>59</v>
      </c>
      <c r="D59" s="110" t="s">
        <v>220</v>
      </c>
      <c r="E59" s="111">
        <v>4</v>
      </c>
      <c r="F59" s="90"/>
      <c r="G59" s="112" t="str" cm="1">
        <f t="array" ref="G59">+numtext(F59)</f>
        <v>CERO PESOS 00/100 M.N.</v>
      </c>
      <c r="H59" s="92">
        <f t="shared" si="4"/>
        <v>0</v>
      </c>
      <c r="I59" s="113"/>
      <c r="J59" s="113"/>
      <c r="K59" s="113"/>
      <c r="L59" s="113"/>
      <c r="M59" s="113"/>
      <c r="N59" s="113"/>
      <c r="O59" s="113"/>
      <c r="P59" s="113"/>
    </row>
    <row r="60" spans="1:16" ht="22.5" x14ac:dyDescent="0.25">
      <c r="A60" s="79"/>
      <c r="B60" s="88" t="s">
        <v>280</v>
      </c>
      <c r="C60" s="109" t="s">
        <v>60</v>
      </c>
      <c r="D60" s="110" t="s">
        <v>220</v>
      </c>
      <c r="E60" s="111">
        <v>4</v>
      </c>
      <c r="F60" s="90"/>
      <c r="G60" s="112" t="str" cm="1">
        <f t="array" ref="G60">+numtext(F60)</f>
        <v>CERO PESOS 00/100 M.N.</v>
      </c>
      <c r="H60" s="92">
        <f t="shared" si="4"/>
        <v>0</v>
      </c>
      <c r="I60" s="113"/>
      <c r="J60" s="113"/>
      <c r="K60" s="113"/>
      <c r="L60" s="113"/>
      <c r="M60" s="113"/>
      <c r="N60" s="113"/>
      <c r="O60" s="113"/>
      <c r="P60" s="113"/>
    </row>
    <row r="61" spans="1:16" ht="135" x14ac:dyDescent="0.25">
      <c r="A61" s="79"/>
      <c r="B61" s="88" t="s">
        <v>281</v>
      </c>
      <c r="C61" s="109" t="s">
        <v>61</v>
      </c>
      <c r="D61" s="110" t="s">
        <v>220</v>
      </c>
      <c r="E61" s="111">
        <v>4</v>
      </c>
      <c r="F61" s="90"/>
      <c r="G61" s="112" t="str" cm="1">
        <f t="array" ref="G61">+numtext(F61)</f>
        <v>CERO PESOS 00/100 M.N.</v>
      </c>
      <c r="H61" s="92">
        <f t="shared" si="4"/>
        <v>0</v>
      </c>
      <c r="I61" s="113"/>
      <c r="J61" s="113"/>
      <c r="K61" s="113"/>
      <c r="L61" s="113"/>
      <c r="M61" s="113"/>
      <c r="N61" s="113"/>
      <c r="O61" s="113"/>
      <c r="P61" s="113"/>
    </row>
    <row r="62" spans="1:16" ht="45" x14ac:dyDescent="0.25">
      <c r="A62" s="79"/>
      <c r="B62" s="88" t="s">
        <v>282</v>
      </c>
      <c r="C62" s="109" t="s">
        <v>62</v>
      </c>
      <c r="D62" s="110" t="s">
        <v>222</v>
      </c>
      <c r="E62" s="111">
        <v>13.6</v>
      </c>
      <c r="F62" s="90"/>
      <c r="G62" s="112" t="str" cm="1">
        <f t="array" ref="G62">+numtext(F62)</f>
        <v>CERO PESOS 00/100 M.N.</v>
      </c>
      <c r="H62" s="92">
        <f t="shared" si="4"/>
        <v>0</v>
      </c>
      <c r="I62" s="113"/>
      <c r="J62" s="113"/>
      <c r="K62" s="113"/>
      <c r="L62" s="113"/>
      <c r="M62" s="113"/>
      <c r="N62" s="113"/>
      <c r="O62" s="113"/>
      <c r="P62" s="113"/>
    </row>
    <row r="63" spans="1:16" ht="45" x14ac:dyDescent="0.25">
      <c r="A63" s="79"/>
      <c r="B63" s="88" t="s">
        <v>283</v>
      </c>
      <c r="C63" s="109" t="s">
        <v>53</v>
      </c>
      <c r="D63" s="110" t="s">
        <v>222</v>
      </c>
      <c r="E63" s="111">
        <v>13.6</v>
      </c>
      <c r="F63" s="90"/>
      <c r="G63" s="112" t="str" cm="1">
        <f t="array" ref="G63">+numtext(F63)</f>
        <v>CERO PESOS 00/100 M.N.</v>
      </c>
      <c r="H63" s="92">
        <f t="shared" si="4"/>
        <v>0</v>
      </c>
      <c r="I63" s="113"/>
      <c r="J63" s="113"/>
      <c r="K63" s="113"/>
      <c r="L63" s="113"/>
      <c r="M63" s="113"/>
      <c r="N63" s="113"/>
      <c r="O63" s="113"/>
      <c r="P63" s="113"/>
    </row>
    <row r="64" spans="1:16" ht="45" x14ac:dyDescent="0.25">
      <c r="A64" s="79"/>
      <c r="B64" s="88" t="s">
        <v>284</v>
      </c>
      <c r="C64" s="109" t="s">
        <v>40</v>
      </c>
      <c r="D64" s="110" t="s">
        <v>222</v>
      </c>
      <c r="E64" s="111">
        <v>13.6</v>
      </c>
      <c r="F64" s="90"/>
      <c r="G64" s="112" t="str" cm="1">
        <f t="array" ref="G64">+numtext(F64)</f>
        <v>CERO PESOS 00/100 M.N.</v>
      </c>
      <c r="H64" s="92">
        <f t="shared" si="4"/>
        <v>0</v>
      </c>
      <c r="I64" s="113"/>
      <c r="J64" s="113"/>
      <c r="K64" s="113"/>
      <c r="L64" s="113"/>
      <c r="M64" s="113"/>
      <c r="N64" s="113"/>
      <c r="O64" s="113"/>
      <c r="P64" s="113"/>
    </row>
    <row r="65" spans="1:16" ht="45" x14ac:dyDescent="0.25">
      <c r="A65" s="79"/>
      <c r="B65" s="88" t="s">
        <v>285</v>
      </c>
      <c r="C65" s="109" t="s">
        <v>55</v>
      </c>
      <c r="D65" s="110" t="s">
        <v>226</v>
      </c>
      <c r="E65" s="111">
        <v>339.79</v>
      </c>
      <c r="F65" s="90"/>
      <c r="G65" s="112" t="str" cm="1">
        <f t="array" ref="G65">+numtext(F65)</f>
        <v>CERO PESOS 00/100 M.N.</v>
      </c>
      <c r="H65" s="92">
        <f t="shared" si="4"/>
        <v>0</v>
      </c>
      <c r="I65" s="113"/>
      <c r="J65" s="113"/>
      <c r="K65" s="113"/>
      <c r="L65" s="113"/>
      <c r="M65" s="113"/>
      <c r="N65" s="113"/>
      <c r="O65" s="113"/>
      <c r="P65" s="113"/>
    </row>
    <row r="66" spans="1:16" x14ac:dyDescent="0.25">
      <c r="B66" s="76" t="s">
        <v>235</v>
      </c>
      <c r="C66" s="121" t="s">
        <v>63</v>
      </c>
      <c r="D66" s="122"/>
      <c r="E66" s="123">
        <v>0</v>
      </c>
      <c r="F66" s="95"/>
      <c r="G66" s="124"/>
      <c r="H66" s="96">
        <f>SUM(H67:H84)</f>
        <v>0</v>
      </c>
      <c r="I66" s="113"/>
      <c r="J66" s="113"/>
      <c r="K66" s="113"/>
      <c r="L66" s="113"/>
      <c r="M66" s="113"/>
      <c r="N66" s="113"/>
      <c r="O66" s="113"/>
      <c r="P66" s="113"/>
    </row>
    <row r="67" spans="1:16" ht="45" x14ac:dyDescent="0.25">
      <c r="A67" s="79"/>
      <c r="B67" s="88" t="s">
        <v>286</v>
      </c>
      <c r="C67" s="109" t="s">
        <v>64</v>
      </c>
      <c r="D67" s="110" t="s">
        <v>220</v>
      </c>
      <c r="E67" s="111">
        <v>1</v>
      </c>
      <c r="F67" s="90"/>
      <c r="G67" s="112" t="str" cm="1">
        <f t="array" ref="G67">+numtext(F67)</f>
        <v>CERO PESOS 00/100 M.N.</v>
      </c>
      <c r="H67" s="92">
        <f t="shared" ref="H67:H84" si="5">+ROUND(F67*E67,2)</f>
        <v>0</v>
      </c>
      <c r="I67" s="113"/>
      <c r="J67" s="113"/>
      <c r="K67" s="113"/>
      <c r="L67" s="113"/>
      <c r="M67" s="113"/>
      <c r="N67" s="113"/>
      <c r="O67" s="113"/>
      <c r="P67" s="113"/>
    </row>
    <row r="68" spans="1:16" ht="90" x14ac:dyDescent="0.25">
      <c r="A68" s="79"/>
      <c r="B68" s="88" t="s">
        <v>287</v>
      </c>
      <c r="C68" s="109" t="s">
        <v>65</v>
      </c>
      <c r="D68" s="110" t="s">
        <v>220</v>
      </c>
      <c r="E68" s="111">
        <v>1</v>
      </c>
      <c r="F68" s="90"/>
      <c r="G68" s="112" t="str" cm="1">
        <f t="array" ref="G68">+numtext(F68)</f>
        <v>CERO PESOS 00/100 M.N.</v>
      </c>
      <c r="H68" s="92">
        <f t="shared" si="5"/>
        <v>0</v>
      </c>
      <c r="I68" s="113"/>
      <c r="J68" s="113"/>
      <c r="K68" s="113"/>
      <c r="L68" s="113"/>
      <c r="M68" s="113"/>
      <c r="N68" s="113"/>
      <c r="O68" s="113"/>
      <c r="P68" s="113"/>
    </row>
    <row r="69" spans="1:16" ht="45" x14ac:dyDescent="0.25">
      <c r="A69" s="79"/>
      <c r="B69" s="88" t="s">
        <v>288</v>
      </c>
      <c r="C69" s="109" t="s">
        <v>66</v>
      </c>
      <c r="D69" s="110" t="s">
        <v>222</v>
      </c>
      <c r="E69" s="111">
        <v>16.7</v>
      </c>
      <c r="F69" s="90"/>
      <c r="G69" s="112" t="str" cm="1">
        <f t="array" ref="G69">+numtext(F69)</f>
        <v>CERO PESOS 00/100 M.N.</v>
      </c>
      <c r="H69" s="92">
        <f t="shared" si="5"/>
        <v>0</v>
      </c>
      <c r="I69" s="113"/>
      <c r="J69" s="113"/>
      <c r="K69" s="113"/>
      <c r="L69" s="113"/>
      <c r="M69" s="113"/>
      <c r="N69" s="113"/>
      <c r="O69" s="113"/>
      <c r="P69" s="113"/>
    </row>
    <row r="70" spans="1:16" ht="33.75" x14ac:dyDescent="0.25">
      <c r="A70" s="79"/>
      <c r="B70" s="88" t="s">
        <v>289</v>
      </c>
      <c r="C70" s="109" t="s">
        <v>34</v>
      </c>
      <c r="D70" s="110" t="s">
        <v>222</v>
      </c>
      <c r="E70" s="111">
        <v>16.7</v>
      </c>
      <c r="F70" s="90"/>
      <c r="G70" s="112" t="str" cm="1">
        <f t="array" ref="G70">+numtext(F70)</f>
        <v>CERO PESOS 00/100 M.N.</v>
      </c>
      <c r="H70" s="92">
        <f t="shared" si="5"/>
        <v>0</v>
      </c>
      <c r="I70" s="113"/>
      <c r="J70" s="113"/>
      <c r="K70" s="113"/>
      <c r="L70" s="113"/>
      <c r="M70" s="113"/>
      <c r="N70" s="113"/>
      <c r="O70" s="113"/>
      <c r="P70" s="113"/>
    </row>
    <row r="71" spans="1:16" ht="33.75" x14ac:dyDescent="0.25">
      <c r="A71" s="79"/>
      <c r="B71" s="88" t="s">
        <v>290</v>
      </c>
      <c r="C71" s="109" t="s">
        <v>67</v>
      </c>
      <c r="D71" s="110" t="s">
        <v>224</v>
      </c>
      <c r="E71" s="111">
        <v>9.19</v>
      </c>
      <c r="F71" s="90"/>
      <c r="G71" s="112" t="str" cm="1">
        <f t="array" ref="G71">+numtext(F71)</f>
        <v>CERO PESOS 00/100 M.N.</v>
      </c>
      <c r="H71" s="92">
        <f t="shared" si="5"/>
        <v>0</v>
      </c>
      <c r="I71" s="113"/>
      <c r="J71" s="113"/>
      <c r="K71" s="113"/>
      <c r="L71" s="113"/>
      <c r="M71" s="113"/>
      <c r="N71" s="113"/>
      <c r="O71" s="113"/>
      <c r="P71" s="113"/>
    </row>
    <row r="72" spans="1:16" ht="33.75" x14ac:dyDescent="0.25">
      <c r="A72" s="79"/>
      <c r="B72" s="88" t="s">
        <v>291</v>
      </c>
      <c r="C72" s="109" t="s">
        <v>36</v>
      </c>
      <c r="D72" s="110" t="s">
        <v>224</v>
      </c>
      <c r="E72" s="111">
        <v>8.5299999999999994</v>
      </c>
      <c r="F72" s="90"/>
      <c r="G72" s="112" t="str" cm="1">
        <f t="array" ref="G72">+numtext(F72)</f>
        <v>CERO PESOS 00/100 M.N.</v>
      </c>
      <c r="H72" s="92">
        <f t="shared" si="5"/>
        <v>0</v>
      </c>
      <c r="I72" s="113"/>
      <c r="J72" s="113"/>
      <c r="K72" s="113"/>
      <c r="L72" s="113"/>
      <c r="M72" s="113"/>
      <c r="N72" s="113"/>
      <c r="O72" s="113"/>
      <c r="P72" s="113"/>
    </row>
    <row r="73" spans="1:16" ht="33.75" x14ac:dyDescent="0.25">
      <c r="A73" s="79"/>
      <c r="B73" s="88" t="s">
        <v>292</v>
      </c>
      <c r="C73" s="109" t="s">
        <v>37</v>
      </c>
      <c r="D73" s="110" t="s">
        <v>225</v>
      </c>
      <c r="E73" s="111">
        <v>79.3</v>
      </c>
      <c r="F73" s="90"/>
      <c r="G73" s="112" t="str" cm="1">
        <f t="array" ref="G73">+numtext(F73)</f>
        <v>CERO PESOS 00/100 M.N.</v>
      </c>
      <c r="H73" s="92">
        <f t="shared" si="5"/>
        <v>0</v>
      </c>
      <c r="I73" s="113"/>
      <c r="J73" s="113"/>
      <c r="K73" s="113"/>
      <c r="L73" s="113"/>
      <c r="M73" s="113"/>
      <c r="N73" s="113"/>
      <c r="O73" s="113"/>
      <c r="P73" s="113"/>
    </row>
    <row r="74" spans="1:16" ht="33.75" x14ac:dyDescent="0.25">
      <c r="A74" s="79"/>
      <c r="B74" s="88" t="s">
        <v>293</v>
      </c>
      <c r="C74" s="109" t="s">
        <v>38</v>
      </c>
      <c r="D74" s="110" t="s">
        <v>222</v>
      </c>
      <c r="E74" s="111">
        <v>1</v>
      </c>
      <c r="F74" s="90"/>
      <c r="G74" s="112" t="str" cm="1">
        <f t="array" ref="G74">+numtext(F74)</f>
        <v>CERO PESOS 00/100 M.N.</v>
      </c>
      <c r="H74" s="92">
        <f t="shared" si="5"/>
        <v>0</v>
      </c>
      <c r="I74" s="113"/>
      <c r="J74" s="113"/>
      <c r="K74" s="113"/>
      <c r="L74" s="113"/>
      <c r="M74" s="113"/>
      <c r="N74" s="113"/>
      <c r="O74" s="113"/>
      <c r="P74" s="113"/>
    </row>
    <row r="75" spans="1:16" ht="33.75" x14ac:dyDescent="0.25">
      <c r="A75" s="79"/>
      <c r="B75" s="88" t="s">
        <v>294</v>
      </c>
      <c r="C75" s="109" t="s">
        <v>39</v>
      </c>
      <c r="D75" s="110" t="s">
        <v>222</v>
      </c>
      <c r="E75" s="111">
        <v>1</v>
      </c>
      <c r="F75" s="90"/>
      <c r="G75" s="112" t="str" cm="1">
        <f t="array" ref="G75">+numtext(F75)</f>
        <v>CERO PESOS 00/100 M.N.</v>
      </c>
      <c r="H75" s="92">
        <f t="shared" si="5"/>
        <v>0</v>
      </c>
      <c r="I75" s="113"/>
      <c r="J75" s="113"/>
      <c r="K75" s="113"/>
      <c r="L75" s="113"/>
      <c r="M75" s="113"/>
      <c r="N75" s="113"/>
      <c r="O75" s="113"/>
      <c r="P75" s="113"/>
    </row>
    <row r="76" spans="1:16" ht="45" x14ac:dyDescent="0.25">
      <c r="A76" s="79"/>
      <c r="B76" s="88" t="s">
        <v>295</v>
      </c>
      <c r="C76" s="109" t="s">
        <v>68</v>
      </c>
      <c r="D76" s="110" t="s">
        <v>220</v>
      </c>
      <c r="E76" s="111">
        <v>18</v>
      </c>
      <c r="F76" s="90"/>
      <c r="G76" s="112" t="str" cm="1">
        <f t="array" ref="G76">+numtext(F76)</f>
        <v>CERO PESOS 00/100 M.N.</v>
      </c>
      <c r="H76" s="92">
        <f t="shared" si="5"/>
        <v>0</v>
      </c>
      <c r="I76" s="113"/>
      <c r="J76" s="113"/>
      <c r="K76" s="113"/>
      <c r="L76" s="113"/>
      <c r="M76" s="113"/>
      <c r="N76" s="113"/>
      <c r="O76" s="113"/>
      <c r="P76" s="113"/>
    </row>
    <row r="77" spans="1:16" ht="33.75" x14ac:dyDescent="0.25">
      <c r="A77" s="79"/>
      <c r="B77" s="88" t="s">
        <v>296</v>
      </c>
      <c r="C77" s="109" t="s">
        <v>69</v>
      </c>
      <c r="D77" s="110" t="s">
        <v>224</v>
      </c>
      <c r="E77" s="111">
        <v>24.54</v>
      </c>
      <c r="F77" s="90"/>
      <c r="G77" s="112" t="str" cm="1">
        <f t="array" ref="G77">+numtext(F77)</f>
        <v>CERO PESOS 00/100 M.N.</v>
      </c>
      <c r="H77" s="92">
        <f t="shared" si="5"/>
        <v>0</v>
      </c>
      <c r="I77" s="113"/>
      <c r="J77" s="113"/>
      <c r="K77" s="113"/>
      <c r="L77" s="113"/>
      <c r="M77" s="113"/>
      <c r="N77" s="113"/>
      <c r="O77" s="113"/>
      <c r="P77" s="113"/>
    </row>
    <row r="78" spans="1:16" ht="45" x14ac:dyDescent="0.25">
      <c r="A78" s="79"/>
      <c r="B78" s="88" t="s">
        <v>297</v>
      </c>
      <c r="C78" s="109" t="s">
        <v>70</v>
      </c>
      <c r="D78" s="110" t="s">
        <v>224</v>
      </c>
      <c r="E78" s="111">
        <v>49.1</v>
      </c>
      <c r="F78" s="90"/>
      <c r="G78" s="112" t="str" cm="1">
        <f t="array" ref="G78">+numtext(F78)</f>
        <v>CERO PESOS 00/100 M.N.</v>
      </c>
      <c r="H78" s="92">
        <f t="shared" si="5"/>
        <v>0</v>
      </c>
      <c r="I78" s="113"/>
      <c r="J78" s="113"/>
      <c r="K78" s="113"/>
      <c r="L78" s="113"/>
      <c r="M78" s="113"/>
      <c r="N78" s="113"/>
      <c r="O78" s="113"/>
      <c r="P78" s="113"/>
    </row>
    <row r="79" spans="1:16" ht="33.75" x14ac:dyDescent="0.25">
      <c r="A79" s="79"/>
      <c r="B79" s="88" t="s">
        <v>298</v>
      </c>
      <c r="C79" s="109" t="s">
        <v>71</v>
      </c>
      <c r="D79" s="110" t="s">
        <v>220</v>
      </c>
      <c r="E79" s="111">
        <v>8</v>
      </c>
      <c r="F79" s="90"/>
      <c r="G79" s="112" t="str" cm="1">
        <f t="array" ref="G79">+numtext(F79)</f>
        <v>CERO PESOS 00/100 M.N.</v>
      </c>
      <c r="H79" s="92">
        <f t="shared" si="5"/>
        <v>0</v>
      </c>
      <c r="I79" s="113"/>
      <c r="J79" s="113"/>
      <c r="K79" s="113"/>
      <c r="L79" s="113"/>
      <c r="M79" s="113"/>
      <c r="N79" s="113"/>
      <c r="O79" s="113"/>
      <c r="P79" s="113"/>
    </row>
    <row r="80" spans="1:16" ht="45" x14ac:dyDescent="0.25">
      <c r="A80" s="79"/>
      <c r="B80" s="88" t="s">
        <v>299</v>
      </c>
      <c r="C80" s="109" t="s">
        <v>72</v>
      </c>
      <c r="D80" s="110" t="s">
        <v>220</v>
      </c>
      <c r="E80" s="111">
        <v>4</v>
      </c>
      <c r="F80" s="90"/>
      <c r="G80" s="112" t="str" cm="1">
        <f t="array" ref="G80">+numtext(F80)</f>
        <v>CERO PESOS 00/100 M.N.</v>
      </c>
      <c r="H80" s="92">
        <f t="shared" si="5"/>
        <v>0</v>
      </c>
      <c r="I80" s="113"/>
      <c r="J80" s="113"/>
      <c r="K80" s="113"/>
      <c r="L80" s="113"/>
      <c r="M80" s="113"/>
      <c r="N80" s="113"/>
      <c r="O80" s="113"/>
      <c r="P80" s="113"/>
    </row>
    <row r="81" spans="1:16" ht="45" x14ac:dyDescent="0.25">
      <c r="A81" s="79"/>
      <c r="B81" s="88" t="s">
        <v>300</v>
      </c>
      <c r="C81" s="109" t="s">
        <v>62</v>
      </c>
      <c r="D81" s="110" t="s">
        <v>222</v>
      </c>
      <c r="E81" s="111">
        <v>16.7</v>
      </c>
      <c r="F81" s="90"/>
      <c r="G81" s="112" t="str" cm="1">
        <f t="array" ref="G81">+numtext(F81)</f>
        <v>CERO PESOS 00/100 M.N.</v>
      </c>
      <c r="H81" s="92">
        <f t="shared" si="5"/>
        <v>0</v>
      </c>
      <c r="I81" s="113"/>
      <c r="J81" s="113"/>
      <c r="K81" s="113"/>
      <c r="L81" s="113"/>
      <c r="M81" s="113"/>
      <c r="N81" s="113"/>
      <c r="O81" s="113"/>
      <c r="P81" s="113"/>
    </row>
    <row r="82" spans="1:16" ht="45" x14ac:dyDescent="0.25">
      <c r="A82" s="79"/>
      <c r="B82" s="88" t="s">
        <v>301</v>
      </c>
      <c r="C82" s="109" t="s">
        <v>53</v>
      </c>
      <c r="D82" s="110" t="s">
        <v>222</v>
      </c>
      <c r="E82" s="111">
        <v>16.7</v>
      </c>
      <c r="F82" s="90"/>
      <c r="G82" s="112" t="str" cm="1">
        <f t="array" ref="G82">+numtext(F82)</f>
        <v>CERO PESOS 00/100 M.N.</v>
      </c>
      <c r="H82" s="92">
        <f t="shared" si="5"/>
        <v>0</v>
      </c>
      <c r="I82" s="113"/>
      <c r="J82" s="113"/>
      <c r="K82" s="113"/>
      <c r="L82" s="113"/>
      <c r="M82" s="113"/>
      <c r="N82" s="113"/>
      <c r="O82" s="113"/>
      <c r="P82" s="113"/>
    </row>
    <row r="83" spans="1:16" ht="45" x14ac:dyDescent="0.25">
      <c r="A83" s="79"/>
      <c r="B83" s="88" t="s">
        <v>302</v>
      </c>
      <c r="C83" s="109" t="s">
        <v>40</v>
      </c>
      <c r="D83" s="110" t="s">
        <v>222</v>
      </c>
      <c r="E83" s="111">
        <v>16.7</v>
      </c>
      <c r="F83" s="90"/>
      <c r="G83" s="112" t="str" cm="1">
        <f t="array" ref="G83">+numtext(F83)</f>
        <v>CERO PESOS 00/100 M.N.</v>
      </c>
      <c r="H83" s="92">
        <f t="shared" si="5"/>
        <v>0</v>
      </c>
      <c r="I83" s="113"/>
      <c r="J83" s="113"/>
      <c r="K83" s="113"/>
      <c r="L83" s="113"/>
      <c r="M83" s="113"/>
      <c r="N83" s="113"/>
      <c r="O83" s="113"/>
      <c r="P83" s="113"/>
    </row>
    <row r="84" spans="1:16" ht="45" x14ac:dyDescent="0.25">
      <c r="A84" s="79"/>
      <c r="B84" s="88" t="s">
        <v>303</v>
      </c>
      <c r="C84" s="109" t="s">
        <v>55</v>
      </c>
      <c r="D84" s="110" t="s">
        <v>226</v>
      </c>
      <c r="E84" s="111">
        <v>416.95</v>
      </c>
      <c r="F84" s="90"/>
      <c r="G84" s="112" t="str" cm="1">
        <f t="array" ref="G84">+numtext(F84)</f>
        <v>CERO PESOS 00/100 M.N.</v>
      </c>
      <c r="H84" s="92">
        <f t="shared" si="5"/>
        <v>0</v>
      </c>
      <c r="I84" s="113"/>
      <c r="J84" s="113"/>
      <c r="K84" s="113"/>
      <c r="L84" s="113"/>
      <c r="M84" s="113"/>
      <c r="N84" s="113"/>
      <c r="O84" s="113"/>
      <c r="P84" s="113"/>
    </row>
    <row r="85" spans="1:16" x14ac:dyDescent="0.25">
      <c r="B85" s="65" t="s">
        <v>206</v>
      </c>
      <c r="C85" s="114" t="s">
        <v>73</v>
      </c>
      <c r="D85" s="115"/>
      <c r="E85" s="116">
        <v>0</v>
      </c>
      <c r="F85" s="93"/>
      <c r="G85" s="117"/>
      <c r="H85" s="75">
        <f>+H86+H97+H112+H128</f>
        <v>0</v>
      </c>
      <c r="I85" s="113"/>
      <c r="J85" s="113"/>
      <c r="K85" s="113"/>
      <c r="L85" s="113"/>
      <c r="M85" s="113"/>
      <c r="N85" s="113"/>
      <c r="O85" s="113"/>
      <c r="P85" s="113"/>
    </row>
    <row r="86" spans="1:16" x14ac:dyDescent="0.25">
      <c r="B86" s="67" t="s">
        <v>207</v>
      </c>
      <c r="C86" s="118" t="s">
        <v>74</v>
      </c>
      <c r="D86" s="119"/>
      <c r="E86" s="120">
        <v>0</v>
      </c>
      <c r="F86" s="119"/>
      <c r="G86" s="119"/>
      <c r="H86" s="94">
        <f>SUM(H87:H96)</f>
        <v>0</v>
      </c>
      <c r="I86" s="113"/>
      <c r="J86" s="113"/>
      <c r="K86" s="113"/>
      <c r="L86" s="113"/>
      <c r="M86" s="113"/>
      <c r="N86" s="113"/>
      <c r="O86" s="113"/>
      <c r="P86" s="113"/>
    </row>
    <row r="87" spans="1:16" ht="56.25" x14ac:dyDescent="0.25">
      <c r="A87" s="79"/>
      <c r="B87" s="88" t="s">
        <v>304</v>
      </c>
      <c r="C87" s="109" t="s">
        <v>32</v>
      </c>
      <c r="D87" s="110" t="s">
        <v>221</v>
      </c>
      <c r="E87" s="111">
        <v>188.78</v>
      </c>
      <c r="F87" s="90"/>
      <c r="G87" s="112" t="str" cm="1">
        <f t="array" ref="G87">+numtext(F87)</f>
        <v>CERO PESOS 00/100 M.N.</v>
      </c>
      <c r="H87" s="92">
        <f t="shared" ref="H87:H96" si="6">+ROUND(F87*E87,2)</f>
        <v>0</v>
      </c>
      <c r="I87" s="113"/>
      <c r="J87" s="113"/>
      <c r="K87" s="113"/>
      <c r="L87" s="113"/>
      <c r="M87" s="113"/>
      <c r="N87" s="113"/>
      <c r="O87" s="113"/>
      <c r="P87" s="113"/>
    </row>
    <row r="88" spans="1:16" ht="45" x14ac:dyDescent="0.25">
      <c r="A88" s="79"/>
      <c r="B88" s="88" t="s">
        <v>305</v>
      </c>
      <c r="C88" s="109" t="s">
        <v>75</v>
      </c>
      <c r="D88" s="110" t="s">
        <v>222</v>
      </c>
      <c r="E88" s="111">
        <v>61.37</v>
      </c>
      <c r="F88" s="90"/>
      <c r="G88" s="112" t="str" cm="1">
        <f t="array" ref="G88">+numtext(F88)</f>
        <v>CERO PESOS 00/100 M.N.</v>
      </c>
      <c r="H88" s="92">
        <f t="shared" si="6"/>
        <v>0</v>
      </c>
      <c r="I88" s="113"/>
      <c r="J88" s="113"/>
      <c r="K88" s="113"/>
      <c r="L88" s="113"/>
      <c r="M88" s="113"/>
      <c r="N88" s="113"/>
      <c r="O88" s="113"/>
      <c r="P88" s="113"/>
    </row>
    <row r="89" spans="1:16" ht="45" x14ac:dyDescent="0.25">
      <c r="A89" s="79"/>
      <c r="B89" s="88" t="s">
        <v>306</v>
      </c>
      <c r="C89" s="109" t="s">
        <v>48</v>
      </c>
      <c r="D89" s="110" t="s">
        <v>222</v>
      </c>
      <c r="E89" s="111">
        <v>61.37</v>
      </c>
      <c r="F89" s="90"/>
      <c r="G89" s="112" t="str" cm="1">
        <f t="array" ref="G89">+numtext(F89)</f>
        <v>CERO PESOS 00/100 M.N.</v>
      </c>
      <c r="H89" s="92">
        <f t="shared" si="6"/>
        <v>0</v>
      </c>
      <c r="I89" s="113"/>
      <c r="J89" s="113"/>
      <c r="K89" s="113"/>
      <c r="L89" s="113"/>
      <c r="M89" s="113"/>
      <c r="N89" s="113"/>
      <c r="O89" s="113"/>
      <c r="P89" s="113"/>
    </row>
    <row r="90" spans="1:16" ht="22.5" x14ac:dyDescent="0.25">
      <c r="A90" s="79"/>
      <c r="B90" s="88" t="s">
        <v>307</v>
      </c>
      <c r="C90" s="109" t="s">
        <v>76</v>
      </c>
      <c r="D90" s="110" t="s">
        <v>222</v>
      </c>
      <c r="E90" s="111">
        <v>12.28</v>
      </c>
      <c r="F90" s="90"/>
      <c r="G90" s="112" t="str" cm="1">
        <f t="array" ref="G90">+numtext(F90)</f>
        <v>CERO PESOS 00/100 M.N.</v>
      </c>
      <c r="H90" s="92">
        <f t="shared" si="6"/>
        <v>0</v>
      </c>
      <c r="I90" s="113"/>
      <c r="J90" s="113"/>
      <c r="K90" s="113"/>
      <c r="L90" s="113"/>
      <c r="M90" s="113"/>
      <c r="N90" s="113"/>
      <c r="O90" s="113"/>
      <c r="P90" s="113"/>
    </row>
    <row r="91" spans="1:16" ht="45" x14ac:dyDescent="0.25">
      <c r="A91" s="79"/>
      <c r="B91" s="88" t="s">
        <v>308</v>
      </c>
      <c r="C91" s="109" t="s">
        <v>35</v>
      </c>
      <c r="D91" s="110" t="s">
        <v>222</v>
      </c>
      <c r="E91" s="111">
        <v>24.54</v>
      </c>
      <c r="F91" s="90"/>
      <c r="G91" s="112" t="str" cm="1">
        <f t="array" ref="G91">+numtext(F91)</f>
        <v>CERO PESOS 00/100 M.N.</v>
      </c>
      <c r="H91" s="92">
        <f t="shared" si="6"/>
        <v>0</v>
      </c>
      <c r="I91" s="113"/>
      <c r="J91" s="113"/>
      <c r="K91" s="113"/>
      <c r="L91" s="113"/>
      <c r="M91" s="113"/>
      <c r="N91" s="113"/>
      <c r="O91" s="113"/>
      <c r="P91" s="113"/>
    </row>
    <row r="92" spans="1:16" ht="45" x14ac:dyDescent="0.25">
      <c r="A92" s="79"/>
      <c r="B92" s="88" t="s">
        <v>309</v>
      </c>
      <c r="C92" s="109" t="s">
        <v>77</v>
      </c>
      <c r="D92" s="110" t="s">
        <v>221</v>
      </c>
      <c r="E92" s="111">
        <v>188.78</v>
      </c>
      <c r="F92" s="90"/>
      <c r="G92" s="112" t="str" cm="1">
        <f t="array" ref="G92">+numtext(F92)</f>
        <v>CERO PESOS 00/100 M.N.</v>
      </c>
      <c r="H92" s="92">
        <f t="shared" si="6"/>
        <v>0</v>
      </c>
      <c r="I92" s="113"/>
      <c r="J92" s="113"/>
      <c r="K92" s="113"/>
      <c r="L92" s="113"/>
      <c r="M92" s="113"/>
      <c r="N92" s="113"/>
      <c r="O92" s="113"/>
      <c r="P92" s="113"/>
    </row>
    <row r="93" spans="1:16" ht="45" x14ac:dyDescent="0.25">
      <c r="A93" s="79"/>
      <c r="B93" s="88" t="s">
        <v>310</v>
      </c>
      <c r="C93" s="109" t="s">
        <v>78</v>
      </c>
      <c r="D93" s="110" t="s">
        <v>222</v>
      </c>
      <c r="E93" s="111">
        <v>61.37</v>
      </c>
      <c r="F93" s="90"/>
      <c r="G93" s="112" t="str" cm="1">
        <f t="array" ref="G93">+numtext(F93)</f>
        <v>CERO PESOS 00/100 M.N.</v>
      </c>
      <c r="H93" s="92">
        <f t="shared" si="6"/>
        <v>0</v>
      </c>
      <c r="I93" s="113"/>
      <c r="J93" s="113"/>
      <c r="K93" s="113"/>
      <c r="L93" s="113"/>
      <c r="M93" s="113"/>
      <c r="N93" s="113"/>
      <c r="O93" s="113"/>
      <c r="P93" s="113"/>
    </row>
    <row r="94" spans="1:16" ht="45" x14ac:dyDescent="0.25">
      <c r="A94" s="79"/>
      <c r="B94" s="88" t="s">
        <v>311</v>
      </c>
      <c r="C94" s="109" t="s">
        <v>53</v>
      </c>
      <c r="D94" s="110" t="s">
        <v>222</v>
      </c>
      <c r="E94" s="111">
        <v>61.37</v>
      </c>
      <c r="F94" s="90"/>
      <c r="G94" s="112" t="str" cm="1">
        <f t="array" ref="G94">+numtext(F94)</f>
        <v>CERO PESOS 00/100 M.N.</v>
      </c>
      <c r="H94" s="92">
        <f t="shared" si="6"/>
        <v>0</v>
      </c>
      <c r="I94" s="113"/>
      <c r="J94" s="113"/>
      <c r="K94" s="113"/>
      <c r="L94" s="113"/>
      <c r="M94" s="113"/>
      <c r="N94" s="113"/>
      <c r="O94" s="113"/>
      <c r="P94" s="113"/>
    </row>
    <row r="95" spans="1:16" ht="45" x14ac:dyDescent="0.25">
      <c r="A95" s="79"/>
      <c r="B95" s="88" t="s">
        <v>312</v>
      </c>
      <c r="C95" s="109" t="s">
        <v>40</v>
      </c>
      <c r="D95" s="110" t="s">
        <v>222</v>
      </c>
      <c r="E95" s="111">
        <v>61.37</v>
      </c>
      <c r="F95" s="90"/>
      <c r="G95" s="112" t="str" cm="1">
        <f t="array" ref="G95">+numtext(F95)</f>
        <v>CERO PESOS 00/100 M.N.</v>
      </c>
      <c r="H95" s="92">
        <f t="shared" si="6"/>
        <v>0</v>
      </c>
      <c r="I95" s="113"/>
      <c r="J95" s="113"/>
      <c r="K95" s="113"/>
      <c r="L95" s="113"/>
      <c r="M95" s="113"/>
      <c r="N95" s="113"/>
      <c r="O95" s="113"/>
      <c r="P95" s="113"/>
    </row>
    <row r="96" spans="1:16" ht="45" x14ac:dyDescent="0.25">
      <c r="A96" s="79"/>
      <c r="B96" s="88" t="s">
        <v>313</v>
      </c>
      <c r="C96" s="109" t="s">
        <v>79</v>
      </c>
      <c r="D96" s="110" t="s">
        <v>226</v>
      </c>
      <c r="E96" s="111">
        <v>1533.59</v>
      </c>
      <c r="F96" s="90"/>
      <c r="G96" s="112" t="str" cm="1">
        <f t="array" ref="G96">+numtext(F96)</f>
        <v>CERO PESOS 00/100 M.N.</v>
      </c>
      <c r="H96" s="92">
        <f t="shared" si="6"/>
        <v>0</v>
      </c>
      <c r="I96" s="113"/>
      <c r="J96" s="113"/>
      <c r="K96" s="113"/>
      <c r="L96" s="113"/>
      <c r="M96" s="113"/>
      <c r="N96" s="113"/>
      <c r="O96" s="113"/>
      <c r="P96" s="113"/>
    </row>
    <row r="97" spans="1:16" x14ac:dyDescent="0.25">
      <c r="B97" s="67" t="s">
        <v>208</v>
      </c>
      <c r="C97" s="118" t="s">
        <v>80</v>
      </c>
      <c r="D97" s="119"/>
      <c r="E97" s="120">
        <v>0</v>
      </c>
      <c r="F97" s="119"/>
      <c r="G97" s="119"/>
      <c r="H97" s="94">
        <f>SUM(H98:H111)</f>
        <v>0</v>
      </c>
      <c r="I97" s="113"/>
      <c r="J97" s="113"/>
      <c r="K97" s="113"/>
      <c r="L97" s="113"/>
      <c r="M97" s="113"/>
      <c r="N97" s="113"/>
      <c r="O97" s="113"/>
      <c r="P97" s="113"/>
    </row>
    <row r="98" spans="1:16" ht="45" x14ac:dyDescent="0.25">
      <c r="A98" s="79"/>
      <c r="B98" s="88" t="s">
        <v>314</v>
      </c>
      <c r="C98" s="109" t="s">
        <v>81</v>
      </c>
      <c r="D98" s="110" t="s">
        <v>222</v>
      </c>
      <c r="E98" s="111">
        <v>9.07</v>
      </c>
      <c r="F98" s="90"/>
      <c r="G98" s="112" t="str" cm="1">
        <f t="array" ref="G98">+numtext(F98)</f>
        <v>CERO PESOS 00/100 M.N.</v>
      </c>
      <c r="H98" s="92">
        <f t="shared" ref="H98:H111" si="7">+ROUND(F98*E98,2)</f>
        <v>0</v>
      </c>
      <c r="I98" s="113"/>
      <c r="J98" s="113"/>
      <c r="K98" s="113"/>
      <c r="L98" s="113"/>
      <c r="M98" s="113"/>
      <c r="N98" s="113"/>
      <c r="O98" s="113"/>
      <c r="P98" s="113"/>
    </row>
    <row r="99" spans="1:16" ht="33.75" x14ac:dyDescent="0.25">
      <c r="A99" s="79"/>
      <c r="B99" s="88" t="s">
        <v>315</v>
      </c>
      <c r="C99" s="109" t="s">
        <v>82</v>
      </c>
      <c r="D99" s="110" t="s">
        <v>221</v>
      </c>
      <c r="E99" s="111">
        <v>22.65</v>
      </c>
      <c r="F99" s="90"/>
      <c r="G99" s="112" t="str" cm="1">
        <f t="array" ref="G99">+numtext(F99)</f>
        <v>CERO PESOS 00/100 M.N.</v>
      </c>
      <c r="H99" s="92">
        <f t="shared" si="7"/>
        <v>0</v>
      </c>
      <c r="I99" s="113"/>
      <c r="J99" s="113"/>
      <c r="K99" s="113"/>
      <c r="L99" s="113"/>
      <c r="M99" s="113"/>
      <c r="N99" s="113"/>
      <c r="O99" s="113"/>
      <c r="P99" s="113"/>
    </row>
    <row r="100" spans="1:16" ht="22.5" x14ac:dyDescent="0.25">
      <c r="A100" s="79"/>
      <c r="B100" s="88" t="s">
        <v>316</v>
      </c>
      <c r="C100" s="109" t="s">
        <v>83</v>
      </c>
      <c r="D100" s="110" t="s">
        <v>220</v>
      </c>
      <c r="E100" s="111">
        <v>4</v>
      </c>
      <c r="F100" s="90"/>
      <c r="G100" s="112" t="str" cm="1">
        <f t="array" ref="G100">+numtext(F100)</f>
        <v>CERO PESOS 00/100 M.N.</v>
      </c>
      <c r="H100" s="92">
        <f t="shared" si="7"/>
        <v>0</v>
      </c>
      <c r="I100" s="113"/>
      <c r="J100" s="113"/>
      <c r="K100" s="113"/>
      <c r="L100" s="113"/>
      <c r="M100" s="113"/>
      <c r="N100" s="113"/>
      <c r="O100" s="113"/>
      <c r="P100" s="113"/>
    </row>
    <row r="101" spans="1:16" ht="22.5" x14ac:dyDescent="0.25">
      <c r="A101" s="79"/>
      <c r="B101" s="88" t="s">
        <v>317</v>
      </c>
      <c r="C101" s="109" t="s">
        <v>84</v>
      </c>
      <c r="D101" s="110" t="s">
        <v>220</v>
      </c>
      <c r="E101" s="111">
        <v>4</v>
      </c>
      <c r="F101" s="90"/>
      <c r="G101" s="112" t="str" cm="1">
        <f t="array" ref="G101">+numtext(F101)</f>
        <v>CERO PESOS 00/100 M.N.</v>
      </c>
      <c r="H101" s="92">
        <f t="shared" si="7"/>
        <v>0</v>
      </c>
      <c r="I101" s="113"/>
      <c r="J101" s="113"/>
      <c r="K101" s="113"/>
      <c r="L101" s="113"/>
      <c r="M101" s="113"/>
      <c r="N101" s="113"/>
      <c r="O101" s="113"/>
      <c r="P101" s="113"/>
    </row>
    <row r="102" spans="1:16" ht="22.5" x14ac:dyDescent="0.25">
      <c r="A102" s="79"/>
      <c r="B102" s="88" t="s">
        <v>318</v>
      </c>
      <c r="C102" s="109" t="s">
        <v>85</v>
      </c>
      <c r="D102" s="110" t="s">
        <v>220</v>
      </c>
      <c r="E102" s="111">
        <v>4</v>
      </c>
      <c r="F102" s="90"/>
      <c r="G102" s="112" t="str" cm="1">
        <f t="array" ref="G102">+numtext(F102)</f>
        <v>CERO PESOS 00/100 M.N.</v>
      </c>
      <c r="H102" s="92">
        <f t="shared" si="7"/>
        <v>0</v>
      </c>
      <c r="I102" s="113"/>
      <c r="J102" s="113"/>
      <c r="K102" s="113"/>
      <c r="L102" s="113"/>
      <c r="M102" s="113"/>
      <c r="N102" s="113"/>
      <c r="O102" s="113"/>
      <c r="P102" s="113"/>
    </row>
    <row r="103" spans="1:16" ht="22.5" x14ac:dyDescent="0.25">
      <c r="A103" s="79"/>
      <c r="B103" s="88" t="s">
        <v>319</v>
      </c>
      <c r="C103" s="109" t="s">
        <v>86</v>
      </c>
      <c r="D103" s="110" t="s">
        <v>220</v>
      </c>
      <c r="E103" s="111">
        <v>4</v>
      </c>
      <c r="F103" s="90"/>
      <c r="G103" s="112" t="str" cm="1">
        <f t="array" ref="G103">+numtext(F103)</f>
        <v>CERO PESOS 00/100 M.N.</v>
      </c>
      <c r="H103" s="92">
        <f t="shared" si="7"/>
        <v>0</v>
      </c>
      <c r="I103" s="113"/>
      <c r="J103" s="113"/>
      <c r="K103" s="113"/>
      <c r="L103" s="113"/>
      <c r="M103" s="113"/>
      <c r="N103" s="113"/>
      <c r="O103" s="113"/>
      <c r="P103" s="113"/>
    </row>
    <row r="104" spans="1:16" ht="22.5" x14ac:dyDescent="0.25">
      <c r="A104" s="79"/>
      <c r="B104" s="88" t="s">
        <v>320</v>
      </c>
      <c r="C104" s="109" t="s">
        <v>87</v>
      </c>
      <c r="D104" s="110" t="s">
        <v>220</v>
      </c>
      <c r="E104" s="111">
        <v>4</v>
      </c>
      <c r="F104" s="90"/>
      <c r="G104" s="112" t="str" cm="1">
        <f t="array" ref="G104">+numtext(F104)</f>
        <v>CERO PESOS 00/100 M.N.</v>
      </c>
      <c r="H104" s="92">
        <f t="shared" si="7"/>
        <v>0</v>
      </c>
      <c r="I104" s="113"/>
      <c r="J104" s="113"/>
      <c r="K104" s="113"/>
      <c r="L104" s="113"/>
      <c r="M104" s="113"/>
      <c r="N104" s="113"/>
      <c r="O104" s="113"/>
      <c r="P104" s="113"/>
    </row>
    <row r="105" spans="1:16" ht="22.5" x14ac:dyDescent="0.25">
      <c r="A105" s="79"/>
      <c r="B105" s="88" t="s">
        <v>321</v>
      </c>
      <c r="C105" s="109" t="s">
        <v>88</v>
      </c>
      <c r="D105" s="110" t="s">
        <v>220</v>
      </c>
      <c r="E105" s="111">
        <v>4</v>
      </c>
      <c r="F105" s="90"/>
      <c r="G105" s="112" t="str" cm="1">
        <f t="array" ref="G105">+numtext(F105)</f>
        <v>CERO PESOS 00/100 M.N.</v>
      </c>
      <c r="H105" s="92">
        <f t="shared" si="7"/>
        <v>0</v>
      </c>
      <c r="I105" s="113"/>
      <c r="J105" s="113"/>
      <c r="K105" s="113"/>
      <c r="L105" s="113"/>
      <c r="M105" s="113"/>
      <c r="N105" s="113"/>
      <c r="O105" s="113"/>
      <c r="P105" s="113"/>
    </row>
    <row r="106" spans="1:16" ht="22.5" x14ac:dyDescent="0.25">
      <c r="A106" s="79"/>
      <c r="B106" s="88" t="s">
        <v>322</v>
      </c>
      <c r="C106" s="109" t="s">
        <v>89</v>
      </c>
      <c r="D106" s="110" t="s">
        <v>220</v>
      </c>
      <c r="E106" s="111">
        <v>4</v>
      </c>
      <c r="F106" s="90"/>
      <c r="G106" s="112" t="str" cm="1">
        <f t="array" ref="G106">+numtext(F106)</f>
        <v>CERO PESOS 00/100 M.N.</v>
      </c>
      <c r="H106" s="92">
        <f t="shared" si="7"/>
        <v>0</v>
      </c>
      <c r="I106" s="113"/>
      <c r="J106" s="113"/>
      <c r="K106" s="113"/>
      <c r="L106" s="113"/>
      <c r="M106" s="113"/>
      <c r="N106" s="113"/>
      <c r="O106" s="113"/>
      <c r="P106" s="113"/>
    </row>
    <row r="107" spans="1:16" ht="45" x14ac:dyDescent="0.25">
      <c r="A107" s="79"/>
      <c r="B107" s="88" t="s">
        <v>323</v>
      </c>
      <c r="C107" s="109" t="s">
        <v>90</v>
      </c>
      <c r="D107" s="110" t="s">
        <v>220</v>
      </c>
      <c r="E107" s="111">
        <v>4</v>
      </c>
      <c r="F107" s="90"/>
      <c r="G107" s="112" t="str" cm="1">
        <f t="array" ref="G107">+numtext(F107)</f>
        <v>CERO PESOS 00/100 M.N.</v>
      </c>
      <c r="H107" s="92">
        <f t="shared" si="7"/>
        <v>0</v>
      </c>
      <c r="I107" s="113"/>
      <c r="J107" s="113"/>
      <c r="K107" s="113"/>
      <c r="L107" s="113"/>
      <c r="M107" s="113"/>
      <c r="N107" s="113"/>
      <c r="O107" s="113"/>
      <c r="P107" s="113"/>
    </row>
    <row r="108" spans="1:16" ht="45" x14ac:dyDescent="0.25">
      <c r="A108" s="79"/>
      <c r="B108" s="88" t="s">
        <v>324</v>
      </c>
      <c r="C108" s="109" t="s">
        <v>62</v>
      </c>
      <c r="D108" s="110" t="s">
        <v>222</v>
      </c>
      <c r="E108" s="111">
        <v>4.54</v>
      </c>
      <c r="F108" s="90"/>
      <c r="G108" s="112" t="str" cm="1">
        <f t="array" ref="G108">+numtext(F108)</f>
        <v>CERO PESOS 00/100 M.N.</v>
      </c>
      <c r="H108" s="92">
        <f t="shared" si="7"/>
        <v>0</v>
      </c>
      <c r="I108" s="113"/>
      <c r="J108" s="113"/>
      <c r="K108" s="113"/>
      <c r="L108" s="113"/>
      <c r="M108" s="113"/>
      <c r="N108" s="113"/>
      <c r="O108" s="113"/>
      <c r="P108" s="113"/>
    </row>
    <row r="109" spans="1:16" ht="45" x14ac:dyDescent="0.25">
      <c r="A109" s="79"/>
      <c r="B109" s="88" t="s">
        <v>325</v>
      </c>
      <c r="C109" s="109" t="s">
        <v>91</v>
      </c>
      <c r="D109" s="110" t="s">
        <v>222</v>
      </c>
      <c r="E109" s="111">
        <v>4.54</v>
      </c>
      <c r="F109" s="90"/>
      <c r="G109" s="112" t="str" cm="1">
        <f t="array" ref="G109">+numtext(F109)</f>
        <v>CERO PESOS 00/100 M.N.</v>
      </c>
      <c r="H109" s="92">
        <f t="shared" si="7"/>
        <v>0</v>
      </c>
      <c r="I109" s="113"/>
      <c r="J109" s="113"/>
      <c r="K109" s="113"/>
      <c r="L109" s="113"/>
      <c r="M109" s="113"/>
      <c r="N109" s="113"/>
      <c r="O109" s="113"/>
      <c r="P109" s="113"/>
    </row>
    <row r="110" spans="1:16" ht="45" x14ac:dyDescent="0.25">
      <c r="A110" s="79"/>
      <c r="B110" s="88" t="s">
        <v>326</v>
      </c>
      <c r="C110" s="109" t="s">
        <v>40</v>
      </c>
      <c r="D110" s="110" t="s">
        <v>222</v>
      </c>
      <c r="E110" s="111">
        <v>4.54</v>
      </c>
      <c r="F110" s="90"/>
      <c r="G110" s="112" t="str" cm="1">
        <f t="array" ref="G110">+numtext(F110)</f>
        <v>CERO PESOS 00/100 M.N.</v>
      </c>
      <c r="H110" s="92">
        <f t="shared" si="7"/>
        <v>0</v>
      </c>
      <c r="I110" s="113"/>
      <c r="J110" s="113"/>
      <c r="K110" s="113"/>
      <c r="L110" s="113"/>
      <c r="M110" s="113"/>
      <c r="N110" s="113"/>
      <c r="O110" s="113"/>
      <c r="P110" s="113"/>
    </row>
    <row r="111" spans="1:16" ht="33.75" x14ac:dyDescent="0.25">
      <c r="A111" s="79"/>
      <c r="B111" s="88" t="s">
        <v>327</v>
      </c>
      <c r="C111" s="109" t="s">
        <v>41</v>
      </c>
      <c r="D111" s="110" t="s">
        <v>226</v>
      </c>
      <c r="E111" s="111">
        <v>113.27</v>
      </c>
      <c r="F111" s="90"/>
      <c r="G111" s="112" t="str" cm="1">
        <f t="array" ref="G111">+numtext(F111)</f>
        <v>CERO PESOS 00/100 M.N.</v>
      </c>
      <c r="H111" s="92">
        <f t="shared" si="7"/>
        <v>0</v>
      </c>
      <c r="I111" s="113"/>
      <c r="J111" s="113"/>
      <c r="K111" s="113"/>
      <c r="L111" s="113"/>
      <c r="M111" s="113"/>
      <c r="N111" s="113"/>
      <c r="O111" s="113"/>
      <c r="P111" s="113"/>
    </row>
    <row r="112" spans="1:16" x14ac:dyDescent="0.25">
      <c r="B112" s="67" t="s">
        <v>236</v>
      </c>
      <c r="C112" s="118" t="s">
        <v>92</v>
      </c>
      <c r="D112" s="119"/>
      <c r="E112" s="120">
        <v>0</v>
      </c>
      <c r="F112" s="119"/>
      <c r="G112" s="119"/>
      <c r="H112" s="94">
        <f>SUM(H113:H127)</f>
        <v>0</v>
      </c>
      <c r="I112" s="113"/>
      <c r="J112" s="113"/>
      <c r="K112" s="113"/>
      <c r="L112" s="113"/>
      <c r="M112" s="113"/>
      <c r="N112" s="113"/>
      <c r="O112" s="113"/>
      <c r="P112" s="113"/>
    </row>
    <row r="113" spans="1:16" ht="33.75" x14ac:dyDescent="0.25">
      <c r="A113" s="79"/>
      <c r="B113" s="88" t="s">
        <v>328</v>
      </c>
      <c r="C113" s="109" t="s">
        <v>93</v>
      </c>
      <c r="D113" s="110" t="s">
        <v>220</v>
      </c>
      <c r="E113" s="111">
        <v>1</v>
      </c>
      <c r="F113" s="90"/>
      <c r="G113" s="112" t="str" cm="1">
        <f t="array" ref="G113">+numtext(F113)</f>
        <v>CERO PESOS 00/100 M.N.</v>
      </c>
      <c r="H113" s="92">
        <f t="shared" ref="H113:H127" si="8">+ROUND(F113*E113,2)</f>
        <v>0</v>
      </c>
      <c r="I113" s="113"/>
      <c r="J113" s="113"/>
      <c r="K113" s="113"/>
      <c r="L113" s="113"/>
      <c r="M113" s="113"/>
      <c r="N113" s="113"/>
      <c r="O113" s="113"/>
      <c r="P113" s="113"/>
    </row>
    <row r="114" spans="1:16" ht="135" x14ac:dyDescent="0.25">
      <c r="A114" s="79"/>
      <c r="B114" s="88" t="s">
        <v>329</v>
      </c>
      <c r="C114" s="109" t="s">
        <v>94</v>
      </c>
      <c r="D114" s="110" t="s">
        <v>220</v>
      </c>
      <c r="E114" s="111">
        <v>1</v>
      </c>
      <c r="F114" s="90"/>
      <c r="G114" s="112" t="str" cm="1">
        <f t="array" ref="G114">+numtext(F114)</f>
        <v>CERO PESOS 00/100 M.N.</v>
      </c>
      <c r="H114" s="92">
        <f t="shared" si="8"/>
        <v>0</v>
      </c>
      <c r="I114" s="113"/>
      <c r="J114" s="113"/>
      <c r="K114" s="113"/>
      <c r="L114" s="113"/>
      <c r="M114" s="113"/>
      <c r="N114" s="113"/>
      <c r="O114" s="113"/>
      <c r="P114" s="113"/>
    </row>
    <row r="115" spans="1:16" ht="45" x14ac:dyDescent="0.25">
      <c r="A115" s="79"/>
      <c r="B115" s="88" t="s">
        <v>330</v>
      </c>
      <c r="C115" s="109" t="s">
        <v>95</v>
      </c>
      <c r="D115" s="110" t="s">
        <v>222</v>
      </c>
      <c r="E115" s="111">
        <v>7.3</v>
      </c>
      <c r="F115" s="90"/>
      <c r="G115" s="112" t="str" cm="1">
        <f t="array" ref="G115">+numtext(F115)</f>
        <v>CERO PESOS 00/100 M.N.</v>
      </c>
      <c r="H115" s="92">
        <f t="shared" si="8"/>
        <v>0</v>
      </c>
      <c r="I115" s="113"/>
      <c r="J115" s="113"/>
      <c r="K115" s="113"/>
      <c r="L115" s="113"/>
      <c r="M115" s="113"/>
      <c r="N115" s="113"/>
      <c r="O115" s="113"/>
      <c r="P115" s="113"/>
    </row>
    <row r="116" spans="1:16" ht="45" x14ac:dyDescent="0.25">
      <c r="A116" s="79"/>
      <c r="B116" s="88" t="s">
        <v>331</v>
      </c>
      <c r="C116" s="109" t="s">
        <v>96</v>
      </c>
      <c r="D116" s="110" t="s">
        <v>224</v>
      </c>
      <c r="E116" s="111">
        <v>4.7300000000000004</v>
      </c>
      <c r="F116" s="90"/>
      <c r="G116" s="112" t="str" cm="1">
        <f t="array" ref="G116">+numtext(F116)</f>
        <v>CERO PESOS 00/100 M.N.</v>
      </c>
      <c r="H116" s="92">
        <f t="shared" si="8"/>
        <v>0</v>
      </c>
      <c r="I116" s="113"/>
      <c r="J116" s="113"/>
      <c r="K116" s="113"/>
      <c r="L116" s="113"/>
      <c r="M116" s="113"/>
      <c r="N116" s="113"/>
      <c r="O116" s="113"/>
      <c r="P116" s="113"/>
    </row>
    <row r="117" spans="1:16" ht="33.75" x14ac:dyDescent="0.25">
      <c r="A117" s="79"/>
      <c r="B117" s="88" t="s">
        <v>332</v>
      </c>
      <c r="C117" s="109" t="s">
        <v>36</v>
      </c>
      <c r="D117" s="110" t="s">
        <v>224</v>
      </c>
      <c r="E117" s="111">
        <v>7.43</v>
      </c>
      <c r="F117" s="90"/>
      <c r="G117" s="112" t="str" cm="1">
        <f t="array" ref="G117">+numtext(F117)</f>
        <v>CERO PESOS 00/100 M.N.</v>
      </c>
      <c r="H117" s="92">
        <f t="shared" si="8"/>
        <v>0</v>
      </c>
      <c r="I117" s="113"/>
      <c r="J117" s="113"/>
      <c r="K117" s="113"/>
      <c r="L117" s="113"/>
      <c r="M117" s="113"/>
      <c r="N117" s="113"/>
      <c r="O117" s="113"/>
      <c r="P117" s="113"/>
    </row>
    <row r="118" spans="1:16" ht="33.75" x14ac:dyDescent="0.25">
      <c r="A118" s="79"/>
      <c r="B118" s="88" t="s">
        <v>333</v>
      </c>
      <c r="C118" s="109" t="s">
        <v>97</v>
      </c>
      <c r="D118" s="110" t="s">
        <v>224</v>
      </c>
      <c r="E118" s="111">
        <v>4.29</v>
      </c>
      <c r="F118" s="90"/>
      <c r="G118" s="112" t="str" cm="1">
        <f t="array" ref="G118">+numtext(F118)</f>
        <v>CERO PESOS 00/100 M.N.</v>
      </c>
      <c r="H118" s="92">
        <f t="shared" si="8"/>
        <v>0</v>
      </c>
      <c r="I118" s="113"/>
      <c r="J118" s="113"/>
      <c r="K118" s="113"/>
      <c r="L118" s="113"/>
      <c r="M118" s="113"/>
      <c r="N118" s="113"/>
      <c r="O118" s="113"/>
      <c r="P118" s="113"/>
    </row>
    <row r="119" spans="1:16" ht="33.75" x14ac:dyDescent="0.25">
      <c r="A119" s="79"/>
      <c r="B119" s="88" t="s">
        <v>334</v>
      </c>
      <c r="C119" s="109" t="s">
        <v>37</v>
      </c>
      <c r="D119" s="110" t="s">
        <v>225</v>
      </c>
      <c r="E119" s="111">
        <v>117.02</v>
      </c>
      <c r="F119" s="90"/>
      <c r="G119" s="112" t="str" cm="1">
        <f t="array" ref="G119">+numtext(F119)</f>
        <v>CERO PESOS 00/100 M.N.</v>
      </c>
      <c r="H119" s="92">
        <f t="shared" si="8"/>
        <v>0</v>
      </c>
      <c r="I119" s="113"/>
      <c r="J119" s="113"/>
      <c r="K119" s="113"/>
      <c r="L119" s="113"/>
      <c r="M119" s="113"/>
      <c r="N119" s="113"/>
      <c r="O119" s="113"/>
      <c r="P119" s="113"/>
    </row>
    <row r="120" spans="1:16" ht="33.75" x14ac:dyDescent="0.25">
      <c r="A120" s="79"/>
      <c r="B120" s="88" t="s">
        <v>335</v>
      </c>
      <c r="C120" s="109" t="s">
        <v>39</v>
      </c>
      <c r="D120" s="110" t="s">
        <v>222</v>
      </c>
      <c r="E120" s="111">
        <v>1.07</v>
      </c>
      <c r="F120" s="90"/>
      <c r="G120" s="112" t="str" cm="1">
        <f t="array" ref="G120">+numtext(F120)</f>
        <v>CERO PESOS 00/100 M.N.</v>
      </c>
      <c r="H120" s="92">
        <f t="shared" si="8"/>
        <v>0</v>
      </c>
      <c r="I120" s="113"/>
      <c r="J120" s="113"/>
      <c r="K120" s="113"/>
      <c r="L120" s="113"/>
      <c r="M120" s="113"/>
      <c r="N120" s="113"/>
      <c r="O120" s="113"/>
      <c r="P120" s="113"/>
    </row>
    <row r="121" spans="1:16" ht="33.75" x14ac:dyDescent="0.25">
      <c r="A121" s="79"/>
      <c r="B121" s="88" t="s">
        <v>336</v>
      </c>
      <c r="C121" s="109" t="s">
        <v>69</v>
      </c>
      <c r="D121" s="110" t="s">
        <v>224</v>
      </c>
      <c r="E121" s="111">
        <v>7.88</v>
      </c>
      <c r="F121" s="90"/>
      <c r="G121" s="112" t="str" cm="1">
        <f t="array" ref="G121">+numtext(F121)</f>
        <v>CERO PESOS 00/100 M.N.</v>
      </c>
      <c r="H121" s="92">
        <f t="shared" si="8"/>
        <v>0</v>
      </c>
      <c r="I121" s="113"/>
      <c r="J121" s="113"/>
      <c r="K121" s="113"/>
      <c r="L121" s="113"/>
      <c r="M121" s="113"/>
      <c r="N121" s="113"/>
      <c r="O121" s="113"/>
      <c r="P121" s="113"/>
    </row>
    <row r="122" spans="1:16" ht="45" x14ac:dyDescent="0.25">
      <c r="A122" s="79"/>
      <c r="B122" s="88" t="s">
        <v>337</v>
      </c>
      <c r="C122" s="109" t="s">
        <v>70</v>
      </c>
      <c r="D122" s="110" t="s">
        <v>224</v>
      </c>
      <c r="E122" s="111">
        <v>7.88</v>
      </c>
      <c r="F122" s="90"/>
      <c r="G122" s="112" t="str" cm="1">
        <f t="array" ref="G122">+numtext(F122)</f>
        <v>CERO PESOS 00/100 M.N.</v>
      </c>
      <c r="H122" s="92">
        <f t="shared" si="8"/>
        <v>0</v>
      </c>
      <c r="I122" s="113"/>
      <c r="J122" s="113"/>
      <c r="K122" s="113"/>
      <c r="L122" s="113"/>
      <c r="M122" s="113"/>
      <c r="N122" s="113"/>
      <c r="O122" s="113"/>
      <c r="P122" s="113"/>
    </row>
    <row r="123" spans="1:16" ht="33.75" x14ac:dyDescent="0.25">
      <c r="A123" s="79"/>
      <c r="B123" s="88" t="s">
        <v>338</v>
      </c>
      <c r="C123" s="109" t="s">
        <v>98</v>
      </c>
      <c r="D123" s="110" t="s">
        <v>220</v>
      </c>
      <c r="E123" s="111">
        <v>1</v>
      </c>
      <c r="F123" s="90"/>
      <c r="G123" s="112" t="str" cm="1">
        <f t="array" ref="G123">+numtext(F123)</f>
        <v>CERO PESOS 00/100 M.N.</v>
      </c>
      <c r="H123" s="92">
        <f t="shared" si="8"/>
        <v>0</v>
      </c>
      <c r="I123" s="113"/>
      <c r="J123" s="113"/>
      <c r="K123" s="113"/>
      <c r="L123" s="113"/>
      <c r="M123" s="113"/>
      <c r="N123" s="113"/>
      <c r="O123" s="113"/>
      <c r="P123" s="113"/>
    </row>
    <row r="124" spans="1:16" ht="33.75" x14ac:dyDescent="0.25">
      <c r="A124" s="79"/>
      <c r="B124" s="88" t="s">
        <v>339</v>
      </c>
      <c r="C124" s="109" t="s">
        <v>99</v>
      </c>
      <c r="D124" s="110" t="s">
        <v>220</v>
      </c>
      <c r="E124" s="111">
        <v>1</v>
      </c>
      <c r="F124" s="90"/>
      <c r="G124" s="112" t="str" cm="1">
        <f t="array" ref="G124">+numtext(F124)</f>
        <v>CERO PESOS 00/100 M.N.</v>
      </c>
      <c r="H124" s="92">
        <f t="shared" si="8"/>
        <v>0</v>
      </c>
      <c r="I124" s="113"/>
      <c r="J124" s="113"/>
      <c r="K124" s="113"/>
      <c r="L124" s="113"/>
      <c r="M124" s="113"/>
      <c r="N124" s="113"/>
      <c r="O124" s="113"/>
      <c r="P124" s="113"/>
    </row>
    <row r="125" spans="1:16" ht="45" x14ac:dyDescent="0.25">
      <c r="A125" s="79"/>
      <c r="B125" s="88" t="s">
        <v>340</v>
      </c>
      <c r="C125" s="109" t="s">
        <v>100</v>
      </c>
      <c r="D125" s="110" t="s">
        <v>220</v>
      </c>
      <c r="E125" s="111">
        <v>2</v>
      </c>
      <c r="F125" s="90"/>
      <c r="G125" s="112" t="str" cm="1">
        <f t="array" ref="G125">+numtext(F125)</f>
        <v>CERO PESOS 00/100 M.N.</v>
      </c>
      <c r="H125" s="92">
        <f t="shared" si="8"/>
        <v>0</v>
      </c>
      <c r="I125" s="113"/>
      <c r="J125" s="113"/>
      <c r="K125" s="113"/>
      <c r="L125" s="113"/>
      <c r="M125" s="113"/>
      <c r="N125" s="113"/>
      <c r="O125" s="113"/>
      <c r="P125" s="113"/>
    </row>
    <row r="126" spans="1:16" ht="45" x14ac:dyDescent="0.25">
      <c r="A126" s="79"/>
      <c r="B126" s="88" t="s">
        <v>341</v>
      </c>
      <c r="C126" s="109" t="s">
        <v>40</v>
      </c>
      <c r="D126" s="110" t="s">
        <v>222</v>
      </c>
      <c r="E126" s="111">
        <v>7.3</v>
      </c>
      <c r="F126" s="90"/>
      <c r="G126" s="112" t="str" cm="1">
        <f t="array" ref="G126">+numtext(F126)</f>
        <v>CERO PESOS 00/100 M.N.</v>
      </c>
      <c r="H126" s="92">
        <f t="shared" si="8"/>
        <v>0</v>
      </c>
      <c r="I126" s="113"/>
      <c r="J126" s="113"/>
      <c r="K126" s="113"/>
      <c r="L126" s="113"/>
      <c r="M126" s="113"/>
      <c r="N126" s="113"/>
      <c r="O126" s="113"/>
      <c r="P126" s="113"/>
    </row>
    <row r="127" spans="1:16" ht="33.75" x14ac:dyDescent="0.25">
      <c r="A127" s="79"/>
      <c r="B127" s="88" t="s">
        <v>342</v>
      </c>
      <c r="C127" s="109" t="s">
        <v>41</v>
      </c>
      <c r="D127" s="110" t="s">
        <v>226</v>
      </c>
      <c r="E127" s="111">
        <v>182.34</v>
      </c>
      <c r="F127" s="90"/>
      <c r="G127" s="112" t="str" cm="1">
        <f t="array" ref="G127">+numtext(F127)</f>
        <v>CERO PESOS 00/100 M.N.</v>
      </c>
      <c r="H127" s="92">
        <f t="shared" si="8"/>
        <v>0</v>
      </c>
      <c r="I127" s="113"/>
      <c r="J127" s="113"/>
      <c r="K127" s="113"/>
      <c r="L127" s="113"/>
      <c r="M127" s="113"/>
      <c r="N127" s="113"/>
      <c r="O127" s="113"/>
      <c r="P127" s="113"/>
    </row>
    <row r="128" spans="1:16" x14ac:dyDescent="0.25">
      <c r="B128" s="67" t="s">
        <v>237</v>
      </c>
      <c r="C128" s="118" t="s">
        <v>101</v>
      </c>
      <c r="D128" s="119"/>
      <c r="E128" s="120">
        <v>0</v>
      </c>
      <c r="F128" s="119"/>
      <c r="G128" s="119"/>
      <c r="H128" s="94">
        <f>SUM(H129:H138)</f>
        <v>0</v>
      </c>
      <c r="I128" s="113"/>
      <c r="J128" s="113"/>
      <c r="K128" s="113"/>
      <c r="L128" s="113"/>
      <c r="M128" s="113"/>
      <c r="N128" s="113"/>
      <c r="O128" s="113"/>
      <c r="P128" s="113"/>
    </row>
    <row r="129" spans="1:16" ht="33.75" x14ac:dyDescent="0.25">
      <c r="A129" s="79"/>
      <c r="B129" s="88" t="s">
        <v>343</v>
      </c>
      <c r="C129" s="109" t="s">
        <v>102</v>
      </c>
      <c r="D129" s="110" t="s">
        <v>220</v>
      </c>
      <c r="E129" s="111">
        <v>1</v>
      </c>
      <c r="F129" s="90"/>
      <c r="G129" s="112" t="str" cm="1">
        <f t="array" ref="G129">+numtext(F129)</f>
        <v>CERO PESOS 00/100 M.N.</v>
      </c>
      <c r="H129" s="92">
        <f t="shared" ref="H129:H138" si="9">+ROUND(F129*E129,2)</f>
        <v>0</v>
      </c>
      <c r="I129" s="113"/>
      <c r="J129" s="113"/>
      <c r="K129" s="113"/>
      <c r="L129" s="113"/>
      <c r="M129" s="113"/>
      <c r="N129" s="113"/>
      <c r="O129" s="113"/>
      <c r="P129" s="113"/>
    </row>
    <row r="130" spans="1:16" ht="45" x14ac:dyDescent="0.25">
      <c r="A130" s="79"/>
      <c r="B130" s="88" t="s">
        <v>344</v>
      </c>
      <c r="C130" s="109" t="s">
        <v>103</v>
      </c>
      <c r="D130" s="110" t="s">
        <v>220</v>
      </c>
      <c r="E130" s="111">
        <v>1</v>
      </c>
      <c r="F130" s="90"/>
      <c r="G130" s="112" t="str" cm="1">
        <f t="array" ref="G130">+numtext(F130)</f>
        <v>CERO PESOS 00/100 M.N.</v>
      </c>
      <c r="H130" s="92">
        <f t="shared" si="9"/>
        <v>0</v>
      </c>
      <c r="I130" s="113"/>
      <c r="J130" s="113"/>
      <c r="K130" s="113"/>
      <c r="L130" s="113"/>
      <c r="M130" s="113"/>
      <c r="N130" s="113"/>
      <c r="O130" s="113"/>
      <c r="P130" s="113"/>
    </row>
    <row r="131" spans="1:16" ht="33.75" x14ac:dyDescent="0.25">
      <c r="A131" s="79"/>
      <c r="B131" s="88" t="s">
        <v>345</v>
      </c>
      <c r="C131" s="109" t="s">
        <v>104</v>
      </c>
      <c r="D131" s="110" t="s">
        <v>220</v>
      </c>
      <c r="E131" s="111">
        <v>1</v>
      </c>
      <c r="F131" s="90"/>
      <c r="G131" s="112" t="str" cm="1">
        <f t="array" ref="G131">+numtext(F131)</f>
        <v>CERO PESOS 00/100 M.N.</v>
      </c>
      <c r="H131" s="92">
        <f t="shared" si="9"/>
        <v>0</v>
      </c>
      <c r="I131" s="113"/>
      <c r="J131" s="113"/>
      <c r="K131" s="113"/>
      <c r="L131" s="113"/>
      <c r="M131" s="113"/>
      <c r="N131" s="113"/>
      <c r="O131" s="113"/>
      <c r="P131" s="113"/>
    </row>
    <row r="132" spans="1:16" ht="33.75" x14ac:dyDescent="0.25">
      <c r="A132" s="79"/>
      <c r="B132" s="88" t="s">
        <v>346</v>
      </c>
      <c r="C132" s="109" t="s">
        <v>105</v>
      </c>
      <c r="D132" s="110" t="s">
        <v>220</v>
      </c>
      <c r="E132" s="111">
        <v>1</v>
      </c>
      <c r="F132" s="90"/>
      <c r="G132" s="112" t="str" cm="1">
        <f t="array" ref="G132">+numtext(F132)</f>
        <v>CERO PESOS 00/100 M.N.</v>
      </c>
      <c r="H132" s="92">
        <f t="shared" si="9"/>
        <v>0</v>
      </c>
      <c r="I132" s="113"/>
      <c r="J132" s="113"/>
      <c r="K132" s="113"/>
      <c r="L132" s="113"/>
      <c r="M132" s="113"/>
      <c r="N132" s="113"/>
      <c r="O132" s="113"/>
      <c r="P132" s="113"/>
    </row>
    <row r="133" spans="1:16" ht="33.75" x14ac:dyDescent="0.25">
      <c r="A133" s="79"/>
      <c r="B133" s="88" t="s">
        <v>347</v>
      </c>
      <c r="C133" s="109" t="s">
        <v>106</v>
      </c>
      <c r="D133" s="110" t="s">
        <v>220</v>
      </c>
      <c r="E133" s="111">
        <v>1</v>
      </c>
      <c r="F133" s="90"/>
      <c r="G133" s="112" t="str" cm="1">
        <f t="array" ref="G133">+numtext(F133)</f>
        <v>CERO PESOS 00/100 M.N.</v>
      </c>
      <c r="H133" s="92">
        <f t="shared" si="9"/>
        <v>0</v>
      </c>
      <c r="I133" s="113"/>
      <c r="J133" s="113"/>
      <c r="K133" s="113"/>
      <c r="L133" s="113"/>
      <c r="M133" s="113"/>
      <c r="N133" s="113"/>
      <c r="O133" s="113"/>
      <c r="P133" s="113"/>
    </row>
    <row r="134" spans="1:16" ht="33.75" x14ac:dyDescent="0.25">
      <c r="A134" s="79"/>
      <c r="B134" s="88" t="s">
        <v>348</v>
      </c>
      <c r="C134" s="109" t="s">
        <v>107</v>
      </c>
      <c r="D134" s="110" t="s">
        <v>220</v>
      </c>
      <c r="E134" s="111">
        <v>1</v>
      </c>
      <c r="F134" s="90"/>
      <c r="G134" s="112" t="str" cm="1">
        <f t="array" ref="G134">+numtext(F134)</f>
        <v>CERO PESOS 00/100 M.N.</v>
      </c>
      <c r="H134" s="92">
        <f t="shared" si="9"/>
        <v>0</v>
      </c>
      <c r="I134" s="113"/>
      <c r="J134" s="113"/>
      <c r="K134" s="113"/>
      <c r="L134" s="113"/>
      <c r="M134" s="113"/>
      <c r="N134" s="113"/>
      <c r="O134" s="113"/>
      <c r="P134" s="113"/>
    </row>
    <row r="135" spans="1:16" ht="33.75" x14ac:dyDescent="0.25">
      <c r="A135" s="79"/>
      <c r="B135" s="88" t="s">
        <v>349</v>
      </c>
      <c r="C135" s="109" t="s">
        <v>108</v>
      </c>
      <c r="D135" s="110" t="s">
        <v>220</v>
      </c>
      <c r="E135" s="111">
        <v>1</v>
      </c>
      <c r="F135" s="90"/>
      <c r="G135" s="112" t="str" cm="1">
        <f t="array" ref="G135">+numtext(F135)</f>
        <v>CERO PESOS 00/100 M.N.</v>
      </c>
      <c r="H135" s="92">
        <f t="shared" si="9"/>
        <v>0</v>
      </c>
      <c r="I135" s="113"/>
      <c r="J135" s="113"/>
      <c r="K135" s="113"/>
      <c r="L135" s="113"/>
      <c r="M135" s="113"/>
      <c r="N135" s="113"/>
      <c r="O135" s="113"/>
      <c r="P135" s="113"/>
    </row>
    <row r="136" spans="1:16" ht="33.75" x14ac:dyDescent="0.25">
      <c r="A136" s="79"/>
      <c r="B136" s="88" t="s">
        <v>350</v>
      </c>
      <c r="C136" s="109" t="s">
        <v>109</v>
      </c>
      <c r="D136" s="110" t="s">
        <v>220</v>
      </c>
      <c r="E136" s="111">
        <v>1</v>
      </c>
      <c r="F136" s="90"/>
      <c r="G136" s="112" t="str" cm="1">
        <f t="array" ref="G136">+numtext(F136)</f>
        <v>CERO PESOS 00/100 M.N.</v>
      </c>
      <c r="H136" s="92">
        <f t="shared" si="9"/>
        <v>0</v>
      </c>
      <c r="I136" s="113"/>
      <c r="J136" s="113"/>
      <c r="K136" s="113"/>
      <c r="L136" s="113"/>
      <c r="M136" s="113"/>
      <c r="N136" s="113"/>
      <c r="O136" s="113"/>
      <c r="P136" s="113"/>
    </row>
    <row r="137" spans="1:16" ht="45" x14ac:dyDescent="0.25">
      <c r="A137" s="79"/>
      <c r="B137" s="88" t="s">
        <v>351</v>
      </c>
      <c r="C137" s="109" t="s">
        <v>110</v>
      </c>
      <c r="D137" s="110" t="s">
        <v>220</v>
      </c>
      <c r="E137" s="111">
        <v>1</v>
      </c>
      <c r="F137" s="90"/>
      <c r="G137" s="112" t="str" cm="1">
        <f t="array" ref="G137">+numtext(F137)</f>
        <v>CERO PESOS 00/100 M.N.</v>
      </c>
      <c r="H137" s="92">
        <f t="shared" si="9"/>
        <v>0</v>
      </c>
      <c r="I137" s="113"/>
      <c r="J137" s="113"/>
      <c r="K137" s="113"/>
      <c r="L137" s="113"/>
      <c r="M137" s="113"/>
      <c r="N137" s="113"/>
      <c r="O137" s="113"/>
      <c r="P137" s="113"/>
    </row>
    <row r="138" spans="1:16" ht="33.75" x14ac:dyDescent="0.25">
      <c r="A138" s="79"/>
      <c r="B138" s="88" t="s">
        <v>352</v>
      </c>
      <c r="C138" s="109" t="s">
        <v>111</v>
      </c>
      <c r="D138" s="110" t="s">
        <v>220</v>
      </c>
      <c r="E138" s="111">
        <v>1</v>
      </c>
      <c r="F138" s="90"/>
      <c r="G138" s="112" t="str" cm="1">
        <f t="array" ref="G138">+numtext(F138)</f>
        <v>CERO PESOS 00/100 M.N.</v>
      </c>
      <c r="H138" s="92">
        <f t="shared" si="9"/>
        <v>0</v>
      </c>
      <c r="I138" s="113"/>
      <c r="J138" s="113"/>
      <c r="K138" s="113"/>
      <c r="L138" s="113"/>
      <c r="M138" s="113"/>
      <c r="N138" s="113"/>
      <c r="O138" s="113"/>
      <c r="P138" s="113"/>
    </row>
    <row r="139" spans="1:16" x14ac:dyDescent="0.25">
      <c r="B139" s="65" t="s">
        <v>209</v>
      </c>
      <c r="C139" s="114" t="s">
        <v>21</v>
      </c>
      <c r="D139" s="115"/>
      <c r="E139" s="116">
        <v>0</v>
      </c>
      <c r="F139" s="93"/>
      <c r="G139" s="117"/>
      <c r="H139" s="75">
        <f>SUM(H140:H146)</f>
        <v>0</v>
      </c>
      <c r="I139" s="113"/>
      <c r="J139" s="113"/>
      <c r="K139" s="113"/>
      <c r="L139" s="113"/>
      <c r="M139" s="113"/>
      <c r="N139" s="113"/>
      <c r="O139" s="113"/>
      <c r="P139" s="113"/>
    </row>
    <row r="140" spans="1:16" ht="33.75" x14ac:dyDescent="0.25">
      <c r="A140" s="79"/>
      <c r="B140" s="88" t="s">
        <v>353</v>
      </c>
      <c r="C140" s="109" t="s">
        <v>112</v>
      </c>
      <c r="D140" s="110" t="s">
        <v>222</v>
      </c>
      <c r="E140" s="111">
        <v>2265.0100000000002</v>
      </c>
      <c r="F140" s="90"/>
      <c r="G140" s="112" t="str" cm="1">
        <f t="array" ref="G140">+numtext(F140)</f>
        <v>CERO PESOS 00/100 M.N.</v>
      </c>
      <c r="H140" s="92">
        <f t="shared" ref="H140:H146" si="10">+ROUND(F140*E140,2)</f>
        <v>0</v>
      </c>
      <c r="I140" s="113"/>
      <c r="J140" s="113"/>
      <c r="K140" s="113"/>
      <c r="L140" s="113"/>
      <c r="M140" s="113"/>
      <c r="N140" s="113"/>
      <c r="O140" s="113"/>
      <c r="P140" s="113"/>
    </row>
    <row r="141" spans="1:16" ht="56.25" x14ac:dyDescent="0.25">
      <c r="A141" s="79"/>
      <c r="B141" s="88" t="s">
        <v>354</v>
      </c>
      <c r="C141" s="109" t="s">
        <v>54</v>
      </c>
      <c r="D141" s="110" t="s">
        <v>222</v>
      </c>
      <c r="E141" s="111">
        <v>2265.0100000000002</v>
      </c>
      <c r="F141" s="90"/>
      <c r="G141" s="112" t="str" cm="1">
        <f t="array" ref="G141">+numtext(F141)</f>
        <v>CERO PESOS 00/100 M.N.</v>
      </c>
      <c r="H141" s="92">
        <f t="shared" si="10"/>
        <v>0</v>
      </c>
      <c r="I141" s="113"/>
      <c r="J141" s="113"/>
      <c r="K141" s="113"/>
      <c r="L141" s="113"/>
      <c r="M141" s="113"/>
      <c r="N141" s="113"/>
      <c r="O141" s="113"/>
      <c r="P141" s="113"/>
    </row>
    <row r="142" spans="1:16" ht="45" x14ac:dyDescent="0.25">
      <c r="A142" s="79"/>
      <c r="B142" s="88" t="s">
        <v>355</v>
      </c>
      <c r="C142" s="109" t="s">
        <v>55</v>
      </c>
      <c r="D142" s="110" t="s">
        <v>226</v>
      </c>
      <c r="E142" s="111">
        <v>56622.3</v>
      </c>
      <c r="F142" s="90"/>
      <c r="G142" s="112" t="str" cm="1">
        <f t="array" ref="G142">+numtext(F142)</f>
        <v>CERO PESOS 00/100 M.N.</v>
      </c>
      <c r="H142" s="92">
        <f t="shared" si="10"/>
        <v>0</v>
      </c>
      <c r="I142" s="113"/>
      <c r="J142" s="113"/>
      <c r="K142" s="113"/>
      <c r="L142" s="113"/>
      <c r="M142" s="113"/>
      <c r="N142" s="113"/>
      <c r="O142" s="113"/>
      <c r="P142" s="113"/>
    </row>
    <row r="143" spans="1:16" ht="45" x14ac:dyDescent="0.25">
      <c r="A143" s="79"/>
      <c r="B143" s="88" t="s">
        <v>356</v>
      </c>
      <c r="C143" s="109" t="s">
        <v>113</v>
      </c>
      <c r="D143" s="110" t="s">
        <v>222</v>
      </c>
      <c r="E143" s="111">
        <v>283.17</v>
      </c>
      <c r="F143" s="90"/>
      <c r="G143" s="112" t="str" cm="1">
        <f t="array" ref="G143">+numtext(F143)</f>
        <v>CERO PESOS 00/100 M.N.</v>
      </c>
      <c r="H143" s="92">
        <f t="shared" si="10"/>
        <v>0</v>
      </c>
      <c r="I143" s="113"/>
      <c r="J143" s="113"/>
      <c r="K143" s="113"/>
      <c r="L143" s="113"/>
      <c r="M143" s="113"/>
      <c r="N143" s="113"/>
      <c r="O143" s="113"/>
      <c r="P143" s="113"/>
    </row>
    <row r="144" spans="1:16" ht="78.75" x14ac:dyDescent="0.25">
      <c r="A144" s="79"/>
      <c r="B144" s="88" t="s">
        <v>357</v>
      </c>
      <c r="C144" s="109" t="s">
        <v>114</v>
      </c>
      <c r="D144" s="110" t="s">
        <v>222</v>
      </c>
      <c r="E144" s="111">
        <v>849.44</v>
      </c>
      <c r="F144" s="90"/>
      <c r="G144" s="112" t="str" cm="1">
        <f t="array" ref="G144">+numtext(F144)</f>
        <v>CERO PESOS 00/100 M.N.</v>
      </c>
      <c r="H144" s="92">
        <f t="shared" si="10"/>
        <v>0</v>
      </c>
      <c r="I144" s="113"/>
      <c r="J144" s="113"/>
      <c r="K144" s="113"/>
      <c r="L144" s="113"/>
      <c r="M144" s="113"/>
      <c r="N144" s="113"/>
      <c r="O144" s="113"/>
      <c r="P144" s="113"/>
    </row>
    <row r="145" spans="1:16" ht="33.75" x14ac:dyDescent="0.25">
      <c r="A145" s="79"/>
      <c r="B145" s="88" t="s">
        <v>358</v>
      </c>
      <c r="C145" s="109" t="s">
        <v>115</v>
      </c>
      <c r="D145" s="110" t="s">
        <v>224</v>
      </c>
      <c r="E145" s="111">
        <v>1415.64</v>
      </c>
      <c r="F145" s="90"/>
      <c r="G145" s="112" t="str" cm="1">
        <f t="array" ref="G145">+numtext(F145)</f>
        <v>CERO PESOS 00/100 M.N.</v>
      </c>
      <c r="H145" s="92">
        <f t="shared" si="10"/>
        <v>0</v>
      </c>
      <c r="I145" s="113"/>
      <c r="J145" s="113"/>
      <c r="K145" s="113"/>
      <c r="L145" s="113"/>
      <c r="M145" s="113"/>
      <c r="N145" s="113"/>
      <c r="O145" s="113"/>
      <c r="P145" s="113"/>
    </row>
    <row r="146" spans="1:16" ht="135" x14ac:dyDescent="0.25">
      <c r="A146" s="79"/>
      <c r="B146" s="88" t="s">
        <v>359</v>
      </c>
      <c r="C146" s="109" t="s">
        <v>116</v>
      </c>
      <c r="D146" s="110" t="s">
        <v>222</v>
      </c>
      <c r="E146" s="111">
        <v>707.88</v>
      </c>
      <c r="F146" s="90"/>
      <c r="G146" s="112" t="str" cm="1">
        <f t="array" ref="G146">+numtext(F146)</f>
        <v>CERO PESOS 00/100 M.N.</v>
      </c>
      <c r="H146" s="92">
        <f t="shared" si="10"/>
        <v>0</v>
      </c>
      <c r="I146" s="113"/>
      <c r="J146" s="113"/>
      <c r="K146" s="113"/>
      <c r="L146" s="113"/>
      <c r="M146" s="113"/>
      <c r="N146" s="113"/>
      <c r="O146" s="113"/>
      <c r="P146" s="113"/>
    </row>
    <row r="147" spans="1:16" x14ac:dyDescent="0.25">
      <c r="B147" s="65" t="s">
        <v>210</v>
      </c>
      <c r="C147" s="114" t="s">
        <v>117</v>
      </c>
      <c r="D147" s="115"/>
      <c r="E147" s="116">
        <v>0</v>
      </c>
      <c r="F147" s="93"/>
      <c r="G147" s="117"/>
      <c r="H147" s="75">
        <f>SUM(H148)</f>
        <v>0</v>
      </c>
      <c r="I147" s="113"/>
      <c r="J147" s="113"/>
      <c r="K147" s="113"/>
      <c r="L147" s="113"/>
      <c r="M147" s="113"/>
      <c r="N147" s="113"/>
      <c r="O147" s="113"/>
      <c r="P147" s="113"/>
    </row>
    <row r="148" spans="1:16" ht="56.25" x14ac:dyDescent="0.25">
      <c r="A148" s="79"/>
      <c r="B148" s="88" t="s">
        <v>360</v>
      </c>
      <c r="C148" s="109" t="s">
        <v>504</v>
      </c>
      <c r="D148" s="110" t="s">
        <v>221</v>
      </c>
      <c r="E148" s="111">
        <v>377.54</v>
      </c>
      <c r="F148" s="90"/>
      <c r="G148" s="112" t="str" cm="1">
        <f t="array" ref="G148">+numtext(F148)</f>
        <v>CERO PESOS 00/100 M.N.</v>
      </c>
      <c r="H148" s="92">
        <f>+ROUND(F148*E148,2)</f>
        <v>0</v>
      </c>
      <c r="I148" s="113"/>
      <c r="J148" s="113"/>
      <c r="K148" s="113"/>
      <c r="L148" s="113"/>
      <c r="M148" s="113"/>
      <c r="N148" s="113"/>
      <c r="O148" s="113"/>
      <c r="P148" s="113"/>
    </row>
    <row r="149" spans="1:16" x14ac:dyDescent="0.25">
      <c r="B149" s="65" t="s">
        <v>211</v>
      </c>
      <c r="C149" s="114" t="s">
        <v>118</v>
      </c>
      <c r="D149" s="115"/>
      <c r="E149" s="116">
        <v>0</v>
      </c>
      <c r="F149" s="93"/>
      <c r="G149" s="117"/>
      <c r="H149" s="75">
        <f>SUM(H150:H162)</f>
        <v>0</v>
      </c>
      <c r="I149" s="113"/>
      <c r="J149" s="113"/>
      <c r="K149" s="113"/>
      <c r="L149" s="113"/>
      <c r="M149" s="113"/>
      <c r="N149" s="113"/>
      <c r="O149" s="113"/>
      <c r="P149" s="113"/>
    </row>
    <row r="150" spans="1:16" ht="56.25" x14ac:dyDescent="0.25">
      <c r="A150" s="79"/>
      <c r="B150" s="88" t="s">
        <v>361</v>
      </c>
      <c r="C150" s="109" t="s">
        <v>32</v>
      </c>
      <c r="D150" s="110" t="s">
        <v>221</v>
      </c>
      <c r="E150" s="111">
        <v>1415.64</v>
      </c>
      <c r="F150" s="90"/>
      <c r="G150" s="112" t="str" cm="1">
        <f t="array" ref="G150">+numtext(F150)</f>
        <v>CERO PESOS 00/100 M.N.</v>
      </c>
      <c r="H150" s="92">
        <f t="shared" ref="H150:H162" si="11">+ROUND(F150*E150,2)</f>
        <v>0</v>
      </c>
      <c r="I150" s="113"/>
      <c r="J150" s="113"/>
      <c r="K150" s="113"/>
      <c r="L150" s="113"/>
      <c r="M150" s="113"/>
      <c r="N150" s="113"/>
      <c r="O150" s="113"/>
      <c r="P150" s="113"/>
    </row>
    <row r="151" spans="1:16" ht="56.25" x14ac:dyDescent="0.25">
      <c r="A151" s="79"/>
      <c r="B151" s="88" t="s">
        <v>362</v>
      </c>
      <c r="C151" s="109" t="s">
        <v>119</v>
      </c>
      <c r="D151" s="110" t="s">
        <v>222</v>
      </c>
      <c r="E151" s="111">
        <v>424.71</v>
      </c>
      <c r="F151" s="90"/>
      <c r="G151" s="112" t="str" cm="1">
        <f t="array" ref="G151">+numtext(F151)</f>
        <v>CERO PESOS 00/100 M.N.</v>
      </c>
      <c r="H151" s="92">
        <f t="shared" si="11"/>
        <v>0</v>
      </c>
      <c r="I151" s="113"/>
      <c r="J151" s="113"/>
      <c r="K151" s="113"/>
      <c r="L151" s="113"/>
      <c r="M151" s="113"/>
      <c r="N151" s="113"/>
      <c r="O151" s="113"/>
      <c r="P151" s="113"/>
    </row>
    <row r="152" spans="1:16" ht="56.25" x14ac:dyDescent="0.25">
      <c r="A152" s="79"/>
      <c r="B152" s="88" t="s">
        <v>363</v>
      </c>
      <c r="C152" s="109" t="s">
        <v>120</v>
      </c>
      <c r="D152" s="110" t="s">
        <v>222</v>
      </c>
      <c r="E152" s="111">
        <v>283.17</v>
      </c>
      <c r="F152" s="90"/>
      <c r="G152" s="112" t="str" cm="1">
        <f t="array" ref="G152">+numtext(F152)</f>
        <v>CERO PESOS 00/100 M.N.</v>
      </c>
      <c r="H152" s="92">
        <f t="shared" si="11"/>
        <v>0</v>
      </c>
      <c r="I152" s="113"/>
      <c r="J152" s="113"/>
      <c r="K152" s="113"/>
      <c r="L152" s="113"/>
      <c r="M152" s="113"/>
      <c r="N152" s="113"/>
      <c r="O152" s="113"/>
      <c r="P152" s="113"/>
    </row>
    <row r="153" spans="1:16" ht="101.25" x14ac:dyDescent="0.25">
      <c r="A153" s="79"/>
      <c r="B153" s="88" t="s">
        <v>364</v>
      </c>
      <c r="C153" s="109" t="s">
        <v>121</v>
      </c>
      <c r="D153" s="110" t="s">
        <v>224</v>
      </c>
      <c r="E153" s="111">
        <v>1415.64</v>
      </c>
      <c r="F153" s="90"/>
      <c r="G153" s="112" t="str" cm="1">
        <f t="array" ref="G153">+numtext(F153)</f>
        <v>CERO PESOS 00/100 M.N.</v>
      </c>
      <c r="H153" s="92">
        <f t="shared" si="11"/>
        <v>0</v>
      </c>
      <c r="I153" s="113"/>
      <c r="J153" s="113"/>
      <c r="K153" s="113"/>
      <c r="L153" s="113"/>
      <c r="M153" s="113"/>
      <c r="N153" s="113"/>
      <c r="O153" s="113"/>
      <c r="P153" s="113"/>
    </row>
    <row r="154" spans="1:16" ht="90" x14ac:dyDescent="0.25">
      <c r="A154" s="79"/>
      <c r="B154" s="88" t="s">
        <v>365</v>
      </c>
      <c r="C154" s="109" t="s">
        <v>122</v>
      </c>
      <c r="D154" s="110" t="s">
        <v>222</v>
      </c>
      <c r="E154" s="111">
        <v>237.84</v>
      </c>
      <c r="F154" s="90"/>
      <c r="G154" s="112" t="str" cm="1">
        <f t="array" ref="G154">+numtext(F154)</f>
        <v>CERO PESOS 00/100 M.N.</v>
      </c>
      <c r="H154" s="92">
        <f t="shared" si="11"/>
        <v>0</v>
      </c>
      <c r="I154" s="113"/>
      <c r="J154" s="113"/>
      <c r="K154" s="113"/>
      <c r="L154" s="113"/>
      <c r="M154" s="113"/>
      <c r="N154" s="113"/>
      <c r="O154" s="113"/>
      <c r="P154" s="113"/>
    </row>
    <row r="155" spans="1:16" ht="90" x14ac:dyDescent="0.25">
      <c r="A155" s="79"/>
      <c r="B155" s="88" t="s">
        <v>366</v>
      </c>
      <c r="C155" s="109" t="s">
        <v>123</v>
      </c>
      <c r="D155" s="110" t="s">
        <v>222</v>
      </c>
      <c r="E155" s="111">
        <v>79.3</v>
      </c>
      <c r="F155" s="90"/>
      <c r="G155" s="112" t="str" cm="1">
        <f t="array" ref="G155">+numtext(F155)</f>
        <v>CERO PESOS 00/100 M.N.</v>
      </c>
      <c r="H155" s="92">
        <f t="shared" si="11"/>
        <v>0</v>
      </c>
      <c r="I155" s="113"/>
      <c r="J155" s="113"/>
      <c r="K155" s="113"/>
      <c r="L155" s="113"/>
      <c r="M155" s="113"/>
      <c r="N155" s="113"/>
      <c r="O155" s="113"/>
      <c r="P155" s="113"/>
    </row>
    <row r="156" spans="1:16" ht="90" x14ac:dyDescent="0.25">
      <c r="A156" s="79"/>
      <c r="B156" s="88" t="s">
        <v>367</v>
      </c>
      <c r="C156" s="109" t="s">
        <v>124</v>
      </c>
      <c r="D156" s="110" t="s">
        <v>222</v>
      </c>
      <c r="E156" s="111">
        <v>39.65</v>
      </c>
      <c r="F156" s="90"/>
      <c r="G156" s="112" t="str" cm="1">
        <f t="array" ref="G156">+numtext(F156)</f>
        <v>CERO PESOS 00/100 M.N.</v>
      </c>
      <c r="H156" s="92">
        <f t="shared" si="11"/>
        <v>0</v>
      </c>
      <c r="I156" s="113"/>
      <c r="J156" s="113"/>
      <c r="K156" s="113"/>
      <c r="L156" s="113"/>
      <c r="M156" s="113"/>
      <c r="N156" s="113"/>
      <c r="O156" s="113"/>
      <c r="P156" s="113"/>
    </row>
    <row r="157" spans="1:16" ht="90" x14ac:dyDescent="0.25">
      <c r="A157" s="79"/>
      <c r="B157" s="88" t="s">
        <v>368</v>
      </c>
      <c r="C157" s="109" t="s">
        <v>125</v>
      </c>
      <c r="D157" s="110" t="s">
        <v>222</v>
      </c>
      <c r="E157" s="111">
        <v>39.65</v>
      </c>
      <c r="F157" s="90"/>
      <c r="G157" s="112" t="str" cm="1">
        <f t="array" ref="G157">+numtext(F157)</f>
        <v>CERO PESOS 00/100 M.N.</v>
      </c>
      <c r="H157" s="92">
        <f t="shared" si="11"/>
        <v>0</v>
      </c>
      <c r="I157" s="113"/>
      <c r="J157" s="113"/>
      <c r="K157" s="113"/>
      <c r="L157" s="113"/>
      <c r="M157" s="113"/>
      <c r="N157" s="113"/>
      <c r="O157" s="113"/>
      <c r="P157" s="113"/>
    </row>
    <row r="158" spans="1:16" ht="33.75" x14ac:dyDescent="0.25">
      <c r="A158" s="79"/>
      <c r="B158" s="88" t="s">
        <v>369</v>
      </c>
      <c r="C158" s="109" t="s">
        <v>126</v>
      </c>
      <c r="D158" s="110" t="s">
        <v>225</v>
      </c>
      <c r="E158" s="111">
        <v>594.64</v>
      </c>
      <c r="F158" s="90"/>
      <c r="G158" s="112" t="str" cm="1">
        <f t="array" ref="G158">+numtext(F158)</f>
        <v>CERO PESOS 00/100 M.N.</v>
      </c>
      <c r="H158" s="92">
        <f t="shared" si="11"/>
        <v>0</v>
      </c>
      <c r="I158" s="113"/>
      <c r="J158" s="113"/>
      <c r="K158" s="113"/>
      <c r="L158" s="113"/>
      <c r="M158" s="113"/>
      <c r="N158" s="113"/>
      <c r="O158" s="113"/>
      <c r="P158" s="113"/>
    </row>
    <row r="159" spans="1:16" ht="33.75" x14ac:dyDescent="0.25">
      <c r="A159" s="79"/>
      <c r="B159" s="88" t="s">
        <v>370</v>
      </c>
      <c r="C159" s="109" t="s">
        <v>127</v>
      </c>
      <c r="D159" s="110" t="s">
        <v>221</v>
      </c>
      <c r="E159" s="111">
        <v>1149.48</v>
      </c>
      <c r="F159" s="90"/>
      <c r="G159" s="112" t="str" cm="1">
        <f t="array" ref="G159">+numtext(F159)</f>
        <v>CERO PESOS 00/100 M.N.</v>
      </c>
      <c r="H159" s="92">
        <f t="shared" si="11"/>
        <v>0</v>
      </c>
      <c r="I159" s="113"/>
      <c r="J159" s="113"/>
      <c r="K159" s="113"/>
      <c r="L159" s="113"/>
      <c r="M159" s="113"/>
      <c r="N159" s="113"/>
      <c r="O159" s="113"/>
      <c r="P159" s="113"/>
    </row>
    <row r="160" spans="1:16" ht="78.75" x14ac:dyDescent="0.25">
      <c r="A160" s="79"/>
      <c r="B160" s="88" t="s">
        <v>371</v>
      </c>
      <c r="C160" s="109" t="s">
        <v>128</v>
      </c>
      <c r="D160" s="110" t="s">
        <v>221</v>
      </c>
      <c r="E160" s="111">
        <v>1149.48</v>
      </c>
      <c r="F160" s="90"/>
      <c r="G160" s="112" t="str" cm="1">
        <f t="array" ref="G160">+numtext(F160)</f>
        <v>CERO PESOS 00/100 M.N.</v>
      </c>
      <c r="H160" s="92">
        <f t="shared" si="11"/>
        <v>0</v>
      </c>
      <c r="I160" s="113"/>
      <c r="J160" s="113"/>
      <c r="K160" s="113"/>
      <c r="L160" s="113"/>
      <c r="M160" s="113"/>
      <c r="N160" s="113"/>
      <c r="O160" s="113"/>
      <c r="P160" s="113"/>
    </row>
    <row r="161" spans="1:16" ht="67.5" x14ac:dyDescent="0.25">
      <c r="A161" s="79"/>
      <c r="B161" s="88" t="s">
        <v>372</v>
      </c>
      <c r="C161" s="109" t="s">
        <v>129</v>
      </c>
      <c r="D161" s="110" t="s">
        <v>225</v>
      </c>
      <c r="E161" s="111">
        <v>5152.74</v>
      </c>
      <c r="F161" s="90"/>
      <c r="G161" s="112" t="str" cm="1">
        <f t="array" ref="G161">+numtext(F161)</f>
        <v>CERO PESOS 00/100 M.N.</v>
      </c>
      <c r="H161" s="92">
        <f t="shared" si="11"/>
        <v>0</v>
      </c>
      <c r="I161" s="113"/>
      <c r="J161" s="113"/>
      <c r="K161" s="113"/>
      <c r="L161" s="113"/>
      <c r="M161" s="113"/>
      <c r="N161" s="113"/>
      <c r="O161" s="113"/>
      <c r="P161" s="113"/>
    </row>
    <row r="162" spans="1:16" ht="45" x14ac:dyDescent="0.25">
      <c r="A162" s="79"/>
      <c r="B162" s="88" t="s">
        <v>373</v>
      </c>
      <c r="C162" s="109" t="s">
        <v>130</v>
      </c>
      <c r="D162" s="110" t="s">
        <v>221</v>
      </c>
      <c r="E162" s="111">
        <v>49.95</v>
      </c>
      <c r="F162" s="90"/>
      <c r="G162" s="112" t="str" cm="1">
        <f t="array" ref="G162">+numtext(F162)</f>
        <v>CERO PESOS 00/100 M.N.</v>
      </c>
      <c r="H162" s="92">
        <f t="shared" si="11"/>
        <v>0</v>
      </c>
      <c r="I162" s="113"/>
      <c r="J162" s="113"/>
      <c r="K162" s="113"/>
      <c r="L162" s="113"/>
      <c r="M162" s="113"/>
      <c r="N162" s="113"/>
      <c r="O162" s="113"/>
      <c r="P162" s="113"/>
    </row>
    <row r="163" spans="1:16" x14ac:dyDescent="0.25">
      <c r="B163" s="65" t="s">
        <v>212</v>
      </c>
      <c r="C163" s="114" t="s">
        <v>131</v>
      </c>
      <c r="D163" s="115"/>
      <c r="E163" s="116">
        <v>0</v>
      </c>
      <c r="F163" s="93"/>
      <c r="G163" s="117"/>
      <c r="H163" s="75">
        <f>SUM(H164:H175)</f>
        <v>0</v>
      </c>
      <c r="I163" s="113"/>
      <c r="J163" s="113"/>
      <c r="K163" s="113"/>
      <c r="L163" s="113"/>
      <c r="M163" s="113"/>
      <c r="N163" s="113"/>
      <c r="O163" s="113"/>
      <c r="P163" s="113"/>
    </row>
    <row r="164" spans="1:16" ht="78.75" x14ac:dyDescent="0.25">
      <c r="A164" s="79"/>
      <c r="B164" s="88" t="s">
        <v>374</v>
      </c>
      <c r="C164" s="109" t="s">
        <v>132</v>
      </c>
      <c r="D164" s="110" t="s">
        <v>221</v>
      </c>
      <c r="E164" s="111">
        <v>283.17</v>
      </c>
      <c r="F164" s="90"/>
      <c r="G164" s="112" t="str" cm="1">
        <f t="array" ref="G164">+numtext(F164)</f>
        <v>CERO PESOS 00/100 M.N.</v>
      </c>
      <c r="H164" s="92">
        <f t="shared" ref="H164:H175" si="12">+ROUND(F164*E164,2)</f>
        <v>0</v>
      </c>
      <c r="I164" s="113"/>
      <c r="J164" s="113"/>
      <c r="K164" s="113"/>
      <c r="L164" s="113"/>
      <c r="M164" s="113"/>
      <c r="N164" s="113"/>
      <c r="O164" s="113"/>
      <c r="P164" s="113"/>
    </row>
    <row r="165" spans="1:16" ht="78.75" x14ac:dyDescent="0.25">
      <c r="A165" s="79"/>
      <c r="B165" s="88" t="s">
        <v>375</v>
      </c>
      <c r="C165" s="109" t="s">
        <v>132</v>
      </c>
      <c r="D165" s="110" t="s">
        <v>221</v>
      </c>
      <c r="E165" s="111">
        <v>283.17</v>
      </c>
      <c r="F165" s="90"/>
      <c r="G165" s="112" t="str" cm="1">
        <f t="array" ref="G165">+numtext(F165)</f>
        <v>CERO PESOS 00/100 M.N.</v>
      </c>
      <c r="H165" s="92">
        <f t="shared" si="12"/>
        <v>0</v>
      </c>
      <c r="I165" s="113"/>
      <c r="J165" s="113"/>
      <c r="K165" s="113"/>
      <c r="L165" s="113"/>
      <c r="M165" s="113"/>
      <c r="N165" s="113"/>
      <c r="O165" s="113"/>
      <c r="P165" s="113"/>
    </row>
    <row r="166" spans="1:16" ht="67.5" x14ac:dyDescent="0.25">
      <c r="A166" s="79"/>
      <c r="B166" s="88" t="s">
        <v>376</v>
      </c>
      <c r="C166" s="109" t="s">
        <v>133</v>
      </c>
      <c r="D166" s="110" t="s">
        <v>221</v>
      </c>
      <c r="E166" s="111">
        <v>2.2200000000000002</v>
      </c>
      <c r="F166" s="90"/>
      <c r="G166" s="112" t="str" cm="1">
        <f t="array" ref="G166">+numtext(F166)</f>
        <v>CERO PESOS 00/100 M.N.</v>
      </c>
      <c r="H166" s="92">
        <f t="shared" si="12"/>
        <v>0</v>
      </c>
      <c r="I166" s="113"/>
      <c r="J166" s="113"/>
      <c r="K166" s="113"/>
      <c r="L166" s="113"/>
      <c r="M166" s="113"/>
      <c r="N166" s="113"/>
      <c r="O166" s="113"/>
      <c r="P166" s="113"/>
    </row>
    <row r="167" spans="1:16" ht="78.75" x14ac:dyDescent="0.25">
      <c r="A167" s="79"/>
      <c r="B167" s="88" t="s">
        <v>377</v>
      </c>
      <c r="C167" s="109" t="s">
        <v>132</v>
      </c>
      <c r="D167" s="110" t="s">
        <v>221</v>
      </c>
      <c r="E167" s="111">
        <v>2.2200000000000002</v>
      </c>
      <c r="F167" s="90"/>
      <c r="G167" s="112" t="str" cm="1">
        <f t="array" ref="G167">+numtext(F167)</f>
        <v>CERO PESOS 00/100 M.N.</v>
      </c>
      <c r="H167" s="92">
        <f t="shared" si="12"/>
        <v>0</v>
      </c>
      <c r="I167" s="113"/>
      <c r="J167" s="113"/>
      <c r="K167" s="113"/>
      <c r="L167" s="113"/>
      <c r="M167" s="113"/>
      <c r="N167" s="113"/>
      <c r="O167" s="113"/>
      <c r="P167" s="113"/>
    </row>
    <row r="168" spans="1:16" ht="67.5" x14ac:dyDescent="0.25">
      <c r="A168" s="79"/>
      <c r="B168" s="88" t="s">
        <v>378</v>
      </c>
      <c r="C168" s="109" t="s">
        <v>134</v>
      </c>
      <c r="D168" s="110" t="s">
        <v>220</v>
      </c>
      <c r="E168" s="111">
        <v>5</v>
      </c>
      <c r="F168" s="90"/>
      <c r="G168" s="112" t="str" cm="1">
        <f t="array" ref="G168">+numtext(F168)</f>
        <v>CERO PESOS 00/100 M.N.</v>
      </c>
      <c r="H168" s="92">
        <f t="shared" si="12"/>
        <v>0</v>
      </c>
      <c r="I168" s="113"/>
      <c r="J168" s="113"/>
      <c r="K168" s="113"/>
      <c r="L168" s="113"/>
      <c r="M168" s="113"/>
      <c r="N168" s="113"/>
      <c r="O168" s="113"/>
      <c r="P168" s="113"/>
    </row>
    <row r="169" spans="1:16" ht="56.25" x14ac:dyDescent="0.25">
      <c r="A169" s="79"/>
      <c r="B169" s="88" t="s">
        <v>379</v>
      </c>
      <c r="C169" s="109" t="s">
        <v>135</v>
      </c>
      <c r="D169" s="110" t="s">
        <v>220</v>
      </c>
      <c r="E169" s="111">
        <v>5</v>
      </c>
      <c r="F169" s="90"/>
      <c r="G169" s="112" t="str" cm="1">
        <f t="array" ref="G169">+numtext(F169)</f>
        <v>CERO PESOS 00/100 M.N.</v>
      </c>
      <c r="H169" s="92">
        <f t="shared" si="12"/>
        <v>0</v>
      </c>
      <c r="I169" s="113"/>
      <c r="J169" s="113"/>
      <c r="K169" s="113"/>
      <c r="L169" s="113"/>
      <c r="M169" s="113"/>
      <c r="N169" s="113"/>
      <c r="O169" s="113"/>
      <c r="P169" s="113"/>
    </row>
    <row r="170" spans="1:16" ht="67.5" x14ac:dyDescent="0.25">
      <c r="A170" s="79"/>
      <c r="B170" s="88" t="s">
        <v>380</v>
      </c>
      <c r="C170" s="109" t="s">
        <v>134</v>
      </c>
      <c r="D170" s="110" t="s">
        <v>220</v>
      </c>
      <c r="E170" s="111">
        <v>5</v>
      </c>
      <c r="F170" s="90"/>
      <c r="G170" s="112" t="str" cm="1">
        <f t="array" ref="G170">+numtext(F170)</f>
        <v>CERO PESOS 00/100 M.N.</v>
      </c>
      <c r="H170" s="92">
        <f t="shared" si="12"/>
        <v>0</v>
      </c>
      <c r="I170" s="113"/>
      <c r="J170" s="113"/>
      <c r="K170" s="113"/>
      <c r="L170" s="113"/>
      <c r="M170" s="113"/>
      <c r="N170" s="113"/>
      <c r="O170" s="113"/>
      <c r="P170" s="113"/>
    </row>
    <row r="171" spans="1:16" ht="33.75" x14ac:dyDescent="0.25">
      <c r="A171" s="79"/>
      <c r="B171" s="88" t="s">
        <v>381</v>
      </c>
      <c r="C171" s="109" t="s">
        <v>136</v>
      </c>
      <c r="D171" s="110" t="s">
        <v>220</v>
      </c>
      <c r="E171" s="111">
        <v>1</v>
      </c>
      <c r="F171" s="90"/>
      <c r="G171" s="112" t="str" cm="1">
        <f t="array" ref="G171">+numtext(F171)</f>
        <v>CERO PESOS 00/100 M.N.</v>
      </c>
      <c r="H171" s="92">
        <f t="shared" si="12"/>
        <v>0</v>
      </c>
      <c r="I171" s="113"/>
      <c r="J171" s="113"/>
      <c r="K171" s="113"/>
      <c r="L171" s="113"/>
      <c r="M171" s="113"/>
      <c r="N171" s="113"/>
      <c r="O171" s="113"/>
      <c r="P171" s="113"/>
    </row>
    <row r="172" spans="1:16" ht="56.25" x14ac:dyDescent="0.25">
      <c r="A172" s="79"/>
      <c r="B172" s="88" t="s">
        <v>382</v>
      </c>
      <c r="C172" s="109" t="s">
        <v>137</v>
      </c>
      <c r="D172" s="110" t="s">
        <v>220</v>
      </c>
      <c r="E172" s="111">
        <v>2</v>
      </c>
      <c r="F172" s="90"/>
      <c r="G172" s="112" t="str" cm="1">
        <f t="array" ref="G172">+numtext(F172)</f>
        <v>CERO PESOS 00/100 M.N.</v>
      </c>
      <c r="H172" s="92">
        <f t="shared" si="12"/>
        <v>0</v>
      </c>
      <c r="I172" s="113"/>
      <c r="J172" s="113"/>
      <c r="K172" s="113"/>
      <c r="L172" s="113"/>
      <c r="M172" s="113"/>
      <c r="N172" s="113"/>
      <c r="O172" s="113"/>
      <c r="P172" s="113"/>
    </row>
    <row r="173" spans="1:16" ht="101.25" x14ac:dyDescent="0.25">
      <c r="A173" s="79"/>
      <c r="B173" s="88" t="s">
        <v>383</v>
      </c>
      <c r="C173" s="109" t="s">
        <v>138</v>
      </c>
      <c r="D173" s="110" t="s">
        <v>220</v>
      </c>
      <c r="E173" s="111">
        <v>23</v>
      </c>
      <c r="F173" s="90"/>
      <c r="G173" s="112" t="str" cm="1">
        <f t="array" ref="G173">+numtext(F173)</f>
        <v>CERO PESOS 00/100 M.N.</v>
      </c>
      <c r="H173" s="92">
        <f t="shared" si="12"/>
        <v>0</v>
      </c>
      <c r="I173" s="113"/>
      <c r="J173" s="113"/>
      <c r="K173" s="113"/>
      <c r="L173" s="113"/>
      <c r="M173" s="113"/>
      <c r="N173" s="113"/>
      <c r="O173" s="113"/>
      <c r="P173" s="113"/>
    </row>
    <row r="174" spans="1:16" ht="45" x14ac:dyDescent="0.25">
      <c r="A174" s="79"/>
      <c r="B174" s="88" t="s">
        <v>384</v>
      </c>
      <c r="C174" s="109" t="s">
        <v>139</v>
      </c>
      <c r="D174" s="110" t="s">
        <v>220</v>
      </c>
      <c r="E174" s="111">
        <v>57</v>
      </c>
      <c r="F174" s="90"/>
      <c r="G174" s="112" t="str" cm="1">
        <f t="array" ref="G174">+numtext(F174)</f>
        <v>CERO PESOS 00/100 M.N.</v>
      </c>
      <c r="H174" s="92">
        <f t="shared" si="12"/>
        <v>0</v>
      </c>
      <c r="I174" s="113"/>
      <c r="J174" s="113"/>
      <c r="K174" s="113"/>
      <c r="L174" s="113"/>
      <c r="M174" s="113"/>
      <c r="N174" s="113"/>
      <c r="O174" s="113"/>
      <c r="P174" s="113"/>
    </row>
    <row r="175" spans="1:16" ht="146.25" x14ac:dyDescent="0.25">
      <c r="A175" s="79"/>
      <c r="B175" s="88" t="s">
        <v>385</v>
      </c>
      <c r="C175" s="109" t="s">
        <v>140</v>
      </c>
      <c r="D175" s="110" t="s">
        <v>220</v>
      </c>
      <c r="E175" s="111">
        <v>28</v>
      </c>
      <c r="F175" s="90"/>
      <c r="G175" s="112" t="str" cm="1">
        <f t="array" ref="G175">+numtext(F175)</f>
        <v>CERO PESOS 00/100 M.N.</v>
      </c>
      <c r="H175" s="92">
        <f t="shared" si="12"/>
        <v>0</v>
      </c>
      <c r="I175" s="113"/>
      <c r="J175" s="113"/>
      <c r="K175" s="113"/>
      <c r="L175" s="113"/>
      <c r="M175" s="113"/>
      <c r="N175" s="113"/>
      <c r="O175" s="113"/>
      <c r="P175" s="113"/>
    </row>
    <row r="176" spans="1:16" x14ac:dyDescent="0.25">
      <c r="B176" s="65" t="s">
        <v>213</v>
      </c>
      <c r="C176" s="114" t="s">
        <v>141</v>
      </c>
      <c r="D176" s="115"/>
      <c r="E176" s="116">
        <v>0</v>
      </c>
      <c r="F176" s="93"/>
      <c r="G176" s="117"/>
      <c r="H176" s="75">
        <f>+H177+H181+H195+H199+H201</f>
        <v>0</v>
      </c>
      <c r="I176" s="113"/>
      <c r="J176" s="113"/>
      <c r="K176" s="113"/>
      <c r="L176" s="113"/>
      <c r="M176" s="113"/>
      <c r="N176" s="113"/>
      <c r="O176" s="113"/>
      <c r="P176" s="113"/>
    </row>
    <row r="177" spans="1:16" x14ac:dyDescent="0.25">
      <c r="B177" s="67" t="s">
        <v>238</v>
      </c>
      <c r="C177" s="118" t="s">
        <v>142</v>
      </c>
      <c r="D177" s="119"/>
      <c r="E177" s="120">
        <v>0</v>
      </c>
      <c r="F177" s="119"/>
      <c r="G177" s="119"/>
      <c r="H177" s="94">
        <f>SUM(H178:H180)</f>
        <v>0</v>
      </c>
      <c r="I177" s="113"/>
      <c r="J177" s="113"/>
      <c r="K177" s="113"/>
      <c r="L177" s="113"/>
      <c r="M177" s="113"/>
      <c r="N177" s="113"/>
      <c r="O177" s="113"/>
      <c r="P177" s="113"/>
    </row>
    <row r="178" spans="1:16" ht="180" x14ac:dyDescent="0.25">
      <c r="A178" s="79"/>
      <c r="B178" s="88" t="s">
        <v>386</v>
      </c>
      <c r="C178" s="109" t="s">
        <v>505</v>
      </c>
      <c r="D178" s="110" t="s">
        <v>220</v>
      </c>
      <c r="E178" s="111">
        <v>1</v>
      </c>
      <c r="F178" s="90"/>
      <c r="G178" s="112" t="str" cm="1">
        <f t="array" ref="G178">+numtext(F178)</f>
        <v>CERO PESOS 00/100 M.N.</v>
      </c>
      <c r="H178" s="92">
        <f t="shared" ref="H178:H180" si="13">+ROUND(F178*E178,2)</f>
        <v>0</v>
      </c>
      <c r="I178" s="113"/>
      <c r="J178" s="113"/>
      <c r="K178" s="113"/>
      <c r="L178" s="113"/>
      <c r="M178" s="113"/>
      <c r="N178" s="113"/>
      <c r="O178" s="113"/>
      <c r="P178" s="113"/>
    </row>
    <row r="179" spans="1:16" ht="180" x14ac:dyDescent="0.25">
      <c r="A179" s="79"/>
      <c r="B179" s="88" t="s">
        <v>387</v>
      </c>
      <c r="C179" s="109" t="s">
        <v>505</v>
      </c>
      <c r="D179" s="110" t="s">
        <v>220</v>
      </c>
      <c r="E179" s="111">
        <v>1</v>
      </c>
      <c r="F179" s="90"/>
      <c r="G179" s="112" t="str" cm="1">
        <f t="array" ref="G179">+numtext(F179)</f>
        <v>CERO PESOS 00/100 M.N.</v>
      </c>
      <c r="H179" s="92">
        <f t="shared" si="13"/>
        <v>0</v>
      </c>
      <c r="I179" s="113"/>
      <c r="J179" s="113"/>
      <c r="K179" s="113"/>
      <c r="L179" s="113"/>
      <c r="M179" s="113"/>
      <c r="N179" s="113"/>
      <c r="O179" s="113"/>
      <c r="P179" s="113"/>
    </row>
    <row r="180" spans="1:16" ht="180" x14ac:dyDescent="0.25">
      <c r="A180" s="79"/>
      <c r="B180" s="88" t="s">
        <v>388</v>
      </c>
      <c r="C180" s="109" t="s">
        <v>505</v>
      </c>
      <c r="D180" s="110" t="s">
        <v>220</v>
      </c>
      <c r="E180" s="111">
        <v>1</v>
      </c>
      <c r="F180" s="90"/>
      <c r="G180" s="112" t="str" cm="1">
        <f t="array" ref="G180">+numtext(F180)</f>
        <v>CERO PESOS 00/100 M.N.</v>
      </c>
      <c r="H180" s="92">
        <f t="shared" si="13"/>
        <v>0</v>
      </c>
      <c r="I180" s="113"/>
      <c r="J180" s="113"/>
      <c r="K180" s="113"/>
      <c r="L180" s="113"/>
      <c r="M180" s="113"/>
      <c r="N180" s="113"/>
      <c r="O180" s="113"/>
      <c r="P180" s="113"/>
    </row>
    <row r="181" spans="1:16" x14ac:dyDescent="0.25">
      <c r="B181" s="67" t="s">
        <v>239</v>
      </c>
      <c r="C181" s="118" t="s">
        <v>143</v>
      </c>
      <c r="D181" s="119"/>
      <c r="E181" s="120">
        <v>0</v>
      </c>
      <c r="F181" s="119"/>
      <c r="G181" s="119"/>
      <c r="H181" s="94">
        <f>SUM(H182:H194)</f>
        <v>0</v>
      </c>
      <c r="I181" s="113"/>
      <c r="J181" s="113"/>
      <c r="K181" s="113"/>
      <c r="L181" s="113"/>
      <c r="M181" s="113"/>
      <c r="N181" s="113"/>
      <c r="O181" s="113"/>
      <c r="P181" s="113"/>
    </row>
    <row r="182" spans="1:16" ht="180" x14ac:dyDescent="0.25">
      <c r="A182" s="79"/>
      <c r="B182" s="88" t="s">
        <v>389</v>
      </c>
      <c r="C182" s="109" t="s">
        <v>505</v>
      </c>
      <c r="D182" s="110" t="s">
        <v>220</v>
      </c>
      <c r="E182" s="111">
        <v>1</v>
      </c>
      <c r="F182" s="90"/>
      <c r="G182" s="112" t="str" cm="1">
        <f t="array" ref="G182">+numtext(F182)</f>
        <v>CERO PESOS 00/100 M.N.</v>
      </c>
      <c r="H182" s="92">
        <f t="shared" ref="H182:H194" si="14">+ROUND(F182*E182,2)</f>
        <v>0</v>
      </c>
      <c r="I182" s="113"/>
      <c r="J182" s="113"/>
      <c r="K182" s="113"/>
      <c r="L182" s="113"/>
      <c r="M182" s="113"/>
      <c r="N182" s="113"/>
      <c r="O182" s="113"/>
      <c r="P182" s="113"/>
    </row>
    <row r="183" spans="1:16" ht="146.25" x14ac:dyDescent="0.25">
      <c r="A183" s="79"/>
      <c r="B183" s="88" t="s">
        <v>390</v>
      </c>
      <c r="C183" s="109" t="s">
        <v>506</v>
      </c>
      <c r="D183" s="110" t="s">
        <v>220</v>
      </c>
      <c r="E183" s="111">
        <v>1</v>
      </c>
      <c r="F183" s="90"/>
      <c r="G183" s="112" t="str" cm="1">
        <f t="array" ref="G183">+numtext(F183)</f>
        <v>CERO PESOS 00/100 M.N.</v>
      </c>
      <c r="H183" s="92">
        <f t="shared" si="14"/>
        <v>0</v>
      </c>
      <c r="I183" s="113"/>
      <c r="J183" s="113"/>
      <c r="K183" s="113"/>
      <c r="L183" s="113"/>
      <c r="M183" s="113"/>
      <c r="N183" s="113"/>
      <c r="O183" s="113"/>
      <c r="P183" s="113"/>
    </row>
    <row r="184" spans="1:16" ht="168.75" x14ac:dyDescent="0.25">
      <c r="A184" s="79"/>
      <c r="B184" s="88" t="s">
        <v>391</v>
      </c>
      <c r="C184" s="109" t="s">
        <v>507</v>
      </c>
      <c r="D184" s="110" t="s">
        <v>220</v>
      </c>
      <c r="E184" s="111">
        <v>1</v>
      </c>
      <c r="F184" s="90"/>
      <c r="G184" s="112" t="str" cm="1">
        <f t="array" ref="G184">+numtext(F184)</f>
        <v>CERO PESOS 00/100 M.N.</v>
      </c>
      <c r="H184" s="92">
        <f t="shared" si="14"/>
        <v>0</v>
      </c>
      <c r="I184" s="113"/>
      <c r="J184" s="113"/>
      <c r="K184" s="113"/>
      <c r="L184" s="113"/>
      <c r="M184" s="113"/>
      <c r="N184" s="113"/>
      <c r="O184" s="113"/>
      <c r="P184" s="113"/>
    </row>
    <row r="185" spans="1:16" ht="180" x14ac:dyDescent="0.25">
      <c r="A185" s="79"/>
      <c r="B185" s="88" t="s">
        <v>392</v>
      </c>
      <c r="C185" s="109" t="s">
        <v>505</v>
      </c>
      <c r="D185" s="110" t="s">
        <v>220</v>
      </c>
      <c r="E185" s="111">
        <v>1</v>
      </c>
      <c r="F185" s="90"/>
      <c r="G185" s="112" t="str" cm="1">
        <f t="array" ref="G185">+numtext(F185)</f>
        <v>CERO PESOS 00/100 M.N.</v>
      </c>
      <c r="H185" s="92">
        <f t="shared" si="14"/>
        <v>0</v>
      </c>
      <c r="I185" s="113"/>
      <c r="J185" s="113"/>
      <c r="K185" s="113"/>
      <c r="L185" s="113"/>
      <c r="M185" s="113"/>
      <c r="N185" s="113"/>
      <c r="O185" s="113"/>
      <c r="P185" s="113"/>
    </row>
    <row r="186" spans="1:16" ht="168.75" x14ac:dyDescent="0.25">
      <c r="A186" s="79"/>
      <c r="B186" s="88" t="s">
        <v>393</v>
      </c>
      <c r="C186" s="109" t="s">
        <v>507</v>
      </c>
      <c r="D186" s="110" t="s">
        <v>220</v>
      </c>
      <c r="E186" s="111">
        <v>1</v>
      </c>
      <c r="F186" s="90"/>
      <c r="G186" s="112" t="str" cm="1">
        <f t="array" ref="G186">+numtext(F186)</f>
        <v>CERO PESOS 00/100 M.N.</v>
      </c>
      <c r="H186" s="92">
        <f t="shared" si="14"/>
        <v>0</v>
      </c>
      <c r="I186" s="113"/>
      <c r="J186" s="113"/>
      <c r="K186" s="113"/>
      <c r="L186" s="113"/>
      <c r="M186" s="113"/>
      <c r="N186" s="113"/>
      <c r="O186" s="113"/>
      <c r="P186" s="113"/>
    </row>
    <row r="187" spans="1:16" ht="180" x14ac:dyDescent="0.25">
      <c r="A187" s="79"/>
      <c r="B187" s="88" t="s">
        <v>394</v>
      </c>
      <c r="C187" s="109" t="s">
        <v>505</v>
      </c>
      <c r="D187" s="110" t="s">
        <v>220</v>
      </c>
      <c r="E187" s="111">
        <v>1</v>
      </c>
      <c r="F187" s="90"/>
      <c r="G187" s="112" t="str" cm="1">
        <f t="array" ref="G187">+numtext(F187)</f>
        <v>CERO PESOS 00/100 M.N.</v>
      </c>
      <c r="H187" s="92">
        <f t="shared" si="14"/>
        <v>0</v>
      </c>
      <c r="I187" s="113"/>
      <c r="J187" s="113"/>
      <c r="K187" s="113"/>
      <c r="L187" s="113"/>
      <c r="M187" s="113"/>
      <c r="N187" s="113"/>
      <c r="O187" s="113"/>
      <c r="P187" s="113"/>
    </row>
    <row r="188" spans="1:16" ht="168.75" x14ac:dyDescent="0.25">
      <c r="A188" s="79"/>
      <c r="B188" s="88" t="s">
        <v>395</v>
      </c>
      <c r="C188" s="109" t="s">
        <v>507</v>
      </c>
      <c r="D188" s="110" t="s">
        <v>220</v>
      </c>
      <c r="E188" s="111">
        <v>1</v>
      </c>
      <c r="F188" s="90"/>
      <c r="G188" s="112" t="str" cm="1">
        <f t="array" ref="G188">+numtext(F188)</f>
        <v>CERO PESOS 00/100 M.N.</v>
      </c>
      <c r="H188" s="92">
        <f t="shared" si="14"/>
        <v>0</v>
      </c>
      <c r="I188" s="113"/>
      <c r="J188" s="113"/>
      <c r="K188" s="113"/>
      <c r="L188" s="113"/>
      <c r="M188" s="113"/>
      <c r="N188" s="113"/>
      <c r="O188" s="113"/>
      <c r="P188" s="113"/>
    </row>
    <row r="189" spans="1:16" ht="168.75" x14ac:dyDescent="0.25">
      <c r="A189" s="79"/>
      <c r="B189" s="88" t="s">
        <v>396</v>
      </c>
      <c r="C189" s="109" t="s">
        <v>508</v>
      </c>
      <c r="D189" s="110" t="s">
        <v>220</v>
      </c>
      <c r="E189" s="111">
        <v>1</v>
      </c>
      <c r="F189" s="90"/>
      <c r="G189" s="112" t="str" cm="1">
        <f t="array" ref="G189">+numtext(F189)</f>
        <v>CERO PESOS 00/100 M.N.</v>
      </c>
      <c r="H189" s="92">
        <f t="shared" si="14"/>
        <v>0</v>
      </c>
      <c r="I189" s="113"/>
      <c r="J189" s="113"/>
      <c r="K189" s="113"/>
      <c r="L189" s="113"/>
      <c r="M189" s="113"/>
      <c r="N189" s="113"/>
      <c r="O189" s="113"/>
      <c r="P189" s="113"/>
    </row>
    <row r="190" spans="1:16" ht="168.75" x14ac:dyDescent="0.25">
      <c r="A190" s="79"/>
      <c r="B190" s="88" t="s">
        <v>397</v>
      </c>
      <c r="C190" s="109" t="s">
        <v>508</v>
      </c>
      <c r="D190" s="110" t="s">
        <v>220</v>
      </c>
      <c r="E190" s="111">
        <v>1</v>
      </c>
      <c r="F190" s="90"/>
      <c r="G190" s="112" t="str" cm="1">
        <f t="array" ref="G190">+numtext(F190)</f>
        <v>CERO PESOS 00/100 M.N.</v>
      </c>
      <c r="H190" s="92">
        <f t="shared" si="14"/>
        <v>0</v>
      </c>
      <c r="I190" s="113"/>
      <c r="J190" s="113"/>
      <c r="K190" s="113"/>
      <c r="L190" s="113"/>
      <c r="M190" s="113"/>
      <c r="N190" s="113"/>
      <c r="O190" s="113"/>
      <c r="P190" s="113"/>
    </row>
    <row r="191" spans="1:16" ht="135" x14ac:dyDescent="0.25">
      <c r="A191" s="79"/>
      <c r="B191" s="88" t="s">
        <v>398</v>
      </c>
      <c r="C191" s="109" t="s">
        <v>509</v>
      </c>
      <c r="D191" s="110" t="s">
        <v>220</v>
      </c>
      <c r="E191" s="111">
        <v>1</v>
      </c>
      <c r="F191" s="90"/>
      <c r="G191" s="112" t="str" cm="1">
        <f t="array" ref="G191">+numtext(F191)</f>
        <v>CERO PESOS 00/100 M.N.</v>
      </c>
      <c r="H191" s="92">
        <f t="shared" si="14"/>
        <v>0</v>
      </c>
      <c r="I191" s="113"/>
      <c r="J191" s="113"/>
      <c r="K191" s="113"/>
      <c r="L191" s="113"/>
      <c r="M191" s="113"/>
      <c r="N191" s="113"/>
      <c r="O191" s="113"/>
      <c r="P191" s="113"/>
    </row>
    <row r="192" spans="1:16" ht="135" x14ac:dyDescent="0.25">
      <c r="A192" s="79"/>
      <c r="B192" s="88" t="s">
        <v>399</v>
      </c>
      <c r="C192" s="109" t="s">
        <v>510</v>
      </c>
      <c r="D192" s="110" t="s">
        <v>220</v>
      </c>
      <c r="E192" s="111">
        <v>1</v>
      </c>
      <c r="F192" s="90"/>
      <c r="G192" s="112" t="str" cm="1">
        <f t="array" ref="G192">+numtext(F192)</f>
        <v>CERO PESOS 00/100 M.N.</v>
      </c>
      <c r="H192" s="92">
        <f t="shared" si="14"/>
        <v>0</v>
      </c>
      <c r="I192" s="113"/>
      <c r="J192" s="113"/>
      <c r="K192" s="113"/>
      <c r="L192" s="113"/>
      <c r="M192" s="113"/>
      <c r="N192" s="113"/>
      <c r="O192" s="113"/>
      <c r="P192" s="113"/>
    </row>
    <row r="193" spans="1:16" ht="146.25" x14ac:dyDescent="0.25">
      <c r="A193" s="79"/>
      <c r="B193" s="88" t="s">
        <v>400</v>
      </c>
      <c r="C193" s="109" t="s">
        <v>511</v>
      </c>
      <c r="D193" s="110" t="s">
        <v>220</v>
      </c>
      <c r="E193" s="111">
        <v>1</v>
      </c>
      <c r="F193" s="90"/>
      <c r="G193" s="112" t="str" cm="1">
        <f t="array" ref="G193">+numtext(F193)</f>
        <v>CERO PESOS 00/100 M.N.</v>
      </c>
      <c r="H193" s="92">
        <f t="shared" si="14"/>
        <v>0</v>
      </c>
      <c r="I193" s="113"/>
      <c r="J193" s="113"/>
      <c r="K193" s="113"/>
      <c r="L193" s="113"/>
      <c r="M193" s="113"/>
      <c r="N193" s="113"/>
      <c r="O193" s="113"/>
      <c r="P193" s="113"/>
    </row>
    <row r="194" spans="1:16" ht="146.25" x14ac:dyDescent="0.25">
      <c r="A194" s="79"/>
      <c r="B194" s="88" t="s">
        <v>401</v>
      </c>
      <c r="C194" s="109" t="s">
        <v>512</v>
      </c>
      <c r="D194" s="110" t="s">
        <v>220</v>
      </c>
      <c r="E194" s="111">
        <v>1</v>
      </c>
      <c r="F194" s="90"/>
      <c r="G194" s="112" t="str" cm="1">
        <f t="array" ref="G194">+numtext(F194)</f>
        <v>CERO PESOS 00/100 M.N.</v>
      </c>
      <c r="H194" s="92">
        <f t="shared" si="14"/>
        <v>0</v>
      </c>
      <c r="I194" s="113"/>
      <c r="J194" s="113"/>
      <c r="K194" s="113"/>
      <c r="L194" s="113"/>
      <c r="M194" s="113"/>
      <c r="N194" s="113"/>
      <c r="O194" s="113"/>
      <c r="P194" s="113"/>
    </row>
    <row r="195" spans="1:16" x14ac:dyDescent="0.25">
      <c r="B195" s="67" t="s">
        <v>240</v>
      </c>
      <c r="C195" s="118" t="s">
        <v>144</v>
      </c>
      <c r="D195" s="119"/>
      <c r="E195" s="120">
        <v>0</v>
      </c>
      <c r="F195" s="119"/>
      <c r="G195" s="119"/>
      <c r="H195" s="94">
        <f>SUM(H196:H198)</f>
        <v>0</v>
      </c>
      <c r="I195" s="113"/>
      <c r="J195" s="113"/>
      <c r="K195" s="113"/>
      <c r="L195" s="113"/>
      <c r="M195" s="113"/>
      <c r="N195" s="113"/>
      <c r="O195" s="113"/>
      <c r="P195" s="113"/>
    </row>
    <row r="196" spans="1:16" ht="135" x14ac:dyDescent="0.25">
      <c r="A196" s="79"/>
      <c r="B196" s="88" t="s">
        <v>402</v>
      </c>
      <c r="C196" s="109" t="s">
        <v>513</v>
      </c>
      <c r="D196" s="110" t="s">
        <v>220</v>
      </c>
      <c r="E196" s="111">
        <v>1</v>
      </c>
      <c r="F196" s="90"/>
      <c r="G196" s="112" t="str" cm="1">
        <f t="array" ref="G196">+numtext(F196)</f>
        <v>CERO PESOS 00/100 M.N.</v>
      </c>
      <c r="H196" s="92">
        <f t="shared" ref="H196:H198" si="15">+ROUND(F196*E196,2)</f>
        <v>0</v>
      </c>
      <c r="I196" s="113"/>
      <c r="J196" s="113"/>
      <c r="K196" s="113"/>
      <c r="L196" s="113"/>
      <c r="M196" s="113"/>
      <c r="N196" s="113"/>
      <c r="O196" s="113"/>
      <c r="P196" s="113"/>
    </row>
    <row r="197" spans="1:16" ht="135" x14ac:dyDescent="0.25">
      <c r="A197" s="79"/>
      <c r="B197" s="88" t="s">
        <v>403</v>
      </c>
      <c r="C197" s="109" t="s">
        <v>514</v>
      </c>
      <c r="D197" s="110" t="s">
        <v>220</v>
      </c>
      <c r="E197" s="111">
        <v>1</v>
      </c>
      <c r="F197" s="90"/>
      <c r="G197" s="112" t="str" cm="1">
        <f t="array" ref="G197">+numtext(F197)</f>
        <v>CERO PESOS 00/100 M.N.</v>
      </c>
      <c r="H197" s="92">
        <f t="shared" si="15"/>
        <v>0</v>
      </c>
      <c r="I197" s="113"/>
      <c r="J197" s="113"/>
      <c r="K197" s="113"/>
      <c r="L197" s="113"/>
      <c r="M197" s="113"/>
      <c r="N197" s="113"/>
      <c r="O197" s="113"/>
      <c r="P197" s="113"/>
    </row>
    <row r="198" spans="1:16" ht="135" x14ac:dyDescent="0.25">
      <c r="A198" s="79"/>
      <c r="B198" s="88" t="s">
        <v>404</v>
      </c>
      <c r="C198" s="109" t="s">
        <v>514</v>
      </c>
      <c r="D198" s="110" t="s">
        <v>220</v>
      </c>
      <c r="E198" s="111">
        <v>1</v>
      </c>
      <c r="F198" s="90"/>
      <c r="G198" s="112" t="str" cm="1">
        <f t="array" ref="G198">+numtext(F198)</f>
        <v>CERO PESOS 00/100 M.N.</v>
      </c>
      <c r="H198" s="92">
        <f t="shared" si="15"/>
        <v>0</v>
      </c>
      <c r="I198" s="113"/>
      <c r="J198" s="113"/>
      <c r="K198" s="113"/>
      <c r="L198" s="113"/>
      <c r="M198" s="113"/>
      <c r="N198" s="113"/>
      <c r="O198" s="113"/>
      <c r="P198" s="113"/>
    </row>
    <row r="199" spans="1:16" x14ac:dyDescent="0.25">
      <c r="B199" s="67" t="s">
        <v>241</v>
      </c>
      <c r="C199" s="118" t="s">
        <v>145</v>
      </c>
      <c r="D199" s="119"/>
      <c r="E199" s="120">
        <v>0</v>
      </c>
      <c r="F199" s="119"/>
      <c r="G199" s="119"/>
      <c r="H199" s="94">
        <f>SUM(H200)</f>
        <v>0</v>
      </c>
      <c r="I199" s="113"/>
      <c r="J199" s="113"/>
      <c r="K199" s="113"/>
      <c r="L199" s="113"/>
      <c r="M199" s="113"/>
      <c r="N199" s="113"/>
      <c r="O199" s="113"/>
      <c r="P199" s="113"/>
    </row>
    <row r="200" spans="1:16" ht="135" x14ac:dyDescent="0.25">
      <c r="A200" s="79"/>
      <c r="B200" s="88" t="s">
        <v>405</v>
      </c>
      <c r="C200" s="109" t="s">
        <v>515</v>
      </c>
      <c r="D200" s="110" t="s">
        <v>220</v>
      </c>
      <c r="E200" s="111">
        <v>1</v>
      </c>
      <c r="F200" s="90"/>
      <c r="G200" s="112" t="str" cm="1">
        <f t="array" ref="G200">+numtext(F200)</f>
        <v>CERO PESOS 00/100 M.N.</v>
      </c>
      <c r="H200" s="92">
        <f>+ROUND(F200*E200,2)</f>
        <v>0</v>
      </c>
      <c r="I200" s="113"/>
      <c r="J200" s="113"/>
      <c r="K200" s="113"/>
      <c r="L200" s="113"/>
      <c r="M200" s="113"/>
      <c r="N200" s="113"/>
      <c r="O200" s="113"/>
      <c r="P200" s="113"/>
    </row>
    <row r="201" spans="1:16" x14ac:dyDescent="0.25">
      <c r="B201" s="67" t="s">
        <v>242</v>
      </c>
      <c r="C201" s="118" t="s">
        <v>146</v>
      </c>
      <c r="D201" s="119"/>
      <c r="E201" s="120">
        <v>0</v>
      </c>
      <c r="F201" s="119"/>
      <c r="G201" s="119"/>
      <c r="H201" s="94">
        <f>SUM(H202:H203)</f>
        <v>0</v>
      </c>
      <c r="I201" s="113"/>
      <c r="J201" s="113"/>
      <c r="K201" s="113"/>
      <c r="L201" s="113"/>
      <c r="M201" s="113"/>
      <c r="N201" s="113"/>
      <c r="O201" s="113"/>
      <c r="P201" s="113"/>
    </row>
    <row r="202" spans="1:16" ht="135" x14ac:dyDescent="0.25">
      <c r="A202" s="79"/>
      <c r="B202" s="88" t="s">
        <v>406</v>
      </c>
      <c r="C202" s="109" t="s">
        <v>516</v>
      </c>
      <c r="D202" s="110" t="s">
        <v>220</v>
      </c>
      <c r="E202" s="111">
        <v>1</v>
      </c>
      <c r="F202" s="90"/>
      <c r="G202" s="112" t="str" cm="1">
        <f t="array" ref="G202">+numtext(F202)</f>
        <v>CERO PESOS 00/100 M.N.</v>
      </c>
      <c r="H202" s="92">
        <f t="shared" ref="H202:H203" si="16">+ROUND(F202*E202,2)</f>
        <v>0</v>
      </c>
      <c r="I202" s="113"/>
      <c r="J202" s="113"/>
      <c r="K202" s="113"/>
      <c r="L202" s="113"/>
      <c r="M202" s="113"/>
      <c r="N202" s="113"/>
      <c r="O202" s="113"/>
      <c r="P202" s="113"/>
    </row>
    <row r="203" spans="1:16" ht="135" x14ac:dyDescent="0.25">
      <c r="A203" s="79"/>
      <c r="B203" s="88" t="s">
        <v>407</v>
      </c>
      <c r="C203" s="109" t="s">
        <v>516</v>
      </c>
      <c r="D203" s="110" t="s">
        <v>220</v>
      </c>
      <c r="E203" s="111">
        <v>1</v>
      </c>
      <c r="F203" s="90"/>
      <c r="G203" s="112" t="str" cm="1">
        <f t="array" ref="G203">+numtext(F203)</f>
        <v>CERO PESOS 00/100 M.N.</v>
      </c>
      <c r="H203" s="92">
        <f t="shared" si="16"/>
        <v>0</v>
      </c>
      <c r="I203" s="113"/>
      <c r="J203" s="113"/>
      <c r="K203" s="113"/>
      <c r="L203" s="113"/>
      <c r="M203" s="113"/>
      <c r="N203" s="113"/>
      <c r="O203" s="113"/>
      <c r="P203" s="113"/>
    </row>
    <row r="204" spans="1:16" x14ac:dyDescent="0.25">
      <c r="B204" s="65" t="s">
        <v>214</v>
      </c>
      <c r="C204" s="114" t="s">
        <v>147</v>
      </c>
      <c r="D204" s="115"/>
      <c r="E204" s="116">
        <v>0</v>
      </c>
      <c r="F204" s="93"/>
      <c r="G204" s="117"/>
      <c r="H204" s="75">
        <f>SUM(H205:H208)</f>
        <v>0</v>
      </c>
      <c r="I204" s="113"/>
      <c r="J204" s="113"/>
      <c r="K204" s="113"/>
      <c r="L204" s="113"/>
      <c r="M204" s="113"/>
      <c r="N204" s="113"/>
      <c r="O204" s="113"/>
      <c r="P204" s="113"/>
    </row>
    <row r="205" spans="1:16" ht="45" x14ac:dyDescent="0.25">
      <c r="A205" s="79"/>
      <c r="B205" s="88" t="s">
        <v>408</v>
      </c>
      <c r="C205" s="109" t="s">
        <v>148</v>
      </c>
      <c r="D205" s="110" t="s">
        <v>224</v>
      </c>
      <c r="E205" s="111">
        <v>377.54</v>
      </c>
      <c r="F205" s="90"/>
      <c r="G205" s="112" t="str" cm="1">
        <f t="array" ref="G205">+numtext(F205)</f>
        <v>CERO PESOS 00/100 M.N.</v>
      </c>
      <c r="H205" s="92">
        <f t="shared" ref="H205:H208" si="17">+ROUND(F205*E205,2)</f>
        <v>0</v>
      </c>
      <c r="I205" s="113"/>
      <c r="J205" s="113"/>
      <c r="K205" s="113"/>
      <c r="L205" s="113"/>
      <c r="M205" s="113"/>
      <c r="N205" s="113"/>
      <c r="O205" s="113"/>
      <c r="P205" s="113"/>
    </row>
    <row r="206" spans="1:16" ht="45" x14ac:dyDescent="0.25">
      <c r="A206" s="79"/>
      <c r="B206" s="88" t="s">
        <v>409</v>
      </c>
      <c r="C206" s="109" t="s">
        <v>113</v>
      </c>
      <c r="D206" s="110" t="s">
        <v>222</v>
      </c>
      <c r="E206" s="111">
        <v>75.53</v>
      </c>
      <c r="F206" s="90"/>
      <c r="G206" s="112" t="str" cm="1">
        <f t="array" ref="G206">+numtext(F206)</f>
        <v>CERO PESOS 00/100 M.N.</v>
      </c>
      <c r="H206" s="92">
        <f t="shared" si="17"/>
        <v>0</v>
      </c>
      <c r="I206" s="113"/>
      <c r="J206" s="113"/>
      <c r="K206" s="113"/>
      <c r="L206" s="113"/>
      <c r="M206" s="113"/>
      <c r="N206" s="113"/>
      <c r="O206" s="113"/>
      <c r="P206" s="113"/>
    </row>
    <row r="207" spans="1:16" ht="56.25" x14ac:dyDescent="0.25">
      <c r="A207" s="79"/>
      <c r="B207" s="88" t="s">
        <v>410</v>
      </c>
      <c r="C207" s="109" t="s">
        <v>149</v>
      </c>
      <c r="D207" s="110" t="s">
        <v>224</v>
      </c>
      <c r="E207" s="111">
        <v>264.29000000000002</v>
      </c>
      <c r="F207" s="90"/>
      <c r="G207" s="112" t="str" cm="1">
        <f t="array" ref="G207">+numtext(F207)</f>
        <v>CERO PESOS 00/100 M.N.</v>
      </c>
      <c r="H207" s="92">
        <f t="shared" si="17"/>
        <v>0</v>
      </c>
      <c r="I207" s="113"/>
      <c r="J207" s="113"/>
      <c r="K207" s="113"/>
      <c r="L207" s="113"/>
      <c r="M207" s="113"/>
      <c r="N207" s="113"/>
      <c r="O207" s="113"/>
      <c r="P207" s="113"/>
    </row>
    <row r="208" spans="1:16" ht="67.5" x14ac:dyDescent="0.25">
      <c r="A208" s="79"/>
      <c r="B208" s="88" t="s">
        <v>411</v>
      </c>
      <c r="C208" s="109" t="s">
        <v>517</v>
      </c>
      <c r="D208" s="110" t="s">
        <v>224</v>
      </c>
      <c r="E208" s="111">
        <v>113.27</v>
      </c>
      <c r="F208" s="90"/>
      <c r="G208" s="112" t="str" cm="1">
        <f t="array" ref="G208">+numtext(F208)</f>
        <v>CERO PESOS 00/100 M.N.</v>
      </c>
      <c r="H208" s="92">
        <f t="shared" si="17"/>
        <v>0</v>
      </c>
      <c r="I208" s="113"/>
      <c r="J208" s="113"/>
      <c r="K208" s="113"/>
      <c r="L208" s="113"/>
      <c r="M208" s="113"/>
      <c r="N208" s="113"/>
      <c r="O208" s="113"/>
      <c r="P208" s="113"/>
    </row>
    <row r="209" spans="1:16" x14ac:dyDescent="0.25">
      <c r="B209" s="65" t="s">
        <v>215</v>
      </c>
      <c r="C209" s="114" t="s">
        <v>150</v>
      </c>
      <c r="D209" s="115"/>
      <c r="E209" s="116">
        <v>0</v>
      </c>
      <c r="F209" s="93"/>
      <c r="G209" s="117"/>
      <c r="H209" s="75">
        <f>SUM(H210:H214)</f>
        <v>0</v>
      </c>
      <c r="I209" s="113"/>
      <c r="J209" s="113"/>
      <c r="K209" s="113"/>
      <c r="L209" s="113"/>
      <c r="M209" s="113"/>
      <c r="N209" s="113"/>
      <c r="O209" s="113"/>
      <c r="P209" s="113"/>
    </row>
    <row r="210" spans="1:16" ht="56.25" x14ac:dyDescent="0.25">
      <c r="A210" s="79"/>
      <c r="B210" s="88" t="s">
        <v>412</v>
      </c>
      <c r="C210" s="109" t="s">
        <v>518</v>
      </c>
      <c r="D210" s="110" t="s">
        <v>224</v>
      </c>
      <c r="E210" s="111">
        <v>1.54</v>
      </c>
      <c r="F210" s="90"/>
      <c r="G210" s="112" t="str" cm="1">
        <f t="array" ref="G210">+numtext(F210)</f>
        <v>CERO PESOS 00/100 M.N.</v>
      </c>
      <c r="H210" s="92">
        <f t="shared" ref="H210:H214" si="18">+ROUND(F210*E210,2)</f>
        <v>0</v>
      </c>
      <c r="I210" s="113"/>
      <c r="J210" s="113"/>
      <c r="K210" s="113"/>
      <c r="L210" s="113"/>
      <c r="M210" s="113"/>
      <c r="N210" s="113"/>
      <c r="O210" s="113"/>
      <c r="P210" s="113"/>
    </row>
    <row r="211" spans="1:16" ht="56.25" x14ac:dyDescent="0.25">
      <c r="A211" s="79"/>
      <c r="B211" s="88" t="s">
        <v>413</v>
      </c>
      <c r="C211" s="109" t="s">
        <v>519</v>
      </c>
      <c r="D211" s="110" t="s">
        <v>224</v>
      </c>
      <c r="E211" s="111">
        <v>1.68</v>
      </c>
      <c r="F211" s="90"/>
      <c r="G211" s="112" t="str" cm="1">
        <f t="array" ref="G211">+numtext(F211)</f>
        <v>CERO PESOS 00/100 M.N.</v>
      </c>
      <c r="H211" s="92">
        <f t="shared" si="18"/>
        <v>0</v>
      </c>
      <c r="I211" s="113"/>
      <c r="J211" s="113"/>
      <c r="K211" s="113"/>
      <c r="L211" s="113"/>
      <c r="M211" s="113"/>
      <c r="N211" s="113"/>
      <c r="O211" s="113"/>
      <c r="P211" s="113"/>
    </row>
    <row r="212" spans="1:16" ht="33.75" x14ac:dyDescent="0.25">
      <c r="A212" s="79"/>
      <c r="B212" s="88" t="s">
        <v>414</v>
      </c>
      <c r="C212" s="109" t="s">
        <v>151</v>
      </c>
      <c r="D212" s="110" t="s">
        <v>220</v>
      </c>
      <c r="E212" s="111">
        <v>2</v>
      </c>
      <c r="F212" s="90"/>
      <c r="G212" s="112" t="str" cm="1">
        <f t="array" ref="G212">+numtext(F212)</f>
        <v>CERO PESOS 00/100 M.N.</v>
      </c>
      <c r="H212" s="92">
        <f t="shared" si="18"/>
        <v>0</v>
      </c>
      <c r="I212" s="113"/>
      <c r="J212" s="113"/>
      <c r="K212" s="113"/>
      <c r="L212" s="113"/>
      <c r="M212" s="113"/>
      <c r="N212" s="113"/>
      <c r="O212" s="113"/>
      <c r="P212" s="113"/>
    </row>
    <row r="213" spans="1:16" ht="78.75" x14ac:dyDescent="0.25">
      <c r="A213" s="79"/>
      <c r="B213" s="88" t="s">
        <v>415</v>
      </c>
      <c r="C213" s="109" t="s">
        <v>520</v>
      </c>
      <c r="D213" s="110" t="s">
        <v>220</v>
      </c>
      <c r="E213" s="111">
        <v>4</v>
      </c>
      <c r="F213" s="90"/>
      <c r="G213" s="112" t="str" cm="1">
        <f t="array" ref="G213">+numtext(F213)</f>
        <v>CERO PESOS 00/100 M.N.</v>
      </c>
      <c r="H213" s="92">
        <f t="shared" si="18"/>
        <v>0</v>
      </c>
      <c r="I213" s="113"/>
      <c r="J213" s="113"/>
      <c r="K213" s="113"/>
      <c r="L213" s="113"/>
      <c r="M213" s="113"/>
      <c r="N213" s="113"/>
      <c r="O213" s="113"/>
      <c r="P213" s="113"/>
    </row>
    <row r="214" spans="1:16" ht="112.5" x14ac:dyDescent="0.25">
      <c r="A214" s="79"/>
      <c r="B214" s="88" t="s">
        <v>416</v>
      </c>
      <c r="C214" s="109" t="s">
        <v>521</v>
      </c>
      <c r="D214" s="110" t="s">
        <v>221</v>
      </c>
      <c r="E214" s="111">
        <v>6.22</v>
      </c>
      <c r="F214" s="90"/>
      <c r="G214" s="112" t="str" cm="1">
        <f t="array" ref="G214">+numtext(F214)</f>
        <v>CERO PESOS 00/100 M.N.</v>
      </c>
      <c r="H214" s="92">
        <f t="shared" si="18"/>
        <v>0</v>
      </c>
      <c r="I214" s="113"/>
      <c r="J214" s="113"/>
      <c r="K214" s="113"/>
      <c r="L214" s="113"/>
      <c r="M214" s="113"/>
      <c r="N214" s="113"/>
      <c r="O214" s="113"/>
      <c r="P214" s="113"/>
    </row>
    <row r="215" spans="1:16" x14ac:dyDescent="0.25">
      <c r="B215" s="65" t="s">
        <v>216</v>
      </c>
      <c r="C215" s="114" t="s">
        <v>152</v>
      </c>
      <c r="D215" s="115"/>
      <c r="E215" s="116">
        <v>0</v>
      </c>
      <c r="F215" s="93"/>
      <c r="G215" s="117"/>
      <c r="H215" s="75">
        <f>+H216+H235+H238+H241</f>
        <v>0</v>
      </c>
      <c r="I215" s="113"/>
      <c r="J215" s="113"/>
      <c r="K215" s="113"/>
      <c r="L215" s="113"/>
      <c r="M215" s="113"/>
      <c r="N215" s="113"/>
      <c r="O215" s="113"/>
      <c r="P215" s="113"/>
    </row>
    <row r="216" spans="1:16" x14ac:dyDescent="0.25">
      <c r="B216" s="67" t="s">
        <v>243</v>
      </c>
      <c r="C216" s="118" t="s">
        <v>153</v>
      </c>
      <c r="D216" s="119"/>
      <c r="E216" s="120">
        <v>0</v>
      </c>
      <c r="F216" s="119"/>
      <c r="G216" s="119"/>
      <c r="H216" s="94">
        <f>SUM(H217:H234)</f>
        <v>0</v>
      </c>
      <c r="I216" s="113"/>
      <c r="J216" s="113"/>
      <c r="K216" s="113"/>
      <c r="L216" s="113"/>
      <c r="M216" s="113"/>
      <c r="N216" s="113"/>
      <c r="O216" s="113"/>
      <c r="P216" s="113"/>
    </row>
    <row r="217" spans="1:16" ht="45" x14ac:dyDescent="0.25">
      <c r="A217" s="79"/>
      <c r="B217" s="88" t="s">
        <v>417</v>
      </c>
      <c r="C217" s="109" t="s">
        <v>148</v>
      </c>
      <c r="D217" s="110" t="s">
        <v>224</v>
      </c>
      <c r="E217" s="111">
        <v>377.54</v>
      </c>
      <c r="F217" s="90"/>
      <c r="G217" s="112" t="str" cm="1">
        <f t="array" ref="G217">+numtext(F217)</f>
        <v>CERO PESOS 00/100 M.N.</v>
      </c>
      <c r="H217" s="92">
        <f t="shared" ref="H217:H234" si="19">+ROUND(F217*E217,2)</f>
        <v>0</v>
      </c>
      <c r="I217" s="113"/>
      <c r="J217" s="113"/>
      <c r="K217" s="113"/>
      <c r="L217" s="113"/>
      <c r="M217" s="113"/>
      <c r="N217" s="113"/>
      <c r="O217" s="113"/>
      <c r="P217" s="113"/>
    </row>
    <row r="218" spans="1:16" ht="33.75" x14ac:dyDescent="0.25">
      <c r="A218" s="79"/>
      <c r="B218" s="88" t="s">
        <v>418</v>
      </c>
      <c r="C218" s="109" t="s">
        <v>154</v>
      </c>
      <c r="D218" s="110" t="s">
        <v>224</v>
      </c>
      <c r="E218" s="111">
        <v>377.54</v>
      </c>
      <c r="F218" s="90"/>
      <c r="G218" s="112" t="str" cm="1">
        <f t="array" ref="G218">+numtext(F218)</f>
        <v>CERO PESOS 00/100 M.N.</v>
      </c>
      <c r="H218" s="92">
        <f t="shared" si="19"/>
        <v>0</v>
      </c>
      <c r="I218" s="113"/>
      <c r="J218" s="113"/>
      <c r="K218" s="113"/>
      <c r="L218" s="113"/>
      <c r="M218" s="113"/>
      <c r="N218" s="113"/>
      <c r="O218" s="113"/>
      <c r="P218" s="113"/>
    </row>
    <row r="219" spans="1:16" ht="45" x14ac:dyDescent="0.25">
      <c r="A219" s="79"/>
      <c r="B219" s="88" t="s">
        <v>419</v>
      </c>
      <c r="C219" s="109" t="s">
        <v>113</v>
      </c>
      <c r="D219" s="110" t="s">
        <v>222</v>
      </c>
      <c r="E219" s="111">
        <v>75.53</v>
      </c>
      <c r="F219" s="90"/>
      <c r="G219" s="112" t="str" cm="1">
        <f t="array" ref="G219">+numtext(F219)</f>
        <v>CERO PESOS 00/100 M.N.</v>
      </c>
      <c r="H219" s="92">
        <f t="shared" si="19"/>
        <v>0</v>
      </c>
      <c r="I219" s="113"/>
      <c r="J219" s="113"/>
      <c r="K219" s="113"/>
      <c r="L219" s="113"/>
      <c r="M219" s="113"/>
      <c r="N219" s="113"/>
      <c r="O219" s="113"/>
      <c r="P219" s="113"/>
    </row>
    <row r="220" spans="1:16" ht="33.75" x14ac:dyDescent="0.25">
      <c r="A220" s="79"/>
      <c r="B220" s="88" t="s">
        <v>420</v>
      </c>
      <c r="C220" s="109" t="s">
        <v>112</v>
      </c>
      <c r="D220" s="110" t="s">
        <v>222</v>
      </c>
      <c r="E220" s="111">
        <v>604.03</v>
      </c>
      <c r="F220" s="90"/>
      <c r="G220" s="112" t="str" cm="1">
        <f t="array" ref="G220">+numtext(F220)</f>
        <v>CERO PESOS 00/100 M.N.</v>
      </c>
      <c r="H220" s="92">
        <f t="shared" si="19"/>
        <v>0</v>
      </c>
      <c r="I220" s="113"/>
      <c r="J220" s="113"/>
      <c r="K220" s="113"/>
      <c r="L220" s="113"/>
      <c r="M220" s="113"/>
      <c r="N220" s="113"/>
      <c r="O220" s="113"/>
      <c r="P220" s="113"/>
    </row>
    <row r="221" spans="1:16" ht="56.25" x14ac:dyDescent="0.25">
      <c r="A221" s="79"/>
      <c r="B221" s="88" t="s">
        <v>421</v>
      </c>
      <c r="C221" s="109" t="s">
        <v>54</v>
      </c>
      <c r="D221" s="110" t="s">
        <v>222</v>
      </c>
      <c r="E221" s="111">
        <v>604.03</v>
      </c>
      <c r="F221" s="90"/>
      <c r="G221" s="112" t="str" cm="1">
        <f t="array" ref="G221">+numtext(F221)</f>
        <v>CERO PESOS 00/100 M.N.</v>
      </c>
      <c r="H221" s="92">
        <f t="shared" si="19"/>
        <v>0</v>
      </c>
      <c r="I221" s="113"/>
      <c r="J221" s="113"/>
      <c r="K221" s="113"/>
      <c r="L221" s="113"/>
      <c r="M221" s="113"/>
      <c r="N221" s="113"/>
      <c r="O221" s="113"/>
      <c r="P221" s="113"/>
    </row>
    <row r="222" spans="1:16" ht="45" x14ac:dyDescent="0.25">
      <c r="A222" s="79"/>
      <c r="B222" s="88" t="s">
        <v>422</v>
      </c>
      <c r="C222" s="109" t="s">
        <v>55</v>
      </c>
      <c r="D222" s="110" t="s">
        <v>226</v>
      </c>
      <c r="E222" s="111">
        <v>15099.39</v>
      </c>
      <c r="F222" s="90"/>
      <c r="G222" s="112" t="str" cm="1">
        <f t="array" ref="G222">+numtext(F222)</f>
        <v>CERO PESOS 00/100 M.N.</v>
      </c>
      <c r="H222" s="92">
        <f t="shared" si="19"/>
        <v>0</v>
      </c>
      <c r="I222" s="113"/>
      <c r="J222" s="113"/>
      <c r="K222" s="113"/>
      <c r="L222" s="113"/>
      <c r="M222" s="113"/>
      <c r="N222" s="113"/>
      <c r="O222" s="113"/>
      <c r="P222" s="113"/>
    </row>
    <row r="223" spans="1:16" ht="78.75" x14ac:dyDescent="0.25">
      <c r="A223" s="79"/>
      <c r="B223" s="88" t="s">
        <v>423</v>
      </c>
      <c r="C223" s="109" t="s">
        <v>114</v>
      </c>
      <c r="D223" s="110" t="s">
        <v>222</v>
      </c>
      <c r="E223" s="111">
        <v>226.54</v>
      </c>
      <c r="F223" s="90"/>
      <c r="G223" s="112" t="str" cm="1">
        <f t="array" ref="G223">+numtext(F223)</f>
        <v>CERO PESOS 00/100 M.N.</v>
      </c>
      <c r="H223" s="92">
        <f t="shared" si="19"/>
        <v>0</v>
      </c>
      <c r="I223" s="113"/>
      <c r="J223" s="113"/>
      <c r="K223" s="113"/>
      <c r="L223" s="113"/>
      <c r="M223" s="113"/>
      <c r="N223" s="113"/>
      <c r="O223" s="113"/>
      <c r="P223" s="113"/>
    </row>
    <row r="224" spans="1:16" ht="33.75" x14ac:dyDescent="0.25">
      <c r="A224" s="79"/>
      <c r="B224" s="88" t="s">
        <v>424</v>
      </c>
      <c r="C224" s="109" t="s">
        <v>115</v>
      </c>
      <c r="D224" s="110" t="s">
        <v>224</v>
      </c>
      <c r="E224" s="111">
        <v>377.54</v>
      </c>
      <c r="F224" s="90"/>
      <c r="G224" s="112" t="str" cm="1">
        <f t="array" ref="G224">+numtext(F224)</f>
        <v>CERO PESOS 00/100 M.N.</v>
      </c>
      <c r="H224" s="92">
        <f t="shared" si="19"/>
        <v>0</v>
      </c>
      <c r="I224" s="113"/>
      <c r="J224" s="113"/>
      <c r="K224" s="113"/>
      <c r="L224" s="113"/>
      <c r="M224" s="113"/>
      <c r="N224" s="113"/>
      <c r="O224" s="113"/>
      <c r="P224" s="113"/>
    </row>
    <row r="225" spans="1:16" ht="135" x14ac:dyDescent="0.25">
      <c r="A225" s="79"/>
      <c r="B225" s="88" t="s">
        <v>425</v>
      </c>
      <c r="C225" s="109" t="s">
        <v>116</v>
      </c>
      <c r="D225" s="110" t="s">
        <v>222</v>
      </c>
      <c r="E225" s="111">
        <v>188.78</v>
      </c>
      <c r="F225" s="90"/>
      <c r="G225" s="112" t="str" cm="1">
        <f t="array" ref="G225">+numtext(F225)</f>
        <v>CERO PESOS 00/100 M.N.</v>
      </c>
      <c r="H225" s="92">
        <f t="shared" si="19"/>
        <v>0</v>
      </c>
      <c r="I225" s="113"/>
      <c r="J225" s="113"/>
      <c r="K225" s="113"/>
      <c r="L225" s="113"/>
      <c r="M225" s="113"/>
      <c r="N225" s="113"/>
      <c r="O225" s="113"/>
      <c r="P225" s="113"/>
    </row>
    <row r="226" spans="1:16" ht="56.25" x14ac:dyDescent="0.25">
      <c r="A226" s="79"/>
      <c r="B226" s="88" t="s">
        <v>426</v>
      </c>
      <c r="C226" s="109" t="s">
        <v>119</v>
      </c>
      <c r="D226" s="110" t="s">
        <v>222</v>
      </c>
      <c r="E226" s="111">
        <v>113.27</v>
      </c>
      <c r="F226" s="90"/>
      <c r="G226" s="112" t="str" cm="1">
        <f t="array" ref="G226">+numtext(F226)</f>
        <v>CERO PESOS 00/100 M.N.</v>
      </c>
      <c r="H226" s="92">
        <f t="shared" si="19"/>
        <v>0</v>
      </c>
      <c r="I226" s="113"/>
      <c r="J226" s="113"/>
      <c r="K226" s="113"/>
      <c r="L226" s="113"/>
      <c r="M226" s="113"/>
      <c r="N226" s="113"/>
      <c r="O226" s="113"/>
      <c r="P226" s="113"/>
    </row>
    <row r="227" spans="1:16" ht="56.25" x14ac:dyDescent="0.25">
      <c r="A227" s="79"/>
      <c r="B227" s="88" t="s">
        <v>427</v>
      </c>
      <c r="C227" s="109" t="s">
        <v>120</v>
      </c>
      <c r="D227" s="110" t="s">
        <v>222</v>
      </c>
      <c r="E227" s="111">
        <v>75.53</v>
      </c>
      <c r="F227" s="90"/>
      <c r="G227" s="112" t="str" cm="1">
        <f t="array" ref="G227">+numtext(F227)</f>
        <v>CERO PESOS 00/100 M.N.</v>
      </c>
      <c r="H227" s="92">
        <f t="shared" si="19"/>
        <v>0</v>
      </c>
      <c r="I227" s="113"/>
      <c r="J227" s="113"/>
      <c r="K227" s="113"/>
      <c r="L227" s="113"/>
      <c r="M227" s="113"/>
      <c r="N227" s="113"/>
      <c r="O227" s="113"/>
      <c r="P227" s="113"/>
    </row>
    <row r="228" spans="1:16" ht="135" x14ac:dyDescent="0.25">
      <c r="A228" s="79"/>
      <c r="B228" s="88" t="s">
        <v>428</v>
      </c>
      <c r="C228" s="109" t="s">
        <v>155</v>
      </c>
      <c r="D228" s="110" t="s">
        <v>222</v>
      </c>
      <c r="E228" s="111">
        <v>33.99</v>
      </c>
      <c r="F228" s="90"/>
      <c r="G228" s="112" t="str" cm="1">
        <f t="array" ref="G228">+numtext(F228)</f>
        <v>CERO PESOS 00/100 M.N.</v>
      </c>
      <c r="H228" s="92">
        <f t="shared" si="19"/>
        <v>0</v>
      </c>
      <c r="I228" s="113"/>
      <c r="J228" s="113"/>
      <c r="K228" s="113"/>
      <c r="L228" s="113"/>
      <c r="M228" s="113"/>
      <c r="N228" s="113"/>
      <c r="O228" s="113"/>
      <c r="P228" s="113"/>
    </row>
    <row r="229" spans="1:16" ht="135" x14ac:dyDescent="0.25">
      <c r="A229" s="79"/>
      <c r="B229" s="88" t="s">
        <v>429</v>
      </c>
      <c r="C229" s="109" t="s">
        <v>156</v>
      </c>
      <c r="D229" s="110" t="s">
        <v>222</v>
      </c>
      <c r="E229" s="111">
        <v>11.33</v>
      </c>
      <c r="F229" s="90"/>
      <c r="G229" s="112" t="str" cm="1">
        <f t="array" ref="G229">+numtext(F229)</f>
        <v>CERO PESOS 00/100 M.N.</v>
      </c>
      <c r="H229" s="92">
        <f t="shared" si="19"/>
        <v>0</v>
      </c>
      <c r="I229" s="113"/>
      <c r="J229" s="113"/>
      <c r="K229" s="113"/>
      <c r="L229" s="113"/>
      <c r="M229" s="113"/>
      <c r="N229" s="113"/>
      <c r="O229" s="113"/>
      <c r="P229" s="113"/>
    </row>
    <row r="230" spans="1:16" ht="135" x14ac:dyDescent="0.25">
      <c r="A230" s="79"/>
      <c r="B230" s="88" t="s">
        <v>430</v>
      </c>
      <c r="C230" s="109" t="s">
        <v>157</v>
      </c>
      <c r="D230" s="110" t="s">
        <v>222</v>
      </c>
      <c r="E230" s="111">
        <v>5.68</v>
      </c>
      <c r="F230" s="90"/>
      <c r="G230" s="112" t="str" cm="1">
        <f t="array" ref="G230">+numtext(F230)</f>
        <v>CERO PESOS 00/100 M.N.</v>
      </c>
      <c r="H230" s="92">
        <f t="shared" si="19"/>
        <v>0</v>
      </c>
      <c r="I230" s="113"/>
      <c r="J230" s="113"/>
      <c r="K230" s="113"/>
      <c r="L230" s="113"/>
      <c r="M230" s="113"/>
      <c r="N230" s="113"/>
      <c r="O230" s="113"/>
      <c r="P230" s="113"/>
    </row>
    <row r="231" spans="1:16" ht="135" x14ac:dyDescent="0.25">
      <c r="A231" s="79"/>
      <c r="B231" s="88" t="s">
        <v>431</v>
      </c>
      <c r="C231" s="109" t="s">
        <v>158</v>
      </c>
      <c r="D231" s="110" t="s">
        <v>222</v>
      </c>
      <c r="E231" s="111">
        <v>5.68</v>
      </c>
      <c r="F231" s="90"/>
      <c r="G231" s="112" t="str" cm="1">
        <f t="array" ref="G231">+numtext(F231)</f>
        <v>CERO PESOS 00/100 M.N.</v>
      </c>
      <c r="H231" s="92">
        <f t="shared" si="19"/>
        <v>0</v>
      </c>
      <c r="I231" s="113"/>
      <c r="J231" s="113"/>
      <c r="K231" s="113"/>
      <c r="L231" s="113"/>
      <c r="M231" s="113"/>
      <c r="N231" s="113"/>
      <c r="O231" s="113"/>
      <c r="P231" s="113"/>
    </row>
    <row r="232" spans="1:16" ht="135" x14ac:dyDescent="0.25">
      <c r="A232" s="79"/>
      <c r="B232" s="88" t="s">
        <v>432</v>
      </c>
      <c r="C232" s="109" t="s">
        <v>159</v>
      </c>
      <c r="D232" s="110" t="s">
        <v>220</v>
      </c>
      <c r="E232" s="111">
        <v>25</v>
      </c>
      <c r="F232" s="90"/>
      <c r="G232" s="112" t="str" cm="1">
        <f t="array" ref="G232">+numtext(F232)</f>
        <v>CERO PESOS 00/100 M.N.</v>
      </c>
      <c r="H232" s="92">
        <f t="shared" si="19"/>
        <v>0</v>
      </c>
      <c r="I232" s="113"/>
      <c r="J232" s="113"/>
      <c r="K232" s="113"/>
      <c r="L232" s="113"/>
      <c r="M232" s="113"/>
      <c r="N232" s="113"/>
      <c r="O232" s="113"/>
      <c r="P232" s="113"/>
    </row>
    <row r="233" spans="1:16" ht="146.25" x14ac:dyDescent="0.25">
      <c r="A233" s="79"/>
      <c r="B233" s="88" t="s">
        <v>433</v>
      </c>
      <c r="C233" s="109" t="s">
        <v>160</v>
      </c>
      <c r="D233" s="110" t="s">
        <v>220</v>
      </c>
      <c r="E233" s="111">
        <v>25</v>
      </c>
      <c r="F233" s="90"/>
      <c r="G233" s="112" t="str" cm="1">
        <f t="array" ref="G233">+numtext(F233)</f>
        <v>CERO PESOS 00/100 M.N.</v>
      </c>
      <c r="H233" s="92">
        <f t="shared" si="19"/>
        <v>0</v>
      </c>
      <c r="I233" s="113"/>
      <c r="J233" s="113"/>
      <c r="K233" s="113"/>
      <c r="L233" s="113"/>
      <c r="M233" s="113"/>
      <c r="N233" s="113"/>
      <c r="O233" s="113"/>
      <c r="P233" s="113"/>
    </row>
    <row r="234" spans="1:16" ht="146.25" x14ac:dyDescent="0.25">
      <c r="A234" s="79"/>
      <c r="B234" s="88" t="s">
        <v>434</v>
      </c>
      <c r="C234" s="109" t="s">
        <v>161</v>
      </c>
      <c r="D234" s="110" t="s">
        <v>220</v>
      </c>
      <c r="E234" s="111">
        <v>25</v>
      </c>
      <c r="F234" s="90"/>
      <c r="G234" s="112" t="str" cm="1">
        <f t="array" ref="G234">+numtext(F234)</f>
        <v>CERO PESOS 00/100 M.N.</v>
      </c>
      <c r="H234" s="92">
        <f t="shared" si="19"/>
        <v>0</v>
      </c>
      <c r="I234" s="113"/>
      <c r="J234" s="113"/>
      <c r="K234" s="113"/>
      <c r="L234" s="113"/>
      <c r="M234" s="113"/>
      <c r="N234" s="113"/>
      <c r="O234" s="113"/>
      <c r="P234" s="113"/>
    </row>
    <row r="235" spans="1:16" x14ac:dyDescent="0.25">
      <c r="B235" s="67" t="s">
        <v>244</v>
      </c>
      <c r="C235" s="118" t="s">
        <v>162</v>
      </c>
      <c r="D235" s="119"/>
      <c r="E235" s="120">
        <v>0</v>
      </c>
      <c r="F235" s="119"/>
      <c r="G235" s="119"/>
      <c r="H235" s="94">
        <f>SUM(H236:H237)</f>
        <v>0</v>
      </c>
      <c r="I235" s="113"/>
      <c r="J235" s="113"/>
      <c r="K235" s="113"/>
      <c r="L235" s="113"/>
      <c r="M235" s="113"/>
      <c r="N235" s="113"/>
      <c r="O235" s="113"/>
      <c r="P235" s="113"/>
    </row>
    <row r="236" spans="1:16" ht="67.5" x14ac:dyDescent="0.25">
      <c r="A236" s="79"/>
      <c r="B236" s="88" t="s">
        <v>435</v>
      </c>
      <c r="C236" s="109" t="s">
        <v>163</v>
      </c>
      <c r="D236" s="110" t="s">
        <v>220</v>
      </c>
      <c r="E236" s="111">
        <v>8</v>
      </c>
      <c r="F236" s="90"/>
      <c r="G236" s="112" t="str" cm="1">
        <f t="array" ref="G236">+numtext(F236)</f>
        <v>CERO PESOS 00/100 M.N.</v>
      </c>
      <c r="H236" s="92">
        <f t="shared" ref="H236:H237" si="20">+ROUND(F236*E236,2)</f>
        <v>0</v>
      </c>
      <c r="I236" s="113"/>
      <c r="J236" s="113"/>
      <c r="K236" s="113"/>
      <c r="L236" s="113"/>
      <c r="M236" s="113"/>
      <c r="N236" s="113"/>
      <c r="O236" s="113"/>
      <c r="P236" s="113"/>
    </row>
    <row r="237" spans="1:16" ht="33.75" x14ac:dyDescent="0.25">
      <c r="A237" s="79"/>
      <c r="B237" s="88" t="s">
        <v>436</v>
      </c>
      <c r="C237" s="109" t="s">
        <v>164</v>
      </c>
      <c r="D237" s="110" t="s">
        <v>220</v>
      </c>
      <c r="E237" s="111">
        <v>35</v>
      </c>
      <c r="F237" s="90"/>
      <c r="G237" s="112" t="str" cm="1">
        <f t="array" ref="G237">+numtext(F237)</f>
        <v>CERO PESOS 00/100 M.N.</v>
      </c>
      <c r="H237" s="92">
        <f t="shared" si="20"/>
        <v>0</v>
      </c>
      <c r="I237" s="113"/>
      <c r="J237" s="113"/>
      <c r="K237" s="113"/>
      <c r="L237" s="113"/>
      <c r="M237" s="113"/>
      <c r="N237" s="113"/>
      <c r="O237" s="113"/>
      <c r="P237" s="113"/>
    </row>
    <row r="238" spans="1:16" x14ac:dyDescent="0.25">
      <c r="B238" s="67" t="s">
        <v>245</v>
      </c>
      <c r="C238" s="118" t="s">
        <v>165</v>
      </c>
      <c r="D238" s="119"/>
      <c r="E238" s="120">
        <v>0</v>
      </c>
      <c r="F238" s="119"/>
      <c r="G238" s="119"/>
      <c r="H238" s="94">
        <f>SUM(H239:H240)</f>
        <v>0</v>
      </c>
      <c r="I238" s="113"/>
      <c r="J238" s="113"/>
      <c r="K238" s="113"/>
      <c r="L238" s="113"/>
      <c r="M238" s="113"/>
      <c r="N238" s="113"/>
      <c r="O238" s="113"/>
      <c r="P238" s="113"/>
    </row>
    <row r="239" spans="1:16" ht="45" x14ac:dyDescent="0.25">
      <c r="A239" s="79"/>
      <c r="B239" s="88" t="s">
        <v>437</v>
      </c>
      <c r="C239" s="109" t="s">
        <v>166</v>
      </c>
      <c r="D239" s="110" t="s">
        <v>222</v>
      </c>
      <c r="E239" s="111">
        <v>4.8</v>
      </c>
      <c r="F239" s="90"/>
      <c r="G239" s="112" t="str" cm="1">
        <f t="array" ref="G239">+numtext(F239)</f>
        <v>CERO PESOS 00/100 M.N.</v>
      </c>
      <c r="H239" s="92">
        <f t="shared" ref="H239:H240" si="21">+ROUND(F239*E239,2)</f>
        <v>0</v>
      </c>
      <c r="I239" s="113"/>
      <c r="J239" s="113"/>
      <c r="K239" s="113"/>
      <c r="L239" s="113"/>
      <c r="M239" s="113"/>
      <c r="N239" s="113"/>
      <c r="O239" s="113"/>
      <c r="P239" s="113"/>
    </row>
    <row r="240" spans="1:16" ht="112.5" x14ac:dyDescent="0.25">
      <c r="A240" s="79"/>
      <c r="B240" s="88" t="s">
        <v>438</v>
      </c>
      <c r="C240" s="109" t="s">
        <v>167</v>
      </c>
      <c r="D240" s="110" t="s">
        <v>220</v>
      </c>
      <c r="E240" s="111">
        <v>23</v>
      </c>
      <c r="F240" s="90"/>
      <c r="G240" s="112" t="str" cm="1">
        <f t="array" ref="G240">+numtext(F240)</f>
        <v>CERO PESOS 00/100 M.N.</v>
      </c>
      <c r="H240" s="92">
        <f t="shared" si="21"/>
        <v>0</v>
      </c>
      <c r="I240" s="113"/>
      <c r="J240" s="113"/>
      <c r="K240" s="113"/>
      <c r="L240" s="113"/>
      <c r="M240" s="113"/>
      <c r="N240" s="113"/>
      <c r="O240" s="113"/>
      <c r="P240" s="113"/>
    </row>
    <row r="241" spans="1:16" x14ac:dyDescent="0.25">
      <c r="B241" s="67" t="s">
        <v>246</v>
      </c>
      <c r="C241" s="118" t="s">
        <v>168</v>
      </c>
      <c r="D241" s="119"/>
      <c r="E241" s="120">
        <v>0</v>
      </c>
      <c r="F241" s="119"/>
      <c r="G241" s="119"/>
      <c r="H241" s="94">
        <f>SUM(H242:H254)</f>
        <v>0</v>
      </c>
      <c r="I241" s="113"/>
      <c r="J241" s="113"/>
      <c r="K241" s="113"/>
      <c r="L241" s="113"/>
      <c r="M241" s="113"/>
      <c r="N241" s="113"/>
      <c r="O241" s="113"/>
      <c r="P241" s="113"/>
    </row>
    <row r="242" spans="1:16" ht="56.25" x14ac:dyDescent="0.25">
      <c r="A242" s="79"/>
      <c r="B242" s="88" t="s">
        <v>439</v>
      </c>
      <c r="C242" s="109" t="s">
        <v>135</v>
      </c>
      <c r="D242" s="110" t="s">
        <v>220</v>
      </c>
      <c r="E242" s="111">
        <v>1</v>
      </c>
      <c r="F242" s="90"/>
      <c r="G242" s="112" t="str" cm="1">
        <f t="array" ref="G242">+numtext(F242)</f>
        <v>CERO PESOS 00/100 M.N.</v>
      </c>
      <c r="H242" s="92">
        <f t="shared" ref="H242:H254" si="22">+ROUND(F242*E242,2)</f>
        <v>0</v>
      </c>
      <c r="I242" s="113"/>
      <c r="J242" s="113"/>
      <c r="K242" s="113"/>
      <c r="L242" s="113"/>
      <c r="M242" s="113"/>
      <c r="N242" s="113"/>
      <c r="O242" s="113"/>
      <c r="P242" s="113"/>
    </row>
    <row r="243" spans="1:16" ht="67.5" x14ac:dyDescent="0.25">
      <c r="A243" s="79"/>
      <c r="B243" s="88" t="s">
        <v>440</v>
      </c>
      <c r="C243" s="109" t="s">
        <v>134</v>
      </c>
      <c r="D243" s="110" t="s">
        <v>220</v>
      </c>
      <c r="E243" s="111">
        <v>1</v>
      </c>
      <c r="F243" s="90"/>
      <c r="G243" s="112" t="str" cm="1">
        <f t="array" ref="G243">+numtext(F243)</f>
        <v>CERO PESOS 00/100 M.N.</v>
      </c>
      <c r="H243" s="92">
        <f t="shared" si="22"/>
        <v>0</v>
      </c>
      <c r="I243" s="113"/>
      <c r="J243" s="113"/>
      <c r="K243" s="113"/>
      <c r="L243" s="113"/>
      <c r="M243" s="113"/>
      <c r="N243" s="113"/>
      <c r="O243" s="113"/>
      <c r="P243" s="113"/>
    </row>
    <row r="244" spans="1:16" ht="67.5" x14ac:dyDescent="0.25">
      <c r="A244" s="79"/>
      <c r="B244" s="88" t="s">
        <v>441</v>
      </c>
      <c r="C244" s="109" t="s">
        <v>169</v>
      </c>
      <c r="D244" s="110" t="s">
        <v>220</v>
      </c>
      <c r="E244" s="111">
        <v>1</v>
      </c>
      <c r="F244" s="90"/>
      <c r="G244" s="112" t="str" cm="1">
        <f t="array" ref="G244">+numtext(F244)</f>
        <v>CERO PESOS 00/100 M.N.</v>
      </c>
      <c r="H244" s="92">
        <f t="shared" si="22"/>
        <v>0</v>
      </c>
      <c r="I244" s="113"/>
      <c r="J244" s="113"/>
      <c r="K244" s="113"/>
      <c r="L244" s="113"/>
      <c r="M244" s="113"/>
      <c r="N244" s="113"/>
      <c r="O244" s="113"/>
      <c r="P244" s="113"/>
    </row>
    <row r="245" spans="1:16" ht="33.75" x14ac:dyDescent="0.25">
      <c r="A245" s="79"/>
      <c r="B245" s="88" t="s">
        <v>442</v>
      </c>
      <c r="C245" s="109" t="s">
        <v>170</v>
      </c>
      <c r="D245" s="110" t="s">
        <v>220</v>
      </c>
      <c r="E245" s="111">
        <v>24</v>
      </c>
      <c r="F245" s="90"/>
      <c r="G245" s="112" t="str" cm="1">
        <f t="array" ref="G245">+numtext(F245)</f>
        <v>CERO PESOS 00/100 M.N.</v>
      </c>
      <c r="H245" s="92">
        <f t="shared" si="22"/>
        <v>0</v>
      </c>
      <c r="I245" s="113"/>
      <c r="J245" s="113"/>
      <c r="K245" s="113"/>
      <c r="L245" s="113"/>
      <c r="M245" s="113"/>
      <c r="N245" s="113"/>
      <c r="O245" s="113"/>
      <c r="P245" s="113"/>
    </row>
    <row r="246" spans="1:16" ht="90" x14ac:dyDescent="0.25">
      <c r="A246" s="79"/>
      <c r="B246" s="88" t="s">
        <v>443</v>
      </c>
      <c r="C246" s="109" t="s">
        <v>171</v>
      </c>
      <c r="D246" s="110" t="s">
        <v>220</v>
      </c>
      <c r="E246" s="111">
        <v>2</v>
      </c>
      <c r="F246" s="90"/>
      <c r="G246" s="112" t="str" cm="1">
        <f t="array" ref="G246">+numtext(F246)</f>
        <v>CERO PESOS 00/100 M.N.</v>
      </c>
      <c r="H246" s="92">
        <f t="shared" si="22"/>
        <v>0</v>
      </c>
      <c r="I246" s="113"/>
      <c r="J246" s="113"/>
      <c r="K246" s="113"/>
      <c r="L246" s="113"/>
      <c r="M246" s="113"/>
      <c r="N246" s="113"/>
      <c r="O246" s="113"/>
      <c r="P246" s="113"/>
    </row>
    <row r="247" spans="1:16" ht="90" x14ac:dyDescent="0.25">
      <c r="A247" s="79"/>
      <c r="B247" s="88" t="s">
        <v>444</v>
      </c>
      <c r="C247" s="109" t="s">
        <v>172</v>
      </c>
      <c r="D247" s="110" t="s">
        <v>220</v>
      </c>
      <c r="E247" s="111">
        <v>2</v>
      </c>
      <c r="F247" s="90"/>
      <c r="G247" s="112" t="str" cm="1">
        <f t="array" ref="G247">+numtext(F247)</f>
        <v>CERO PESOS 00/100 M.N.</v>
      </c>
      <c r="H247" s="92">
        <f t="shared" si="22"/>
        <v>0</v>
      </c>
      <c r="I247" s="113"/>
      <c r="J247" s="113"/>
      <c r="K247" s="113"/>
      <c r="L247" s="113"/>
      <c r="M247" s="113"/>
      <c r="N247" s="113"/>
      <c r="O247" s="113"/>
      <c r="P247" s="113"/>
    </row>
    <row r="248" spans="1:16" ht="33.75" x14ac:dyDescent="0.25">
      <c r="A248" s="79"/>
      <c r="B248" s="88" t="s">
        <v>445</v>
      </c>
      <c r="C248" s="109" t="s">
        <v>173</v>
      </c>
      <c r="D248" s="110" t="s">
        <v>221</v>
      </c>
      <c r="E248" s="111">
        <v>108.83</v>
      </c>
      <c r="F248" s="90"/>
      <c r="G248" s="112" t="str" cm="1">
        <f t="array" ref="G248">+numtext(F248)</f>
        <v>CERO PESOS 00/100 M.N.</v>
      </c>
      <c r="H248" s="92">
        <f t="shared" si="22"/>
        <v>0</v>
      </c>
      <c r="I248" s="113"/>
      <c r="J248" s="113"/>
      <c r="K248" s="113"/>
      <c r="L248" s="113"/>
      <c r="M248" s="113"/>
      <c r="N248" s="113"/>
      <c r="O248" s="113"/>
      <c r="P248" s="113"/>
    </row>
    <row r="249" spans="1:16" ht="56.25" x14ac:dyDescent="0.25">
      <c r="A249" s="79"/>
      <c r="B249" s="88" t="s">
        <v>446</v>
      </c>
      <c r="C249" s="109" t="s">
        <v>137</v>
      </c>
      <c r="D249" s="110" t="s">
        <v>220</v>
      </c>
      <c r="E249" s="111">
        <v>1</v>
      </c>
      <c r="F249" s="90"/>
      <c r="G249" s="112" t="str" cm="1">
        <f t="array" ref="G249">+numtext(F249)</f>
        <v>CERO PESOS 00/100 M.N.</v>
      </c>
      <c r="H249" s="92">
        <f t="shared" si="22"/>
        <v>0</v>
      </c>
      <c r="I249" s="113"/>
      <c r="J249" s="113"/>
      <c r="K249" s="113"/>
      <c r="L249" s="113"/>
      <c r="M249" s="113"/>
      <c r="N249" s="113"/>
      <c r="O249" s="113"/>
      <c r="P249" s="113"/>
    </row>
    <row r="250" spans="1:16" ht="78.75" x14ac:dyDescent="0.25">
      <c r="A250" s="79"/>
      <c r="B250" s="88" t="s">
        <v>447</v>
      </c>
      <c r="C250" s="109" t="s">
        <v>174</v>
      </c>
      <c r="D250" s="110" t="s">
        <v>224</v>
      </c>
      <c r="E250" s="111">
        <v>11.36</v>
      </c>
      <c r="F250" s="90"/>
      <c r="G250" s="112" t="str" cm="1">
        <f t="array" ref="G250">+numtext(F250)</f>
        <v>CERO PESOS 00/100 M.N.</v>
      </c>
      <c r="H250" s="92">
        <f t="shared" si="22"/>
        <v>0</v>
      </c>
      <c r="I250" s="113"/>
      <c r="J250" s="113"/>
      <c r="K250" s="113"/>
      <c r="L250" s="113"/>
      <c r="M250" s="113"/>
      <c r="N250" s="113"/>
      <c r="O250" s="113"/>
      <c r="P250" s="113"/>
    </row>
    <row r="251" spans="1:16" ht="56.25" x14ac:dyDescent="0.25">
      <c r="A251" s="79"/>
      <c r="B251" s="88" t="s">
        <v>448</v>
      </c>
      <c r="C251" s="109" t="s">
        <v>175</v>
      </c>
      <c r="D251" s="110" t="s">
        <v>221</v>
      </c>
      <c r="E251" s="111">
        <v>113.3</v>
      </c>
      <c r="F251" s="90"/>
      <c r="G251" s="112" t="str" cm="1">
        <f t="array" ref="G251">+numtext(F251)</f>
        <v>CERO PESOS 00/100 M.N.</v>
      </c>
      <c r="H251" s="92">
        <f t="shared" si="22"/>
        <v>0</v>
      </c>
      <c r="I251" s="113"/>
      <c r="J251" s="113"/>
      <c r="K251" s="113"/>
      <c r="L251" s="113"/>
      <c r="M251" s="113"/>
      <c r="N251" s="113"/>
      <c r="O251" s="113"/>
      <c r="P251" s="113"/>
    </row>
    <row r="252" spans="1:16" ht="56.25" x14ac:dyDescent="0.25">
      <c r="A252" s="79"/>
      <c r="B252" s="88" t="s">
        <v>449</v>
      </c>
      <c r="C252" s="109" t="s">
        <v>498</v>
      </c>
      <c r="D252" s="110" t="s">
        <v>220</v>
      </c>
      <c r="E252" s="111">
        <v>113</v>
      </c>
      <c r="F252" s="90"/>
      <c r="G252" s="112" t="str" cm="1">
        <f t="array" ref="G252">+numtext(F252)</f>
        <v>CERO PESOS 00/100 M.N.</v>
      </c>
      <c r="H252" s="92">
        <f t="shared" si="22"/>
        <v>0</v>
      </c>
      <c r="I252" s="113"/>
      <c r="J252" s="113"/>
      <c r="K252" s="113"/>
      <c r="L252" s="113"/>
      <c r="M252" s="113"/>
      <c r="N252" s="113"/>
      <c r="O252" s="113"/>
      <c r="P252" s="113"/>
    </row>
    <row r="253" spans="1:16" ht="56.25" x14ac:dyDescent="0.25">
      <c r="A253" s="79"/>
      <c r="B253" s="88" t="s">
        <v>450</v>
      </c>
      <c r="C253" s="109" t="s">
        <v>176</v>
      </c>
      <c r="D253" s="110" t="s">
        <v>221</v>
      </c>
      <c r="E253" s="111">
        <v>22.66</v>
      </c>
      <c r="F253" s="90"/>
      <c r="G253" s="112" t="str" cm="1">
        <f t="array" ref="G253">+numtext(F253)</f>
        <v>CERO PESOS 00/100 M.N.</v>
      </c>
      <c r="H253" s="92">
        <f t="shared" si="22"/>
        <v>0</v>
      </c>
      <c r="I253" s="113"/>
      <c r="J253" s="113"/>
      <c r="K253" s="113"/>
      <c r="L253" s="113"/>
      <c r="M253" s="113"/>
      <c r="N253" s="113"/>
      <c r="O253" s="113"/>
      <c r="P253" s="113"/>
    </row>
    <row r="254" spans="1:16" ht="56.25" x14ac:dyDescent="0.25">
      <c r="A254" s="79"/>
      <c r="B254" s="88" t="s">
        <v>451</v>
      </c>
      <c r="C254" s="109" t="s">
        <v>525</v>
      </c>
      <c r="D254" s="110" t="s">
        <v>221</v>
      </c>
      <c r="E254" s="111">
        <v>22.66</v>
      </c>
      <c r="F254" s="90"/>
      <c r="G254" s="112" t="str" cm="1">
        <f t="array" ref="G254">+numtext(F254)</f>
        <v>CERO PESOS 00/100 M.N.</v>
      </c>
      <c r="H254" s="92">
        <f t="shared" si="22"/>
        <v>0</v>
      </c>
      <c r="I254" s="113"/>
      <c r="J254" s="113"/>
      <c r="K254" s="113"/>
      <c r="L254" s="113"/>
      <c r="M254" s="113"/>
      <c r="N254" s="113"/>
      <c r="O254" s="113"/>
      <c r="P254" s="113"/>
    </row>
    <row r="255" spans="1:16" x14ac:dyDescent="0.25">
      <c r="B255" s="65" t="s">
        <v>217</v>
      </c>
      <c r="C255" s="114" t="s">
        <v>177</v>
      </c>
      <c r="D255" s="115"/>
      <c r="E255" s="116">
        <v>0</v>
      </c>
      <c r="F255" s="93"/>
      <c r="G255" s="117"/>
      <c r="H255" s="75">
        <f>SUM(H256:H285)</f>
        <v>0</v>
      </c>
      <c r="I255" s="113"/>
      <c r="J255" s="113"/>
      <c r="K255" s="113"/>
      <c r="L255" s="113"/>
      <c r="M255" s="113"/>
      <c r="N255" s="113"/>
      <c r="O255" s="113"/>
      <c r="P255" s="113"/>
    </row>
    <row r="256" spans="1:16" ht="56.25" x14ac:dyDescent="0.25">
      <c r="A256" s="79"/>
      <c r="B256" s="88" t="s">
        <v>452</v>
      </c>
      <c r="C256" s="109" t="s">
        <v>32</v>
      </c>
      <c r="D256" s="110" t="s">
        <v>221</v>
      </c>
      <c r="E256" s="111">
        <v>188.78</v>
      </c>
      <c r="F256" s="90"/>
      <c r="G256" s="112" t="str" cm="1">
        <f t="array" ref="G256">+numtext(F256)</f>
        <v>CERO PESOS 00/100 M.N.</v>
      </c>
      <c r="H256" s="92">
        <f t="shared" ref="H256:H285" si="23">+ROUND(F256*E256,2)</f>
        <v>0</v>
      </c>
      <c r="I256" s="113"/>
      <c r="J256" s="113"/>
      <c r="K256" s="113"/>
      <c r="L256" s="113"/>
      <c r="M256" s="113"/>
      <c r="N256" s="113"/>
      <c r="O256" s="113"/>
      <c r="P256" s="113"/>
    </row>
    <row r="257" spans="1:16" ht="56.25" x14ac:dyDescent="0.25">
      <c r="A257" s="79"/>
      <c r="B257" s="88" t="s">
        <v>453</v>
      </c>
      <c r="C257" s="109" t="s">
        <v>178</v>
      </c>
      <c r="D257" s="110" t="s">
        <v>222</v>
      </c>
      <c r="E257" s="111">
        <v>47.21</v>
      </c>
      <c r="F257" s="90"/>
      <c r="G257" s="112" t="str" cm="1">
        <f t="array" ref="G257">+numtext(F257)</f>
        <v>CERO PESOS 00/100 M.N.</v>
      </c>
      <c r="H257" s="92">
        <f t="shared" si="23"/>
        <v>0</v>
      </c>
      <c r="I257" s="113"/>
      <c r="J257" s="113"/>
      <c r="K257" s="113"/>
      <c r="L257" s="113"/>
      <c r="M257" s="113"/>
      <c r="N257" s="113"/>
      <c r="O257" s="113"/>
      <c r="P257" s="113"/>
    </row>
    <row r="258" spans="1:16" ht="33.75" x14ac:dyDescent="0.25">
      <c r="A258" s="79"/>
      <c r="B258" s="88" t="s">
        <v>454</v>
      </c>
      <c r="C258" s="109" t="s">
        <v>49</v>
      </c>
      <c r="D258" s="110" t="s">
        <v>222</v>
      </c>
      <c r="E258" s="111">
        <v>4.7300000000000004</v>
      </c>
      <c r="F258" s="90"/>
      <c r="G258" s="112" t="str" cm="1">
        <f t="array" ref="G258">+numtext(F258)</f>
        <v>CERO PESOS 00/100 M.N.</v>
      </c>
      <c r="H258" s="92">
        <f t="shared" si="23"/>
        <v>0</v>
      </c>
      <c r="I258" s="113"/>
      <c r="J258" s="113"/>
      <c r="K258" s="113"/>
      <c r="L258" s="113"/>
      <c r="M258" s="113"/>
      <c r="N258" s="113"/>
      <c r="O258" s="113"/>
      <c r="P258" s="113"/>
    </row>
    <row r="259" spans="1:16" ht="56.25" x14ac:dyDescent="0.25">
      <c r="A259" s="79"/>
      <c r="B259" s="88" t="s">
        <v>455</v>
      </c>
      <c r="C259" s="109" t="s">
        <v>179</v>
      </c>
      <c r="D259" s="110" t="s">
        <v>222</v>
      </c>
      <c r="E259" s="111">
        <v>42.48</v>
      </c>
      <c r="F259" s="90"/>
      <c r="G259" s="112" t="str" cm="1">
        <f t="array" ref="G259">+numtext(F259)</f>
        <v>CERO PESOS 00/100 M.N.</v>
      </c>
      <c r="H259" s="92">
        <f t="shared" si="23"/>
        <v>0</v>
      </c>
      <c r="I259" s="113"/>
      <c r="J259" s="113"/>
      <c r="K259" s="113"/>
      <c r="L259" s="113"/>
      <c r="M259" s="113"/>
      <c r="N259" s="113"/>
      <c r="O259" s="113"/>
      <c r="P259" s="113"/>
    </row>
    <row r="260" spans="1:16" ht="22.5" x14ac:dyDescent="0.25">
      <c r="A260" s="79"/>
      <c r="B260" s="88" t="s">
        <v>456</v>
      </c>
      <c r="C260" s="109" t="s">
        <v>180</v>
      </c>
      <c r="D260" s="110" t="s">
        <v>221</v>
      </c>
      <c r="E260" s="111">
        <v>188.78</v>
      </c>
      <c r="F260" s="90"/>
      <c r="G260" s="112" t="str" cm="1">
        <f t="array" ref="G260">+numtext(F260)</f>
        <v>CERO PESOS 00/100 M.N.</v>
      </c>
      <c r="H260" s="92">
        <f t="shared" si="23"/>
        <v>0</v>
      </c>
      <c r="I260" s="113"/>
      <c r="J260" s="113"/>
      <c r="K260" s="113"/>
      <c r="L260" s="113"/>
      <c r="M260" s="113"/>
      <c r="N260" s="113"/>
      <c r="O260" s="113"/>
      <c r="P260" s="113"/>
    </row>
    <row r="261" spans="1:16" ht="45" x14ac:dyDescent="0.25">
      <c r="A261" s="79"/>
      <c r="B261" s="88" t="s">
        <v>457</v>
      </c>
      <c r="C261" s="109" t="s">
        <v>40</v>
      </c>
      <c r="D261" s="110" t="s">
        <v>222</v>
      </c>
      <c r="E261" s="111">
        <v>4.7300000000000004</v>
      </c>
      <c r="F261" s="90"/>
      <c r="G261" s="112" t="str" cm="1">
        <f t="array" ref="G261">+numtext(F261)</f>
        <v>CERO PESOS 00/100 M.N.</v>
      </c>
      <c r="H261" s="92">
        <f t="shared" si="23"/>
        <v>0</v>
      </c>
      <c r="I261" s="113"/>
      <c r="J261" s="113"/>
      <c r="K261" s="113"/>
      <c r="L261" s="113"/>
      <c r="M261" s="113"/>
      <c r="N261" s="113"/>
      <c r="O261" s="113"/>
      <c r="P261" s="113"/>
    </row>
    <row r="262" spans="1:16" ht="45" x14ac:dyDescent="0.25">
      <c r="A262" s="79"/>
      <c r="B262" s="88" t="s">
        <v>458</v>
      </c>
      <c r="C262" s="109" t="s">
        <v>55</v>
      </c>
      <c r="D262" s="110" t="s">
        <v>226</v>
      </c>
      <c r="E262" s="111">
        <v>118</v>
      </c>
      <c r="F262" s="90"/>
      <c r="G262" s="112" t="str" cm="1">
        <f t="array" ref="G262">+numtext(F262)</f>
        <v>CERO PESOS 00/100 M.N.</v>
      </c>
      <c r="H262" s="92">
        <f t="shared" si="23"/>
        <v>0</v>
      </c>
      <c r="I262" s="113"/>
      <c r="J262" s="113"/>
      <c r="K262" s="113"/>
      <c r="L262" s="113"/>
      <c r="M262" s="113"/>
      <c r="N262" s="113"/>
      <c r="O262" s="113"/>
      <c r="P262" s="113"/>
    </row>
    <row r="263" spans="1:16" ht="56.25" x14ac:dyDescent="0.25">
      <c r="A263" s="79"/>
      <c r="B263" s="88" t="s">
        <v>459</v>
      </c>
      <c r="C263" s="109" t="s">
        <v>522</v>
      </c>
      <c r="D263" s="110" t="s">
        <v>220</v>
      </c>
      <c r="E263" s="111">
        <v>6</v>
      </c>
      <c r="F263" s="90"/>
      <c r="G263" s="112" t="str" cm="1">
        <f t="array" ref="G263">+numtext(F263)</f>
        <v>CERO PESOS 00/100 M.N.</v>
      </c>
      <c r="H263" s="92">
        <f t="shared" si="23"/>
        <v>0</v>
      </c>
      <c r="I263" s="113"/>
      <c r="J263" s="113"/>
      <c r="K263" s="113"/>
      <c r="L263" s="113"/>
      <c r="M263" s="113"/>
      <c r="N263" s="113"/>
      <c r="O263" s="113"/>
      <c r="P263" s="113"/>
    </row>
    <row r="264" spans="1:16" ht="45" x14ac:dyDescent="0.25">
      <c r="A264" s="79"/>
      <c r="B264" s="88" t="s">
        <v>460</v>
      </c>
      <c r="C264" s="109" t="s">
        <v>181</v>
      </c>
      <c r="D264" s="110" t="s">
        <v>220</v>
      </c>
      <c r="E264" s="111">
        <v>6</v>
      </c>
      <c r="F264" s="90"/>
      <c r="G264" s="112" t="str" cm="1">
        <f t="array" ref="G264">+numtext(F264)</f>
        <v>CERO PESOS 00/100 M.N.</v>
      </c>
      <c r="H264" s="92">
        <f t="shared" si="23"/>
        <v>0</v>
      </c>
      <c r="I264" s="113"/>
      <c r="J264" s="113"/>
      <c r="K264" s="113"/>
      <c r="L264" s="113"/>
      <c r="M264" s="113"/>
      <c r="N264" s="113"/>
      <c r="O264" s="113"/>
      <c r="P264" s="113"/>
    </row>
    <row r="265" spans="1:16" ht="45" x14ac:dyDescent="0.25">
      <c r="A265" s="79"/>
      <c r="B265" s="88" t="s">
        <v>461</v>
      </c>
      <c r="C265" s="109" t="s">
        <v>182</v>
      </c>
      <c r="D265" s="110" t="s">
        <v>220</v>
      </c>
      <c r="E265" s="111">
        <v>6</v>
      </c>
      <c r="F265" s="90"/>
      <c r="G265" s="112" t="str" cm="1">
        <f t="array" ref="G265">+numtext(F265)</f>
        <v>CERO PESOS 00/100 M.N.</v>
      </c>
      <c r="H265" s="92">
        <f t="shared" si="23"/>
        <v>0</v>
      </c>
      <c r="I265" s="113"/>
      <c r="J265" s="113"/>
      <c r="K265" s="113"/>
      <c r="L265" s="113"/>
      <c r="M265" s="113"/>
      <c r="N265" s="113"/>
      <c r="O265" s="113"/>
      <c r="P265" s="113"/>
    </row>
    <row r="266" spans="1:16" ht="45" x14ac:dyDescent="0.25">
      <c r="A266" s="79"/>
      <c r="B266" s="88" t="s">
        <v>462</v>
      </c>
      <c r="C266" s="109" t="s">
        <v>183</v>
      </c>
      <c r="D266" s="110" t="s">
        <v>220</v>
      </c>
      <c r="E266" s="111">
        <v>6</v>
      </c>
      <c r="F266" s="90"/>
      <c r="G266" s="112" t="str" cm="1">
        <f t="array" ref="G266">+numtext(F266)</f>
        <v>CERO PESOS 00/100 M.N.</v>
      </c>
      <c r="H266" s="92">
        <f t="shared" si="23"/>
        <v>0</v>
      </c>
      <c r="I266" s="113"/>
      <c r="J266" s="113"/>
      <c r="K266" s="113"/>
      <c r="L266" s="113"/>
      <c r="M266" s="113"/>
      <c r="N266" s="113"/>
      <c r="O266" s="113"/>
      <c r="P266" s="113"/>
    </row>
    <row r="267" spans="1:16" ht="67.5" x14ac:dyDescent="0.25">
      <c r="A267" s="79"/>
      <c r="B267" s="88" t="s">
        <v>463</v>
      </c>
      <c r="C267" s="109" t="s">
        <v>523</v>
      </c>
      <c r="D267" s="110" t="s">
        <v>220</v>
      </c>
      <c r="E267" s="111">
        <v>6</v>
      </c>
      <c r="F267" s="90"/>
      <c r="G267" s="112" t="str" cm="1">
        <f t="array" ref="G267">+numtext(F267)</f>
        <v>CERO PESOS 00/100 M.N.</v>
      </c>
      <c r="H267" s="92">
        <f t="shared" si="23"/>
        <v>0</v>
      </c>
      <c r="I267" s="113"/>
      <c r="J267" s="113"/>
      <c r="K267" s="113"/>
      <c r="L267" s="113"/>
      <c r="M267" s="113"/>
      <c r="N267" s="113"/>
      <c r="O267" s="113"/>
      <c r="P267" s="113"/>
    </row>
    <row r="268" spans="1:16" ht="33.75" x14ac:dyDescent="0.25">
      <c r="A268" s="79"/>
      <c r="B268" s="88" t="s">
        <v>464</v>
      </c>
      <c r="C268" s="109" t="s">
        <v>184</v>
      </c>
      <c r="D268" s="110" t="s">
        <v>220</v>
      </c>
      <c r="E268" s="111">
        <v>1</v>
      </c>
      <c r="F268" s="90"/>
      <c r="G268" s="112" t="str" cm="1">
        <f t="array" ref="G268">+numtext(F268)</f>
        <v>CERO PESOS 00/100 M.N.</v>
      </c>
      <c r="H268" s="92">
        <f t="shared" si="23"/>
        <v>0</v>
      </c>
      <c r="I268" s="113"/>
      <c r="J268" s="113"/>
      <c r="K268" s="113"/>
      <c r="L268" s="113"/>
      <c r="M268" s="113"/>
      <c r="N268" s="113"/>
      <c r="O268" s="113"/>
      <c r="P268" s="113"/>
    </row>
    <row r="269" spans="1:16" ht="45" x14ac:dyDescent="0.25">
      <c r="A269" s="79"/>
      <c r="B269" s="88" t="s">
        <v>465</v>
      </c>
      <c r="C269" s="109" t="s">
        <v>185</v>
      </c>
      <c r="D269" s="110" t="s">
        <v>221</v>
      </c>
      <c r="E269" s="111">
        <v>188.78</v>
      </c>
      <c r="F269" s="90"/>
      <c r="G269" s="112" t="str" cm="1">
        <f t="array" ref="G269">+numtext(F269)</f>
        <v>CERO PESOS 00/100 M.N.</v>
      </c>
      <c r="H269" s="92">
        <f t="shared" si="23"/>
        <v>0</v>
      </c>
      <c r="I269" s="113"/>
      <c r="J269" s="113"/>
      <c r="K269" s="113"/>
      <c r="L269" s="113"/>
      <c r="M269" s="113"/>
      <c r="N269" s="113"/>
      <c r="O269" s="113"/>
      <c r="P269" s="113"/>
    </row>
    <row r="270" spans="1:16" ht="56.25" x14ac:dyDescent="0.25">
      <c r="A270" s="79"/>
      <c r="B270" s="88" t="s">
        <v>466</v>
      </c>
      <c r="C270" s="109" t="s">
        <v>186</v>
      </c>
      <c r="D270" s="110" t="s">
        <v>221</v>
      </c>
      <c r="E270" s="111">
        <v>188.78</v>
      </c>
      <c r="F270" s="90"/>
      <c r="G270" s="112" t="str" cm="1">
        <f t="array" ref="G270">+numtext(F270)</f>
        <v>CERO PESOS 00/100 M.N.</v>
      </c>
      <c r="H270" s="92">
        <f t="shared" si="23"/>
        <v>0</v>
      </c>
      <c r="I270" s="113"/>
      <c r="J270" s="113"/>
      <c r="K270" s="113"/>
      <c r="L270" s="113"/>
      <c r="M270" s="113"/>
      <c r="N270" s="113"/>
      <c r="O270" s="113"/>
      <c r="P270" s="113"/>
    </row>
    <row r="271" spans="1:16" ht="45" x14ac:dyDescent="0.25">
      <c r="A271" s="79"/>
      <c r="B271" s="88" t="s">
        <v>467</v>
      </c>
      <c r="C271" s="109" t="s">
        <v>187</v>
      </c>
      <c r="D271" s="110" t="s">
        <v>220</v>
      </c>
      <c r="E271" s="111">
        <v>1</v>
      </c>
      <c r="F271" s="90"/>
      <c r="G271" s="112" t="str" cm="1">
        <f t="array" ref="G271">+numtext(F271)</f>
        <v>CERO PESOS 00/100 M.N.</v>
      </c>
      <c r="H271" s="92">
        <f t="shared" si="23"/>
        <v>0</v>
      </c>
      <c r="I271" s="113"/>
      <c r="J271" s="113"/>
      <c r="K271" s="113"/>
      <c r="L271" s="113"/>
      <c r="M271" s="113"/>
      <c r="N271" s="113"/>
      <c r="O271" s="113"/>
      <c r="P271" s="113"/>
    </row>
    <row r="272" spans="1:16" ht="45" x14ac:dyDescent="0.25">
      <c r="A272" s="79"/>
      <c r="B272" s="88" t="s">
        <v>468</v>
      </c>
      <c r="C272" s="109" t="s">
        <v>188</v>
      </c>
      <c r="D272" s="110" t="s">
        <v>220</v>
      </c>
      <c r="E272" s="111">
        <v>1</v>
      </c>
      <c r="F272" s="90"/>
      <c r="G272" s="112" t="str" cm="1">
        <f t="array" ref="G272">+numtext(F272)</f>
        <v>CERO PESOS 00/100 M.N.</v>
      </c>
      <c r="H272" s="92">
        <f t="shared" si="23"/>
        <v>0</v>
      </c>
      <c r="I272" s="113"/>
      <c r="J272" s="113"/>
      <c r="K272" s="113"/>
      <c r="L272" s="113"/>
      <c r="M272" s="113"/>
      <c r="N272" s="113"/>
      <c r="O272" s="113"/>
      <c r="P272" s="113"/>
    </row>
    <row r="273" spans="1:16" ht="56.25" x14ac:dyDescent="0.25">
      <c r="A273" s="79"/>
      <c r="B273" s="88" t="s">
        <v>469</v>
      </c>
      <c r="C273" s="109" t="s">
        <v>524</v>
      </c>
      <c r="D273" s="110" t="s">
        <v>220</v>
      </c>
      <c r="E273" s="111">
        <v>1</v>
      </c>
      <c r="F273" s="90"/>
      <c r="G273" s="112" t="str" cm="1">
        <f t="array" ref="G273">+numtext(F273)</f>
        <v>CERO PESOS 00/100 M.N.</v>
      </c>
      <c r="H273" s="92">
        <f t="shared" si="23"/>
        <v>0</v>
      </c>
      <c r="I273" s="113"/>
      <c r="J273" s="113"/>
      <c r="K273" s="113"/>
      <c r="L273" s="113"/>
      <c r="M273" s="113"/>
      <c r="N273" s="113"/>
      <c r="O273" s="113"/>
      <c r="P273" s="113"/>
    </row>
    <row r="274" spans="1:16" ht="218.25" customHeight="1" x14ac:dyDescent="0.25">
      <c r="A274" s="79"/>
      <c r="B274" s="88" t="s">
        <v>470</v>
      </c>
      <c r="C274" s="109" t="s">
        <v>189</v>
      </c>
      <c r="D274" s="110" t="s">
        <v>220</v>
      </c>
      <c r="E274" s="111">
        <v>6</v>
      </c>
      <c r="F274" s="90"/>
      <c r="G274" s="112" t="str" cm="1">
        <f t="array" ref="G274">+numtext(F274)</f>
        <v>CERO PESOS 00/100 M.N.</v>
      </c>
      <c r="H274" s="92">
        <f t="shared" si="23"/>
        <v>0</v>
      </c>
      <c r="I274" s="113"/>
      <c r="J274" s="113"/>
      <c r="K274" s="113"/>
      <c r="L274" s="113"/>
      <c r="M274" s="113"/>
      <c r="N274" s="113"/>
      <c r="O274" s="113"/>
      <c r="P274" s="113"/>
    </row>
    <row r="275" spans="1:16" ht="207" customHeight="1" x14ac:dyDescent="0.25">
      <c r="A275" s="79"/>
      <c r="B275" s="88" t="s">
        <v>471</v>
      </c>
      <c r="C275" s="109" t="s">
        <v>190</v>
      </c>
      <c r="D275" s="110" t="s">
        <v>220</v>
      </c>
      <c r="E275" s="111">
        <v>6</v>
      </c>
      <c r="F275" s="90"/>
      <c r="G275" s="112" t="str" cm="1">
        <f t="array" ref="G275">+numtext(F275)</f>
        <v>CERO PESOS 00/100 M.N.</v>
      </c>
      <c r="H275" s="92">
        <f t="shared" si="23"/>
        <v>0</v>
      </c>
      <c r="I275" s="113"/>
      <c r="J275" s="113"/>
      <c r="K275" s="113"/>
      <c r="L275" s="113"/>
      <c r="M275" s="113"/>
      <c r="N275" s="113"/>
      <c r="O275" s="113"/>
      <c r="P275" s="113"/>
    </row>
    <row r="276" spans="1:16" ht="33.75" x14ac:dyDescent="0.25">
      <c r="A276" s="79"/>
      <c r="B276" s="88" t="s">
        <v>472</v>
      </c>
      <c r="C276" s="109" t="s">
        <v>191</v>
      </c>
      <c r="D276" s="110" t="s">
        <v>220</v>
      </c>
      <c r="E276" s="111">
        <v>1</v>
      </c>
      <c r="F276" s="90"/>
      <c r="G276" s="112" t="str" cm="1">
        <f t="array" ref="G276">+numtext(F276)</f>
        <v>CERO PESOS 00/100 M.N.</v>
      </c>
      <c r="H276" s="92">
        <f t="shared" si="23"/>
        <v>0</v>
      </c>
      <c r="I276" s="113"/>
      <c r="J276" s="113"/>
      <c r="K276" s="113"/>
      <c r="L276" s="113"/>
      <c r="M276" s="113"/>
      <c r="N276" s="113"/>
      <c r="O276" s="113"/>
      <c r="P276" s="113"/>
    </row>
    <row r="277" spans="1:16" ht="33.75" x14ac:dyDescent="0.25">
      <c r="A277" s="79"/>
      <c r="B277" s="88" t="s">
        <v>473</v>
      </c>
      <c r="C277" s="109" t="s">
        <v>192</v>
      </c>
      <c r="D277" s="110" t="s">
        <v>220</v>
      </c>
      <c r="E277" s="111">
        <v>1</v>
      </c>
      <c r="F277" s="90"/>
      <c r="G277" s="112" t="str" cm="1">
        <f t="array" ref="G277">+numtext(F277)</f>
        <v>CERO PESOS 00/100 M.N.</v>
      </c>
      <c r="H277" s="92">
        <f t="shared" si="23"/>
        <v>0</v>
      </c>
      <c r="I277" s="113"/>
      <c r="J277" s="113"/>
      <c r="K277" s="113"/>
      <c r="L277" s="113"/>
      <c r="M277" s="113"/>
      <c r="N277" s="113"/>
      <c r="O277" s="113"/>
      <c r="P277" s="113"/>
    </row>
    <row r="278" spans="1:16" ht="33.75" x14ac:dyDescent="0.25">
      <c r="A278" s="79"/>
      <c r="B278" s="88" t="s">
        <v>474</v>
      </c>
      <c r="C278" s="109" t="s">
        <v>193</v>
      </c>
      <c r="D278" s="110" t="s">
        <v>220</v>
      </c>
      <c r="E278" s="111">
        <v>1</v>
      </c>
      <c r="F278" s="90"/>
      <c r="G278" s="112" t="str" cm="1">
        <f t="array" ref="G278">+numtext(F278)</f>
        <v>CERO PESOS 00/100 M.N.</v>
      </c>
      <c r="H278" s="92">
        <f t="shared" si="23"/>
        <v>0</v>
      </c>
      <c r="I278" s="113"/>
      <c r="J278" s="113"/>
      <c r="K278" s="113"/>
      <c r="L278" s="113"/>
      <c r="M278" s="113"/>
      <c r="N278" s="113"/>
      <c r="O278" s="113"/>
      <c r="P278" s="113"/>
    </row>
    <row r="279" spans="1:16" ht="45" x14ac:dyDescent="0.25">
      <c r="A279" s="79"/>
      <c r="B279" s="88" t="s">
        <v>475</v>
      </c>
      <c r="C279" s="109" t="s">
        <v>194</v>
      </c>
      <c r="D279" s="110" t="s">
        <v>220</v>
      </c>
      <c r="E279" s="111">
        <v>1</v>
      </c>
      <c r="F279" s="90"/>
      <c r="G279" s="112" t="str" cm="1">
        <f t="array" ref="G279">+numtext(F279)</f>
        <v>CERO PESOS 00/100 M.N.</v>
      </c>
      <c r="H279" s="92">
        <f t="shared" si="23"/>
        <v>0</v>
      </c>
      <c r="I279" s="113"/>
      <c r="J279" s="113"/>
      <c r="K279" s="113"/>
      <c r="L279" s="113"/>
      <c r="M279" s="113"/>
      <c r="N279" s="113"/>
      <c r="O279" s="113"/>
      <c r="P279" s="113"/>
    </row>
    <row r="280" spans="1:16" ht="45" x14ac:dyDescent="0.25">
      <c r="A280" s="79"/>
      <c r="B280" s="88" t="s">
        <v>476</v>
      </c>
      <c r="C280" s="109" t="s">
        <v>195</v>
      </c>
      <c r="D280" s="110" t="s">
        <v>221</v>
      </c>
      <c r="E280" s="111">
        <v>188.78</v>
      </c>
      <c r="F280" s="90"/>
      <c r="G280" s="112" t="str" cm="1">
        <f t="array" ref="G280">+numtext(F280)</f>
        <v>CERO PESOS 00/100 M.N.</v>
      </c>
      <c r="H280" s="92">
        <f t="shared" si="23"/>
        <v>0</v>
      </c>
      <c r="I280" s="113"/>
      <c r="J280" s="113"/>
      <c r="K280" s="113"/>
      <c r="L280" s="113"/>
      <c r="M280" s="113"/>
      <c r="N280" s="113"/>
      <c r="O280" s="113"/>
      <c r="P280" s="113"/>
    </row>
    <row r="281" spans="1:16" ht="33.75" x14ac:dyDescent="0.25">
      <c r="A281" s="79"/>
      <c r="B281" s="88" t="s">
        <v>477</v>
      </c>
      <c r="C281" s="109" t="s">
        <v>196</v>
      </c>
      <c r="D281" s="110" t="s">
        <v>220</v>
      </c>
      <c r="E281" s="111">
        <v>1</v>
      </c>
      <c r="F281" s="90"/>
      <c r="G281" s="112" t="str" cm="1">
        <f t="array" ref="G281">+numtext(F281)</f>
        <v>CERO PESOS 00/100 M.N.</v>
      </c>
      <c r="H281" s="92">
        <f t="shared" si="23"/>
        <v>0</v>
      </c>
      <c r="I281" s="113"/>
      <c r="J281" s="113"/>
      <c r="K281" s="113"/>
      <c r="L281" s="113"/>
      <c r="M281" s="113"/>
      <c r="N281" s="113"/>
      <c r="O281" s="113"/>
      <c r="P281" s="113"/>
    </row>
    <row r="282" spans="1:16" ht="45" x14ac:dyDescent="0.25">
      <c r="A282" s="79"/>
      <c r="B282" s="88" t="s">
        <v>478</v>
      </c>
      <c r="C282" s="109" t="s">
        <v>197</v>
      </c>
      <c r="D282" s="110" t="s">
        <v>220</v>
      </c>
      <c r="E282" s="111">
        <v>1</v>
      </c>
      <c r="F282" s="90"/>
      <c r="G282" s="112" t="str" cm="1">
        <f t="array" ref="G282">+numtext(F282)</f>
        <v>CERO PESOS 00/100 M.N.</v>
      </c>
      <c r="H282" s="92">
        <f t="shared" si="23"/>
        <v>0</v>
      </c>
      <c r="I282" s="113"/>
      <c r="J282" s="113"/>
      <c r="K282" s="113"/>
      <c r="L282" s="113"/>
      <c r="M282" s="113"/>
      <c r="N282" s="113"/>
      <c r="O282" s="113"/>
      <c r="P282" s="113"/>
    </row>
    <row r="283" spans="1:16" ht="22.5" x14ac:dyDescent="0.25">
      <c r="A283" s="79"/>
      <c r="B283" s="88" t="s">
        <v>479</v>
      </c>
      <c r="C283" s="109" t="s">
        <v>198</v>
      </c>
      <c r="D283" s="110" t="s">
        <v>221</v>
      </c>
      <c r="E283" s="111">
        <v>188.78</v>
      </c>
      <c r="F283" s="90"/>
      <c r="G283" s="112" t="str" cm="1">
        <f t="array" ref="G283">+numtext(F283)</f>
        <v>CERO PESOS 00/100 M.N.</v>
      </c>
      <c r="H283" s="92">
        <f t="shared" si="23"/>
        <v>0</v>
      </c>
      <c r="I283" s="113"/>
      <c r="J283" s="113"/>
      <c r="K283" s="113"/>
      <c r="L283" s="113"/>
      <c r="M283" s="113"/>
      <c r="N283" s="113"/>
      <c r="O283" s="113"/>
      <c r="P283" s="113"/>
    </row>
    <row r="284" spans="1:16" ht="45" x14ac:dyDescent="0.25">
      <c r="A284" s="79"/>
      <c r="B284" s="88" t="s">
        <v>480</v>
      </c>
      <c r="C284" s="109" t="s">
        <v>199</v>
      </c>
      <c r="D284" s="110" t="s">
        <v>220</v>
      </c>
      <c r="E284" s="111">
        <v>1</v>
      </c>
      <c r="F284" s="90"/>
      <c r="G284" s="112" t="str" cm="1">
        <f t="array" ref="G284">+numtext(F284)</f>
        <v>CERO PESOS 00/100 M.N.</v>
      </c>
      <c r="H284" s="92">
        <f t="shared" si="23"/>
        <v>0</v>
      </c>
      <c r="I284" s="113"/>
      <c r="J284" s="113"/>
      <c r="K284" s="113"/>
      <c r="L284" s="113"/>
      <c r="M284" s="113"/>
      <c r="N284" s="113"/>
      <c r="O284" s="113"/>
      <c r="P284" s="113"/>
    </row>
    <row r="285" spans="1:16" ht="22.5" x14ac:dyDescent="0.25">
      <c r="A285" s="79"/>
      <c r="B285" s="88" t="s">
        <v>481</v>
      </c>
      <c r="C285" s="109" t="s">
        <v>492</v>
      </c>
      <c r="D285" s="110" t="s">
        <v>220</v>
      </c>
      <c r="E285" s="111">
        <v>1</v>
      </c>
      <c r="F285" s="90"/>
      <c r="G285" s="112" t="str" cm="1">
        <f t="array" ref="G285">+numtext(F285)</f>
        <v>CERO PESOS 00/100 M.N.</v>
      </c>
      <c r="H285" s="92">
        <f t="shared" si="23"/>
        <v>0</v>
      </c>
      <c r="I285" s="113"/>
      <c r="J285" s="113"/>
      <c r="K285" s="113"/>
      <c r="L285" s="113"/>
      <c r="M285" s="113"/>
      <c r="N285" s="113"/>
      <c r="O285" s="113"/>
      <c r="P285" s="113"/>
    </row>
    <row r="286" spans="1:16" x14ac:dyDescent="0.25">
      <c r="B286" s="65" t="s">
        <v>218</v>
      </c>
      <c r="C286" s="114" t="s">
        <v>200</v>
      </c>
      <c r="D286" s="115"/>
      <c r="E286" s="116">
        <v>0</v>
      </c>
      <c r="F286" s="93"/>
      <c r="G286" s="117"/>
      <c r="H286" s="75">
        <f>SUM(H287:H295)</f>
        <v>0</v>
      </c>
      <c r="I286" s="113"/>
      <c r="J286" s="113"/>
      <c r="K286" s="113"/>
      <c r="L286" s="113"/>
      <c r="M286" s="113"/>
      <c r="N286" s="113"/>
      <c r="O286" s="113"/>
      <c r="P286" s="113"/>
    </row>
    <row r="287" spans="1:16" ht="56.25" x14ac:dyDescent="0.25">
      <c r="A287" s="79"/>
      <c r="B287" s="88" t="s">
        <v>482</v>
      </c>
      <c r="C287" s="109" t="s">
        <v>32</v>
      </c>
      <c r="D287" s="110" t="s">
        <v>221</v>
      </c>
      <c r="E287" s="111">
        <v>188.78</v>
      </c>
      <c r="F287" s="90"/>
      <c r="G287" s="112" t="str" cm="1">
        <f t="array" ref="G287">+numtext(F287)</f>
        <v>CERO PESOS 00/100 M.N.</v>
      </c>
      <c r="H287" s="92">
        <f t="shared" ref="H287:H295" si="24">+ROUND(F287*E287,2)</f>
        <v>0</v>
      </c>
      <c r="I287" s="113"/>
      <c r="J287" s="113"/>
      <c r="K287" s="113"/>
      <c r="L287" s="113"/>
      <c r="M287" s="113"/>
      <c r="N287" s="113"/>
      <c r="O287" s="113"/>
      <c r="P287" s="113"/>
    </row>
    <row r="288" spans="1:16" ht="56.25" x14ac:dyDescent="0.25">
      <c r="A288" s="79"/>
      <c r="B288" s="88" t="s">
        <v>483</v>
      </c>
      <c r="C288" s="109" t="s">
        <v>178</v>
      </c>
      <c r="D288" s="110" t="s">
        <v>222</v>
      </c>
      <c r="E288" s="111">
        <v>47.21</v>
      </c>
      <c r="F288" s="90"/>
      <c r="G288" s="112" t="str" cm="1">
        <f t="array" ref="G288">+numtext(F288)</f>
        <v>CERO PESOS 00/100 M.N.</v>
      </c>
      <c r="H288" s="92">
        <f t="shared" si="24"/>
        <v>0</v>
      </c>
      <c r="I288" s="113"/>
      <c r="J288" s="113"/>
      <c r="K288" s="113"/>
      <c r="L288" s="113"/>
      <c r="M288" s="113"/>
      <c r="N288" s="113"/>
      <c r="O288" s="113"/>
      <c r="P288" s="113"/>
    </row>
    <row r="289" spans="1:16" ht="33.75" x14ac:dyDescent="0.25">
      <c r="A289" s="79"/>
      <c r="B289" s="88" t="s">
        <v>484</v>
      </c>
      <c r="C289" s="109" t="s">
        <v>49</v>
      </c>
      <c r="D289" s="110" t="s">
        <v>222</v>
      </c>
      <c r="E289" s="111">
        <v>4.7300000000000004</v>
      </c>
      <c r="F289" s="90"/>
      <c r="G289" s="112" t="str" cm="1">
        <f t="array" ref="G289">+numtext(F289)</f>
        <v>CERO PESOS 00/100 M.N.</v>
      </c>
      <c r="H289" s="92">
        <f t="shared" si="24"/>
        <v>0</v>
      </c>
      <c r="I289" s="113"/>
      <c r="J289" s="113"/>
      <c r="K289" s="113"/>
      <c r="L289" s="113"/>
      <c r="M289" s="113"/>
      <c r="N289" s="113"/>
      <c r="O289" s="113"/>
      <c r="P289" s="113"/>
    </row>
    <row r="290" spans="1:16" ht="56.25" x14ac:dyDescent="0.25">
      <c r="A290" s="79"/>
      <c r="B290" s="88" t="s">
        <v>485</v>
      </c>
      <c r="C290" s="109" t="s">
        <v>179</v>
      </c>
      <c r="D290" s="110" t="s">
        <v>222</v>
      </c>
      <c r="E290" s="111">
        <v>42.48</v>
      </c>
      <c r="F290" s="90"/>
      <c r="G290" s="112" t="str" cm="1">
        <f t="array" ref="G290">+numtext(F290)</f>
        <v>CERO PESOS 00/100 M.N.</v>
      </c>
      <c r="H290" s="92">
        <f t="shared" si="24"/>
        <v>0</v>
      </c>
      <c r="I290" s="113"/>
      <c r="J290" s="113"/>
      <c r="K290" s="113"/>
      <c r="L290" s="113"/>
      <c r="M290" s="113"/>
      <c r="N290" s="113"/>
      <c r="O290" s="113"/>
      <c r="P290" s="113"/>
    </row>
    <row r="291" spans="1:16" ht="22.5" x14ac:dyDescent="0.25">
      <c r="A291" s="79"/>
      <c r="B291" s="88" t="s">
        <v>486</v>
      </c>
      <c r="C291" s="109" t="s">
        <v>180</v>
      </c>
      <c r="D291" s="110" t="s">
        <v>221</v>
      </c>
      <c r="E291" s="111">
        <v>188.78</v>
      </c>
      <c r="F291" s="90"/>
      <c r="G291" s="112" t="str" cm="1">
        <f t="array" ref="G291">+numtext(F291)</f>
        <v>CERO PESOS 00/100 M.N.</v>
      </c>
      <c r="H291" s="92">
        <f t="shared" si="24"/>
        <v>0</v>
      </c>
      <c r="I291" s="113"/>
      <c r="J291" s="113"/>
      <c r="K291" s="113"/>
      <c r="L291" s="113"/>
      <c r="M291" s="113"/>
      <c r="N291" s="113"/>
      <c r="O291" s="113"/>
      <c r="P291" s="113"/>
    </row>
    <row r="292" spans="1:16" ht="45" x14ac:dyDescent="0.25">
      <c r="A292" s="79"/>
      <c r="B292" s="88" t="s">
        <v>487</v>
      </c>
      <c r="C292" s="109" t="s">
        <v>40</v>
      </c>
      <c r="D292" s="110" t="s">
        <v>222</v>
      </c>
      <c r="E292" s="111">
        <v>4.7300000000000004</v>
      </c>
      <c r="F292" s="90"/>
      <c r="G292" s="112" t="str" cm="1">
        <f t="array" ref="G292">+numtext(F292)</f>
        <v>CERO PESOS 00/100 M.N.</v>
      </c>
      <c r="H292" s="92">
        <f t="shared" si="24"/>
        <v>0</v>
      </c>
      <c r="I292" s="113"/>
      <c r="J292" s="113"/>
      <c r="K292" s="113"/>
      <c r="L292" s="113"/>
      <c r="M292" s="113"/>
      <c r="N292" s="113"/>
      <c r="O292" s="113"/>
      <c r="P292" s="113"/>
    </row>
    <row r="293" spans="1:16" ht="45" x14ac:dyDescent="0.25">
      <c r="A293" s="79"/>
      <c r="B293" s="88" t="s">
        <v>488</v>
      </c>
      <c r="C293" s="109" t="s">
        <v>55</v>
      </c>
      <c r="D293" s="110" t="s">
        <v>226</v>
      </c>
      <c r="E293" s="111">
        <v>118</v>
      </c>
      <c r="F293" s="90"/>
      <c r="G293" s="112" t="str" cm="1">
        <f t="array" ref="G293">+numtext(F293)</f>
        <v>CERO PESOS 00/100 M.N.</v>
      </c>
      <c r="H293" s="92">
        <f t="shared" si="24"/>
        <v>0</v>
      </c>
      <c r="I293" s="113"/>
      <c r="J293" s="113"/>
      <c r="K293" s="113"/>
      <c r="L293" s="113"/>
      <c r="M293" s="113"/>
      <c r="N293" s="113"/>
      <c r="O293" s="113"/>
      <c r="P293" s="113"/>
    </row>
    <row r="294" spans="1:16" ht="56.25" x14ac:dyDescent="0.25">
      <c r="A294" s="79"/>
      <c r="B294" s="88" t="s">
        <v>489</v>
      </c>
      <c r="C294" s="109" t="s">
        <v>201</v>
      </c>
      <c r="D294" s="110" t="s">
        <v>220</v>
      </c>
      <c r="E294" s="111">
        <v>6</v>
      </c>
      <c r="F294" s="90"/>
      <c r="G294" s="112" t="str" cm="1">
        <f t="array" ref="G294">+numtext(F294)</f>
        <v>CERO PESOS 00/100 M.N.</v>
      </c>
      <c r="H294" s="92">
        <f t="shared" si="24"/>
        <v>0</v>
      </c>
      <c r="I294" s="113"/>
      <c r="J294" s="113"/>
      <c r="K294" s="113"/>
      <c r="L294" s="113"/>
      <c r="M294" s="113"/>
      <c r="N294" s="113"/>
      <c r="O294" s="113"/>
      <c r="P294" s="113"/>
    </row>
    <row r="295" spans="1:16" ht="45" x14ac:dyDescent="0.25">
      <c r="A295" s="79"/>
      <c r="B295" s="88" t="s">
        <v>490</v>
      </c>
      <c r="C295" s="109" t="s">
        <v>202</v>
      </c>
      <c r="D295" s="110" t="s">
        <v>221</v>
      </c>
      <c r="E295" s="111">
        <v>188.78</v>
      </c>
      <c r="F295" s="90"/>
      <c r="G295" s="112" t="str" cm="1">
        <f t="array" ref="G295">+numtext(F295)</f>
        <v>CERO PESOS 00/100 M.N.</v>
      </c>
      <c r="H295" s="92">
        <f t="shared" si="24"/>
        <v>0</v>
      </c>
      <c r="I295" s="113"/>
      <c r="J295" s="113"/>
      <c r="K295" s="113"/>
      <c r="L295" s="113"/>
      <c r="M295" s="113"/>
      <c r="N295" s="113"/>
      <c r="O295" s="113"/>
      <c r="P295" s="113"/>
    </row>
    <row r="296" spans="1:16" x14ac:dyDescent="0.25">
      <c r="B296" s="65" t="s">
        <v>219</v>
      </c>
      <c r="C296" s="70" t="s">
        <v>203</v>
      </c>
      <c r="D296" s="71"/>
      <c r="E296" s="72">
        <v>0</v>
      </c>
      <c r="F296" s="93"/>
      <c r="G296" s="74"/>
      <c r="H296" s="75">
        <f>SUM(H297:H297)</f>
        <v>0</v>
      </c>
    </row>
    <row r="297" spans="1:16" ht="22.5" x14ac:dyDescent="0.25">
      <c r="A297" s="79"/>
      <c r="B297" s="88" t="s">
        <v>491</v>
      </c>
      <c r="C297" s="89" t="s">
        <v>204</v>
      </c>
      <c r="D297" s="49" t="s">
        <v>224</v>
      </c>
      <c r="E297" s="66">
        <v>2170.59</v>
      </c>
      <c r="F297" s="90"/>
      <c r="G297" s="91" t="str" cm="1">
        <f t="array" ref="G297">+numtext(F297)</f>
        <v>CERO PESOS 00/100 M.N.</v>
      </c>
      <c r="H297" s="92">
        <f t="shared" ref="H297" si="25">+ROUND(F297*E297,2)</f>
        <v>0</v>
      </c>
    </row>
    <row r="298" spans="1:16" x14ac:dyDescent="0.25">
      <c r="B298" s="36"/>
      <c r="C298" s="64"/>
      <c r="D298" s="36"/>
      <c r="E298" s="66"/>
      <c r="F298" s="36">
        <v>0</v>
      </c>
      <c r="G298" s="36"/>
      <c r="H298" s="36"/>
    </row>
    <row r="299" spans="1:16" ht="15.75" x14ac:dyDescent="0.25">
      <c r="B299" s="55"/>
      <c r="C299" s="56" t="s">
        <v>16</v>
      </c>
      <c r="D299" s="57"/>
      <c r="E299" s="80"/>
      <c r="F299" s="80"/>
      <c r="G299" s="55"/>
      <c r="H299" s="55"/>
    </row>
    <row r="300" spans="1:16" ht="45" x14ac:dyDescent="0.25">
      <c r="B300" s="36"/>
      <c r="C300" s="60" t="str">
        <f>+C17</f>
        <v>Construcción de vialidad de interconexión Nodo El Cuervo - Fracc. Chulavista, lado sur, del km. 0+000 al km. 0+150, municipio de Tlajomulco de Zúñiga, Jalisco.</v>
      </c>
      <c r="D300" s="36"/>
      <c r="E300" s="42"/>
      <c r="F300" s="36">
        <v>0</v>
      </c>
      <c r="G300" s="36"/>
      <c r="H300" s="61">
        <f>H17</f>
        <v>0</v>
      </c>
    </row>
    <row r="301" spans="1:16" x14ac:dyDescent="0.25">
      <c r="B301" s="36"/>
      <c r="C301" s="60"/>
      <c r="D301" s="36"/>
      <c r="E301" s="42"/>
      <c r="F301" s="36"/>
      <c r="G301" s="36"/>
      <c r="H301" s="61"/>
    </row>
    <row r="302" spans="1:16" x14ac:dyDescent="0.25">
      <c r="B302" s="65" t="s">
        <v>227</v>
      </c>
      <c r="C302" s="70" t="str">
        <f t="shared" ref="C302:C336" si="26">+VLOOKUP($B302,$B$17:$H$298,2,0)</f>
        <v>DEMOLICIONES Y DESMONTAJES</v>
      </c>
      <c r="D302" s="36"/>
      <c r="E302" s="42"/>
      <c r="F302" s="36"/>
      <c r="G302" s="36"/>
      <c r="H302" s="75">
        <f t="shared" ref="H302:H336" si="27">+VLOOKUP($B302,$B$17:$H$298,7,0)</f>
        <v>0</v>
      </c>
    </row>
    <row r="303" spans="1:16" x14ac:dyDescent="0.25">
      <c r="B303" s="65" t="s">
        <v>205</v>
      </c>
      <c r="C303" s="70" t="str">
        <f t="shared" si="26"/>
        <v>DRENAJE</v>
      </c>
      <c r="D303" s="36"/>
      <c r="E303" s="42"/>
      <c r="F303" s="36"/>
      <c r="G303" s="36"/>
      <c r="H303" s="75">
        <f t="shared" si="27"/>
        <v>0</v>
      </c>
    </row>
    <row r="304" spans="1:16" x14ac:dyDescent="0.25">
      <c r="B304" s="67" t="s">
        <v>228</v>
      </c>
      <c r="C304" s="68" t="str">
        <f t="shared" si="26"/>
        <v>PLUVIAL</v>
      </c>
      <c r="D304" s="36"/>
      <c r="E304" s="42"/>
      <c r="F304" s="36"/>
      <c r="G304" s="36"/>
      <c r="H304" s="69">
        <f t="shared" si="27"/>
        <v>0</v>
      </c>
    </row>
    <row r="305" spans="2:8" x14ac:dyDescent="0.25">
      <c r="B305" s="76" t="s">
        <v>229</v>
      </c>
      <c r="C305" s="77" t="str">
        <f t="shared" si="26"/>
        <v xml:space="preserve">ALCANTARILLAS </v>
      </c>
      <c r="D305" s="36"/>
      <c r="E305" s="42"/>
      <c r="F305" s="36"/>
      <c r="G305" s="36"/>
      <c r="H305" s="78">
        <f t="shared" si="27"/>
        <v>0</v>
      </c>
    </row>
    <row r="306" spans="2:8" x14ac:dyDescent="0.25">
      <c r="B306" s="76" t="s">
        <v>230</v>
      </c>
      <c r="C306" s="77" t="str">
        <f t="shared" si="26"/>
        <v>CUNETAS</v>
      </c>
      <c r="D306" s="36"/>
      <c r="E306" s="42"/>
      <c r="F306" s="36"/>
      <c r="G306" s="36"/>
      <c r="H306" s="78">
        <f t="shared" si="27"/>
        <v>0</v>
      </c>
    </row>
    <row r="307" spans="2:8" x14ac:dyDescent="0.25">
      <c r="B307" s="76" t="s">
        <v>231</v>
      </c>
      <c r="C307" s="77" t="str">
        <f t="shared" si="26"/>
        <v>LAVADEROS</v>
      </c>
      <c r="D307" s="36"/>
      <c r="E307" s="42"/>
      <c r="F307" s="36"/>
      <c r="G307" s="36"/>
      <c r="H307" s="78">
        <f t="shared" si="27"/>
        <v>0</v>
      </c>
    </row>
    <row r="308" spans="2:8" x14ac:dyDescent="0.25">
      <c r="B308" s="67" t="s">
        <v>232</v>
      </c>
      <c r="C308" s="68" t="str">
        <f t="shared" si="26"/>
        <v>SANITARIO</v>
      </c>
      <c r="D308" s="36"/>
      <c r="E308" s="42"/>
      <c r="F308" s="36"/>
      <c r="G308" s="36"/>
      <c r="H308" s="69">
        <f t="shared" si="27"/>
        <v>0</v>
      </c>
    </row>
    <row r="309" spans="2:8" x14ac:dyDescent="0.25">
      <c r="B309" s="76" t="s">
        <v>233</v>
      </c>
      <c r="C309" s="77" t="str">
        <f t="shared" si="26"/>
        <v>LINEA PRINCIPAL SANITARIO</v>
      </c>
      <c r="D309" s="36"/>
      <c r="E309" s="42"/>
      <c r="F309" s="36"/>
      <c r="G309" s="36"/>
      <c r="H309" s="78">
        <f t="shared" si="27"/>
        <v>0</v>
      </c>
    </row>
    <row r="310" spans="2:8" x14ac:dyDescent="0.25">
      <c r="B310" s="76" t="s">
        <v>234</v>
      </c>
      <c r="C310" s="77" t="str">
        <f t="shared" si="26"/>
        <v>DESCARGAS DOMICILIARIAS</v>
      </c>
      <c r="D310" s="36"/>
      <c r="E310" s="42"/>
      <c r="F310" s="36"/>
      <c r="G310" s="36"/>
      <c r="H310" s="78">
        <f t="shared" si="27"/>
        <v>0</v>
      </c>
    </row>
    <row r="311" spans="2:8" x14ac:dyDescent="0.25">
      <c r="B311" s="76" t="s">
        <v>235</v>
      </c>
      <c r="C311" s="77" t="str">
        <f t="shared" si="26"/>
        <v>POZO DE VISITA</v>
      </c>
      <c r="D311" s="36"/>
      <c r="E311" s="42"/>
      <c r="F311" s="36"/>
      <c r="G311" s="36"/>
      <c r="H311" s="78">
        <f t="shared" si="27"/>
        <v>0</v>
      </c>
    </row>
    <row r="312" spans="2:8" x14ac:dyDescent="0.25">
      <c r="B312" s="65" t="s">
        <v>206</v>
      </c>
      <c r="C312" s="70" t="str">
        <f t="shared" si="26"/>
        <v>AGUA POTABLE</v>
      </c>
      <c r="D312" s="36"/>
      <c r="E312" s="42"/>
      <c r="F312" s="36"/>
      <c r="G312" s="36"/>
      <c r="H312" s="75">
        <f t="shared" si="27"/>
        <v>0</v>
      </c>
    </row>
    <row r="313" spans="2:8" x14ac:dyDescent="0.25">
      <c r="B313" s="67" t="s">
        <v>207</v>
      </c>
      <c r="C313" s="68" t="str">
        <f t="shared" si="26"/>
        <v>LINEA PRINCIPAL</v>
      </c>
      <c r="D313" s="36"/>
      <c r="E313" s="42"/>
      <c r="F313" s="36"/>
      <c r="G313" s="36"/>
      <c r="H313" s="69">
        <f t="shared" si="27"/>
        <v>0</v>
      </c>
    </row>
    <row r="314" spans="2:8" x14ac:dyDescent="0.25">
      <c r="B314" s="67" t="s">
        <v>208</v>
      </c>
      <c r="C314" s="68" t="str">
        <f t="shared" si="26"/>
        <v>TOMAS DOMICILIARIAS</v>
      </c>
      <c r="D314" s="36"/>
      <c r="E314" s="42"/>
      <c r="F314" s="36"/>
      <c r="G314" s="36"/>
      <c r="H314" s="69">
        <f t="shared" si="27"/>
        <v>0</v>
      </c>
    </row>
    <row r="315" spans="2:8" x14ac:dyDescent="0.25">
      <c r="B315" s="67" t="s">
        <v>236</v>
      </c>
      <c r="C315" s="68" t="str">
        <f t="shared" si="26"/>
        <v>CAJA DE VALVULAS</v>
      </c>
      <c r="D315" s="36"/>
      <c r="E315" s="42"/>
      <c r="F315" s="36"/>
      <c r="G315" s="36"/>
      <c r="H315" s="69">
        <f t="shared" si="27"/>
        <v>0</v>
      </c>
    </row>
    <row r="316" spans="2:8" x14ac:dyDescent="0.25">
      <c r="B316" s="67" t="s">
        <v>237</v>
      </c>
      <c r="C316" s="68" t="str">
        <f t="shared" si="26"/>
        <v>PIEZAS ESPECIALES</v>
      </c>
      <c r="D316" s="36"/>
      <c r="E316" s="42"/>
      <c r="F316" s="36"/>
      <c r="G316" s="36"/>
      <c r="H316" s="69">
        <f t="shared" si="27"/>
        <v>0</v>
      </c>
    </row>
    <row r="317" spans="2:8" x14ac:dyDescent="0.25">
      <c r="B317" s="65" t="s">
        <v>209</v>
      </c>
      <c r="C317" s="70" t="str">
        <f t="shared" si="26"/>
        <v>TERRACERIAS</v>
      </c>
      <c r="D317" s="36"/>
      <c r="E317" s="42"/>
      <c r="F317" s="36"/>
      <c r="G317" s="36"/>
      <c r="H317" s="75">
        <f t="shared" si="27"/>
        <v>0</v>
      </c>
    </row>
    <row r="318" spans="2:8" x14ac:dyDescent="0.25">
      <c r="B318" s="65" t="s">
        <v>210</v>
      </c>
      <c r="C318" s="70" t="str">
        <f t="shared" si="26"/>
        <v>GUARNICIONES</v>
      </c>
      <c r="D318" s="36"/>
      <c r="E318" s="42"/>
      <c r="F318" s="36"/>
      <c r="G318" s="36"/>
      <c r="H318" s="75">
        <f t="shared" si="27"/>
        <v>0</v>
      </c>
    </row>
    <row r="319" spans="2:8" x14ac:dyDescent="0.25">
      <c r="B319" s="65" t="s">
        <v>211</v>
      </c>
      <c r="C319" s="70" t="str">
        <f t="shared" si="26"/>
        <v>PAVIMENTO RÍGIDO</v>
      </c>
      <c r="D319" s="36"/>
      <c r="E319" s="42"/>
      <c r="F319" s="36"/>
      <c r="G319" s="36"/>
      <c r="H319" s="75">
        <f t="shared" si="27"/>
        <v>0</v>
      </c>
    </row>
    <row r="320" spans="2:8" x14ac:dyDescent="0.25">
      <c r="B320" s="65" t="s">
        <v>212</v>
      </c>
      <c r="C320" s="70" t="str">
        <f t="shared" si="26"/>
        <v>SEÑALAMIENTO HORIZONTAL</v>
      </c>
      <c r="D320" s="36"/>
      <c r="E320" s="42"/>
      <c r="F320" s="36"/>
      <c r="G320" s="36"/>
      <c r="H320" s="75">
        <f t="shared" si="27"/>
        <v>0</v>
      </c>
    </row>
    <row r="321" spans="2:8" x14ac:dyDescent="0.25">
      <c r="B321" s="65" t="s">
        <v>213</v>
      </c>
      <c r="C321" s="70" t="str">
        <f t="shared" si="26"/>
        <v>SEÑALAMIENTO VERTICAL</v>
      </c>
      <c r="D321" s="36"/>
      <c r="E321" s="42"/>
      <c r="F321" s="36"/>
      <c r="G321" s="36"/>
      <c r="H321" s="75">
        <f t="shared" si="27"/>
        <v>0</v>
      </c>
    </row>
    <row r="322" spans="2:8" x14ac:dyDescent="0.25">
      <c r="B322" s="67" t="s">
        <v>238</v>
      </c>
      <c r="C322" s="68" t="str">
        <f t="shared" si="26"/>
        <v>SEÑALES PREVENTIVAS.</v>
      </c>
      <c r="D322" s="36"/>
      <c r="E322" s="42"/>
      <c r="F322" s="36"/>
      <c r="G322" s="36"/>
      <c r="H322" s="69">
        <f t="shared" si="27"/>
        <v>0</v>
      </c>
    </row>
    <row r="323" spans="2:8" x14ac:dyDescent="0.25">
      <c r="B323" s="67" t="s">
        <v>239</v>
      </c>
      <c r="C323" s="68" t="str">
        <f t="shared" si="26"/>
        <v>SEÑALES RESTRICTIVAS.</v>
      </c>
      <c r="D323" s="36"/>
      <c r="E323" s="42"/>
      <c r="F323" s="36"/>
      <c r="G323" s="36"/>
      <c r="H323" s="69">
        <f t="shared" si="27"/>
        <v>0</v>
      </c>
    </row>
    <row r="324" spans="2:8" x14ac:dyDescent="0.25">
      <c r="B324" s="67" t="s">
        <v>240</v>
      </c>
      <c r="C324" s="68" t="str">
        <f t="shared" si="26"/>
        <v>SEÑALES INFORMATIVAS DE SERVICIOS</v>
      </c>
      <c r="D324" s="36"/>
      <c r="E324" s="42"/>
      <c r="F324" s="36"/>
      <c r="G324" s="36"/>
      <c r="H324" s="69">
        <f t="shared" si="27"/>
        <v>0</v>
      </c>
    </row>
    <row r="325" spans="2:8" x14ac:dyDescent="0.25">
      <c r="B325" s="67" t="s">
        <v>241</v>
      </c>
      <c r="C325" s="68" t="str">
        <f t="shared" si="26"/>
        <v>SEÑALES DE INFORMACION GENERAL</v>
      </c>
      <c r="D325" s="36"/>
      <c r="E325" s="42"/>
      <c r="F325" s="36"/>
      <c r="G325" s="36"/>
      <c r="H325" s="69">
        <f t="shared" si="27"/>
        <v>0</v>
      </c>
    </row>
    <row r="326" spans="2:8" x14ac:dyDescent="0.25">
      <c r="B326" s="67" t="s">
        <v>242</v>
      </c>
      <c r="C326" s="68" t="str">
        <f t="shared" si="26"/>
        <v>SEÑALES INFORMATIVAS DE DESTINO</v>
      </c>
      <c r="D326" s="36"/>
      <c r="E326" s="42"/>
      <c r="F326" s="36"/>
      <c r="G326" s="36"/>
      <c r="H326" s="69">
        <f t="shared" si="27"/>
        <v>0</v>
      </c>
    </row>
    <row r="327" spans="2:8" x14ac:dyDescent="0.25">
      <c r="B327" s="65" t="s">
        <v>214</v>
      </c>
      <c r="C327" s="70" t="str">
        <f t="shared" si="26"/>
        <v xml:space="preserve">BANQUETAS </v>
      </c>
      <c r="D327" s="36"/>
      <c r="E327" s="42"/>
      <c r="F327" s="36"/>
      <c r="G327" s="36"/>
      <c r="H327" s="75">
        <f t="shared" si="27"/>
        <v>0</v>
      </c>
    </row>
    <row r="328" spans="2:8" x14ac:dyDescent="0.25">
      <c r="B328" s="65" t="s">
        <v>215</v>
      </c>
      <c r="C328" s="70" t="str">
        <f t="shared" si="26"/>
        <v>PEATONALIZACIÓN</v>
      </c>
      <c r="D328" s="36"/>
      <c r="E328" s="42"/>
      <c r="F328" s="36"/>
      <c r="G328" s="36"/>
      <c r="H328" s="75">
        <f t="shared" si="27"/>
        <v>0</v>
      </c>
    </row>
    <row r="329" spans="2:8" x14ac:dyDescent="0.25">
      <c r="B329" s="65" t="s">
        <v>216</v>
      </c>
      <c r="C329" s="70" t="str">
        <f t="shared" si="26"/>
        <v>CICLOVIA</v>
      </c>
      <c r="D329" s="36"/>
      <c r="E329" s="42"/>
      <c r="F329" s="36"/>
      <c r="G329" s="36"/>
      <c r="H329" s="75">
        <f t="shared" si="27"/>
        <v>0</v>
      </c>
    </row>
    <row r="330" spans="2:8" x14ac:dyDescent="0.25">
      <c r="B330" s="67" t="s">
        <v>243</v>
      </c>
      <c r="C330" s="68" t="str">
        <f t="shared" si="26"/>
        <v>PAVIMENTOS</v>
      </c>
      <c r="D330" s="36"/>
      <c r="E330" s="42"/>
      <c r="F330" s="36"/>
      <c r="G330" s="36"/>
      <c r="H330" s="69">
        <f t="shared" si="27"/>
        <v>0</v>
      </c>
    </row>
    <row r="331" spans="2:8" x14ac:dyDescent="0.25">
      <c r="B331" s="67" t="s">
        <v>244</v>
      </c>
      <c r="C331" s="68" t="str">
        <f t="shared" si="26"/>
        <v>EQUIPAMIENTO</v>
      </c>
      <c r="D331" s="36"/>
      <c r="E331" s="42"/>
      <c r="F331" s="36"/>
      <c r="G331" s="36"/>
      <c r="H331" s="69">
        <f t="shared" si="27"/>
        <v>0</v>
      </c>
    </row>
    <row r="332" spans="2:8" x14ac:dyDescent="0.25">
      <c r="B332" s="67" t="s">
        <v>245</v>
      </c>
      <c r="C332" s="68" t="str">
        <f t="shared" si="26"/>
        <v>AREAS VERDES</v>
      </c>
      <c r="D332" s="36"/>
      <c r="E332" s="42"/>
      <c r="F332" s="36"/>
      <c r="G332" s="36"/>
      <c r="H332" s="69">
        <f t="shared" si="27"/>
        <v>0</v>
      </c>
    </row>
    <row r="333" spans="2:8" x14ac:dyDescent="0.25">
      <c r="B333" s="67" t="s">
        <v>246</v>
      </c>
      <c r="C333" s="68" t="str">
        <f t="shared" si="26"/>
        <v>SEÑALAMIENTO HORIZONTAL Y VERTICAL</v>
      </c>
      <c r="D333" s="36"/>
      <c r="E333" s="42"/>
      <c r="F333" s="36"/>
      <c r="G333" s="36"/>
      <c r="H333" s="69">
        <f t="shared" si="27"/>
        <v>0</v>
      </c>
    </row>
    <row r="334" spans="2:8" x14ac:dyDescent="0.25">
      <c r="B334" s="65" t="s">
        <v>217</v>
      </c>
      <c r="C334" s="70" t="str">
        <f t="shared" si="26"/>
        <v>ALUMBRADO PUBLICO</v>
      </c>
      <c r="D334" s="36"/>
      <c r="E334" s="42"/>
      <c r="F334" s="36"/>
      <c r="G334" s="36"/>
      <c r="H334" s="75">
        <f t="shared" si="27"/>
        <v>0</v>
      </c>
    </row>
    <row r="335" spans="2:8" x14ac:dyDescent="0.25">
      <c r="B335" s="65" t="s">
        <v>218</v>
      </c>
      <c r="C335" s="70" t="str">
        <f t="shared" si="26"/>
        <v>LINEA TELECOMUNICACIONES</v>
      </c>
      <c r="D335" s="36"/>
      <c r="E335" s="42"/>
      <c r="F335" s="36"/>
      <c r="G335" s="36"/>
      <c r="H335" s="75">
        <f t="shared" si="27"/>
        <v>0</v>
      </c>
    </row>
    <row r="336" spans="2:8" x14ac:dyDescent="0.25">
      <c r="B336" s="65" t="s">
        <v>219</v>
      </c>
      <c r="C336" s="70" t="str">
        <f t="shared" si="26"/>
        <v>LIMPIEZA</v>
      </c>
      <c r="D336" s="36"/>
      <c r="E336" s="42"/>
      <c r="F336" s="36"/>
      <c r="G336" s="36"/>
      <c r="H336" s="75">
        <f t="shared" si="27"/>
        <v>0</v>
      </c>
    </row>
    <row r="337" spans="2:8" x14ac:dyDescent="0.25">
      <c r="B337" s="43"/>
      <c r="D337" s="44"/>
      <c r="E337" s="45"/>
      <c r="F337" s="46"/>
      <c r="G337" s="29"/>
      <c r="H337" s="47"/>
    </row>
    <row r="338" spans="2:8" x14ac:dyDescent="0.25">
      <c r="B338" s="9" t="s">
        <v>6</v>
      </c>
      <c r="C338" s="9"/>
      <c r="D338" s="9"/>
      <c r="E338" s="9"/>
      <c r="F338" s="9"/>
      <c r="G338" s="58" t="s">
        <v>7</v>
      </c>
      <c r="H338" s="59">
        <f>+H300</f>
        <v>0</v>
      </c>
    </row>
    <row r="339" spans="2:8" s="48" customFormat="1" x14ac:dyDescent="0.25">
      <c r="B339" s="9" t="str" cm="1">
        <f t="array" ref="B339">+numtext(H340)</f>
        <v>CERO PESOS 00/100 M.N.</v>
      </c>
      <c r="C339" s="9"/>
      <c r="D339" s="9"/>
      <c r="E339" s="9"/>
      <c r="F339" s="9"/>
      <c r="G339" s="58" t="s">
        <v>8</v>
      </c>
      <c r="H339" s="59">
        <f>+ROUND(H338*0.16,2)</f>
        <v>0</v>
      </c>
    </row>
    <row r="340" spans="2:8" s="48" customFormat="1" x14ac:dyDescent="0.25">
      <c r="B340" s="9"/>
      <c r="C340" s="9"/>
      <c r="D340" s="9"/>
      <c r="E340" s="9"/>
      <c r="F340" s="9"/>
      <c r="G340" s="58" t="s">
        <v>9</v>
      </c>
      <c r="H340" s="59">
        <f>+ROUND(H338+H339,2)</f>
        <v>0</v>
      </c>
    </row>
    <row r="341" spans="2:8" s="48" customFormat="1" x14ac:dyDescent="0.25">
      <c r="H341" s="87"/>
    </row>
  </sheetData>
  <mergeCells count="14">
    <mergeCell ref="C4:C5"/>
    <mergeCell ref="D1:G1"/>
    <mergeCell ref="B339:F340"/>
    <mergeCell ref="B338:F338"/>
    <mergeCell ref="C7:C9"/>
    <mergeCell ref="C11:C12"/>
    <mergeCell ref="B14:H14"/>
    <mergeCell ref="H11:H12"/>
    <mergeCell ref="D3:G5"/>
    <mergeCell ref="D6:F6"/>
    <mergeCell ref="D7:F7"/>
    <mergeCell ref="D8:F8"/>
    <mergeCell ref="D9:F9"/>
    <mergeCell ref="D10:G10"/>
  </mergeCells>
  <printOptions horizontalCentered="1"/>
  <pageMargins left="0.196850393700787" right="0.196850393700787" top="0.196850393700787" bottom="0.39370078740157499" header="0.27559055118110198" footer="0.196850393700787"/>
  <pageSetup scale="63" orientation="landscape" horizontalDpi="300" verticalDpi="300" r:id="rId1"/>
  <headerFooter>
    <oddFooter>&amp;C&amp;8Página &amp;P de &amp;N</oddFooter>
  </headerFooter>
  <rowBreaks count="1" manualBreakCount="1">
    <brk id="298" min="1" max="9"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ANGELICA VANESA GRANO CASTELLON.</cp:lastModifiedBy>
  <cp:lastPrinted>2026-03-20T21:24:54Z</cp:lastPrinted>
  <dcterms:created xsi:type="dcterms:W3CDTF">2018-12-17T16:20:56Z</dcterms:created>
  <dcterms:modified xsi:type="dcterms:W3CDTF">2026-03-27T19:08:50Z</dcterms:modified>
  <cp:category/>
</cp:coreProperties>
</file>