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2.- AV. FEDERACION\0150 LUIS\"/>
    </mc:Choice>
  </mc:AlternateContent>
  <bookViews>
    <workbookView xWindow="-108" yWindow="-108" windowWidth="23256" windowHeight="13896" activeTab="0"/>
  </bookViews>
  <sheets>
    <sheet name="CATALOGO" sheetId="2" r:id="rId3"/>
  </sheets>
  <definedNames>
    <definedName name="_xlnm._FilterDatabase" localSheetId="0" hidden="1">CATALOGO!$A$16:$G$342</definedName>
    <definedName name="area" localSheetId="0">#REF!</definedName>
    <definedName name="area">#REF!</definedName>
    <definedName name="_xlnm.Print_Area" localSheetId="0">CATALOGO!$A$1:$G$396</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<sst xmlns="http://schemas.openxmlformats.org/spreadsheetml/2006/main" count="994" uniqueCount="555">
  <si>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</si>
  <si>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</si>
  <si>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</si>
  <si>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</si>
  <si>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</si>
  <si>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</si>
  <si>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</si>
  <si>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</si>
  <si>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</si>
  <si>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</si>
  <si>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</si>
  <si>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</si>
  <si>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</si>
  <si>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</si>
  <si>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</si>
  <si>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</si>
  <si>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</si>
  <si>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</si>
  <si>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</si>
  <si>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</si>
  <si>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</si>
  <si>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</si>
  <si>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</si>
  <si>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</si>
  <si>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</si>
  <si>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</si>
  <si>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</si>
  <si>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CORTE CON DISCO DE DIAMANTE HASTA 1/3 DE ESPESOR DE LA LOSA Y HASTA 3 MM DE ANCHO. INCLUYE: EQUIPO, PREPARACIONES Y MANO DE OBRA. (NORMA S.C.T. N-CSV-CAR-2-02-005/02)</t>
  </si>
  <si>
    <t>PZA</t>
  </si>
  <si>
    <t>M3</t>
  </si>
  <si>
    <t>M</t>
  </si>
  <si>
    <t>KG</t>
  </si>
  <si>
    <t>B</t>
  </si>
  <si>
    <t>SIOP-002</t>
  </si>
  <si>
    <t>SUB-RASANTE CON MATERIAL DE BANCO EN PROPORCIÓN EN CAPAS NO MAYORES DE 20 CM DE ESPESOR COMPACTADO AL 95% PROCTOR DE SU P.V.S.M., INCLUYE: SUMINISTRO DE MATERIALES, EXTENDIDO DE MATERIAL, INCORPORACIÓN DE AGUA, HOMOGENIZADO, MANO DE OBRA, EQUIPO Y HERRAMIENTA. (NORMA N-CTR-CAR-1-01-009/16)</t>
  </si>
  <si>
    <t>PAVIMENTOS</t>
  </si>
  <si>
    <t>BANQUETAS Y GUARNICIONES</t>
  </si>
  <si>
    <t>M3/KM</t>
  </si>
  <si>
    <t>PRELIMINARES</t>
  </si>
  <si>
    <t>LIMPIEZAS</t>
  </si>
  <si>
    <t>C</t>
  </si>
  <si>
    <t>SIOP-008</t>
  </si>
  <si>
    <t>SIOP-009</t>
  </si>
  <si>
    <t>SIOP-010</t>
  </si>
  <si>
    <t>SIOP-012</t>
  </si>
  <si>
    <t>SIOP-013</t>
  </si>
  <si>
    <t>SIOP-014</t>
  </si>
  <si>
    <t>SIOP-015</t>
  </si>
  <si>
    <t>SIOP-016</t>
  </si>
  <si>
    <t>SIOP-017</t>
  </si>
  <si>
    <t>SIOP-018</t>
  </si>
  <si>
    <t>SIOP-027</t>
  </si>
  <si>
    <t>SIOP-028</t>
  </si>
  <si>
    <t>SIOP-030</t>
  </si>
  <si>
    <t>SIOP-031</t>
  </si>
  <si>
    <t>SIOP-032</t>
  </si>
  <si>
    <t>SIOP-033</t>
  </si>
  <si>
    <t>SIOP-034</t>
  </si>
  <si>
    <t>SIOP-036</t>
  </si>
  <si>
    <t>SIOP-037</t>
  </si>
  <si>
    <t>SIOP-038</t>
  </si>
  <si>
    <t>SIOP-039</t>
  </si>
  <si>
    <t>SIOP-040</t>
  </si>
  <si>
    <t>SIOP-041</t>
  </si>
  <si>
    <t>SIOP-042</t>
  </si>
  <si>
    <t>SIOP-045</t>
  </si>
  <si>
    <t>SIOP-046</t>
  </si>
  <si>
    <t>SIOP-047</t>
  </si>
  <si>
    <t>SIOP-048</t>
  </si>
  <si>
    <t>SIOP-049</t>
  </si>
  <si>
    <t>SIOP-051</t>
  </si>
  <si>
    <t>SIOP-052</t>
  </si>
  <si>
    <t>SIOP-053</t>
  </si>
  <si>
    <t>SIOP-054</t>
  </si>
  <si>
    <t>SIOP-055</t>
  </si>
  <si>
    <t>SIOP-056</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</si>
  <si>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</si>
  <si>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</si>
  <si>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</si>
  <si>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</si>
  <si>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</si>
  <si>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</si>
  <si>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</si>
  <si>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</si>
  <si>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</si>
  <si>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</si>
  <si>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</si>
  <si>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</si>
  <si>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</si>
  <si>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</si>
  <si>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</si>
  <si>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</si>
  <si>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</si>
  <si>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</si>
  <si>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</si>
  <si>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</si>
  <si>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</si>
  <si>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</si>
  <si>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</si>
  <si>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</si>
  <si>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</si>
  <si>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</si>
  <si>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</si>
  <si>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ALUMBRADO PUBLICO</t>
  </si>
  <si>
    <t>SUMINISTRO Y COLOCACIÓN DE CINTA PLÁSTICA EN COLOR AMARILLO INDICADORA DE "PELIGRO" CON LETRAS EN COLOR ROJO, CON ANCHO DE 0,10 M. (ROLLO DE 250 M). INCLUYE: MANO DE OBRA Y TODO LO NECESARIO PARA SU CORRECTA EJECUCIÓN, P.U.O.T.</t>
  </si>
  <si>
    <t>SIOP-135</t>
  </si>
  <si>
    <t>DRENAJE SANITARIO</t>
  </si>
  <si>
    <t>LÍNEA PRINCIPAL</t>
  </si>
  <si>
    <t>DESCARGAS DOMICILIARIAS</t>
  </si>
  <si>
    <t>EXCAVACIÓN PARA DESCARGAS DOMICILIARIAS POR MEDIOS MECÁNICOS EN MATERIAL TIPO II, DE 0.00 A -2.00 M DE PROFUNDIDAD, INCLUYE: AFINE DE PISOS Y TALUDES, RETIRO DEL MATERIAL A BANCO DE OBRA INDICADO POR SUPERVISIÓN, MANO DE OBRA, EQUIPO Y HERRAMIENTA.</t>
  </si>
  <si>
    <t>SUMINISTRO E INSTALACIÓN DE TUBERÍA DE P.V.C. PARA ALCANTARILLADO DIÁMETRO DE 6" SERIE 20, INCLUYE: MATERIALES NECESARIOS, EQUIPO, MANO DE OBRA Y PRUEBA HIDROSTÁTICA.</t>
  </si>
  <si>
    <t>SUMINISTRO E INSTALACIÓN DE CODO PVC DE 45°X 6" SANITARIO, INCLUYE: MANO DE OBRA, EQUIPO Y HERRAMIENTA.</t>
  </si>
  <si>
    <t>EXCAVACIÓN PARA POZO DE VISITA POR MEDIOS MECÁNICOS EN MATERIAL TIPO II, DE 0.00 A -2.00 M DE PROFUNDIDAD, INCLUYE: AFINE DE PISOS Y TALUDES, RETIRO DEL MATERIAL A BANCO DE OBRA INDICADO POR SUPERVISIÓN, MANO DE OBRA, EQUIPO Y HERRAMIENTA.</t>
  </si>
  <si>
    <t>CIMBRA ACABADO COMÚN EN DALAS Y CASTILLOS A BASE DE MADERA DE PINO DE 3A., INCLUYE: MATERIALES, ACARREOS, CORTES, HABILITADO, CIMBRADO, DESCIMBRA, MANO DE OBRA, EQUIPO Y HERRAMIENTA.</t>
  </si>
  <si>
    <t>SUMINISTRO Y COLOCACIÓN DE CONCRETO HECHO EN OBRA DE F'C=250 KG/CM2 T.M.A. 3/4" R.N., INCLUYE: ACARREOS, COLADO, VIBRADO, MANO DE OBRA, EQUIPO Y HERRAMIENTA.</t>
  </si>
  <si>
    <t>AGUA POTABLE</t>
  </si>
  <si>
    <t>TOMAS DOMICILIARIAS</t>
  </si>
  <si>
    <t>SUMINISTRO E INSTALACIÓN DE INSERTOR DE BRONCE DE 1/2", INCLUYE: MATERIAL, MANO DE OBRA, EQUIPO Y HERRAMIENTA.</t>
  </si>
  <si>
    <t>SUMINISTRO E INSTALACIÓN DE CONECTOR DE BRONCE 1/2", INCLUYE: MANO DE OBRA, EQUIPO Y HERRAMIENTA.</t>
  </si>
  <si>
    <t>CAJA DE VÁLVULAS</t>
  </si>
  <si>
    <t>SUMINISTRO Y COLOCACIÓN DE MARCO CON TAPA PARA CAJA DE VÁLVULAS DE 50X50CM. (COMERCIAL DE 110 KG.) ESTÁNDAR, INCLUYE: MATERIALES, EQUIPO, ACARREOS Y MANO DE OBRA.</t>
  </si>
  <si>
    <t>DRENAJE PLUVIAL</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</si>
  <si>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</si>
  <si>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</si>
  <si>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</si>
  <si>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</si>
  <si>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</si>
  <si>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</si>
  <si>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</si>
  <si>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</si>
  <si>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</si>
  <si>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</si>
  <si>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</si>
  <si>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</si>
  <si>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</si>
  <si>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</si>
  <si>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</si>
  <si>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</si>
  <si>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</si>
  <si>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</si>
  <si>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</si>
  <si>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</si>
  <si>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</si>
  <si>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</si>
  <si>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</si>
  <si>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</si>
  <si>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</si>
  <si>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SIOP-141</t>
  </si>
  <si>
    <t>SIOP-142</t>
  </si>
  <si>
    <t>SIOP-143</t>
  </si>
  <si>
    <t>SIOP-144</t>
  </si>
  <si>
    <t>SIOP-148</t>
  </si>
  <si>
    <t>SIOP-149</t>
  </si>
  <si>
    <t>SIOP-150</t>
  </si>
  <si>
    <t>VEGETACIÓN</t>
  </si>
  <si>
    <t>SIOP-159</t>
  </si>
  <si>
    <t>SIOP-160</t>
  </si>
  <si>
    <t>SIOP-161</t>
  </si>
  <si>
    <t>SUMINISTRO Y COLOCACIÓN DE SUJETO ARBÓREO ARRAYÁN CON ALTURA MÍNIMA DE 3.5 MTS, MÍNIMO DE 10 CMS DE DIÁMETRO BASAL, INCLUYE: CAPA DE TIERRA VEGETAL, RIEGO Y CUIDADOS POR 30 DIAS, FERTILIZANTE, ENRAIZANTE, HERRAMIENTA Y MANO DE OBRA.</t>
  </si>
  <si>
    <t>SIOP-162</t>
  </si>
  <si>
    <t>SUMINISTRO Y PLANTADO DE PLANTA TIPO "NIÑA EN BARCO" A RAZÓN DE 25 PIEZAS POR METRO CUADRADO. INCLUYE: EQUIPO, MANIOBRAS DE CARGA Y DESCARGA, FLETE, ACARREOS DENTRO DE LA OBRA HASTA EL LUGAR DE LOS TRABAJOS APROX 60 MTS., MANO DE OBRA Y HERRAMIENTA.</t>
  </si>
  <si>
    <t>SIOP-163</t>
  </si>
  <si>
    <t>SIOP-164</t>
  </si>
  <si>
    <t>SIOP-165</t>
  </si>
  <si>
    <t>SIOP-166</t>
  </si>
  <si>
    <t>SIOP-167</t>
  </si>
  <si>
    <t>SIOP-168</t>
  </si>
  <si>
    <t>SIOP-169</t>
  </si>
  <si>
    <t>SIOP-110</t>
  </si>
  <si>
    <t>SIOP-111</t>
  </si>
  <si>
    <t>SIOP-112</t>
  </si>
  <si>
    <t>SIOP-113</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</si>
  <si>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</si>
  <si>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</si>
  <si>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</si>
  <si>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</si>
  <si>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</si>
  <si>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</si>
  <si>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</si>
  <si>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</si>
  <si>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</si>
  <si>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</si>
  <si>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</si>
  <si>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</si>
  <si>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</si>
  <si>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</si>
  <si>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</si>
  <si>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</si>
  <si>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</si>
  <si>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</si>
  <si>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</si>
  <si>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</si>
  <si>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SIOP-136</t>
  </si>
  <si>
    <t>SIOP-137</t>
  </si>
  <si>
    <t>SIOP-138</t>
  </si>
  <si>
    <t>SIOP-139</t>
  </si>
  <si>
    <t>SIOP-140</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</si>
  <si>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</si>
  <si>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</si>
  <si>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</si>
  <si>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</si>
  <si>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</si>
  <si>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</si>
  <si>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</si>
  <si>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</si>
  <si>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</si>
  <si>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</si>
  <si>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</si>
  <si>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</si>
  <si>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</si>
  <si>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</si>
  <si>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</si>
  <si>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</si>
  <si>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</si>
  <si>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</si>
  <si>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</si>
  <si>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E2</t>
  </si>
  <si>
    <t>SIOP-E-PAV-OB-LP-0150-2026</t>
  </si>
  <si>
    <t>Construcción de Av. Federación, de la carretera estatal código 544 a la rampa de acceso al puente vehicular "Amado Nervo", del km.  13+164 al 13+244, en el municipio de Puerto Vallarta, Jalisco.</t>
  </si>
  <si>
    <t>DESMONTE DE LA ZONA DELIMITADO POR LOS CEROS DE CONSTRUCCIÓN, COMPRENDIENDO LA: TALA DE ÁRBOLES, ARBUSTOS, ROZA, CORTES DE PASTO, MALEZA, HIERBA, ZACATE, DESENRAICE, EXTRACCIÓN DE TOCONES, LIMPIA, PARA MEJORAR LA VISIBILIDAD EN EL DERECHO DE VÍA. P.U.O.T. (INCISO I. DE LA NORMA N-CTR-CAR-1-01-001)</t>
  </si>
  <si>
    <t>HA</t>
  </si>
  <si>
    <t>PODA Y DERRIBO DE ARBOLES, DE HASTA 8.00 MTS DE ALTURA, INCLUYE: PODA DE FOLLAJE EN SECCIONES, PARA DESCUBRIR EL TRONCO Y EVITAR DAÑOS A LAS INSTALACIONES ELÉCTRICAS, DE TELEFONÍA Y CABLES EXISTENTES, CORTE DEL TRONCO EN SECCIONES MANEJABLES, EXTRACCIÓN Y RETIRO FUERA DE LA OBRA DE LAS RAÍCES, DEL MATERIAL HASTA BANCO AUTORIZADO POR SEMADET, EL COSTO DE LA REGALÍA POR LA RECEPCIÓN Y DISPOSICIÓN FINAL DEL MATERIAL, EQUIPO, HERRAMIENTA, MANO DE OBRA Y TODO LO NECESARIO PARA SU CORRECTA EJECUCIÓN.</t>
  </si>
  <si>
    <t>RETIRO CON RECUPERACIÓN A LA DEPENDENCIA CORRESPONDIENTE DE LUMINARIAS DE ALUMBRADO PÚBLICO. INCLUYE LA DESCONEXIÓN, RETIRO DE LUMINARIA, RETIRO DE CABLE, RETIRO DE BRAZO, ACARREO DE SU UBICACIÓN AL SITIO DE ALMACENAJE EN BODEGA DE CAMPO, LOS TRABAJOS SE REALIZARAN CON PRECAUCIÓN PARA CONSERVAR EN BUENAS CONDICIONES TODAS LAS PIEZAS, EL TRASLADO DE POSTE Y ACCESORIOS AL LUGAR INDICADO POR LA DEPENDENCIA, DEMOLICIÓN DE CIMENTACIÓN DE CONCRETO POR MEDIOS MECÁNICOS, CARGA Y ACARREO DE MATERIAL PRODUCTO DE LA DEMOLICIÓN AL LUGAR DE ACOPIO DENTRO DE LA OBRA, LA MANO DE OBRA, EQUIPO Y HERRAMIENTA. EL MATERIAL QUEDARÁ EN CUSTODIA DEL CONTRATISTA HASTA LA ENTREGA DEL MATERIAL P.U.O.T.</t>
  </si>
  <si>
    <t>DEMOLICIÓN DE CONCRETO SIMPLE EN BANQUETAS, POR MEDIOS MECÁNICOS, INCLUYE: RETIRO DEL MATERIAL A BANCO DE OBRA INDICADO POR SUPERVISIÓN, ABUNDAMIENTO, MANO DE OBRA, EQUIPO Y HERRAMIENTA.</t>
  </si>
  <si>
    <t>DEMOLICIÓN POR MEDIOS MECÁNICOS DE GUARNICIÓN, INCLUYE: RETIRO DEL MATERIAL A BANCO DE OBRA INDICADO POR SUPERVISIÓN, ABUNDAMIENTO, MANO DE OBRA, EQUIPO Y HERRAMIENTA.</t>
  </si>
  <si>
    <t>DEMOLICIÓN POR MEDIOS MECÁNICOS DE PAVIMENTO EXISTENTE (ADOQUÍN, EMPEDRADO, CONCRETO), INCLUYE: MANO DE OBRA, HERRAMIENTA MENOR Y TODO LO NECESARIO PARA SU CORRECTA EJECUCIÓN.</t>
  </si>
  <si>
    <t>CARGA MECÁNICA Y ACARREO EN CAMIÓN 1 ER. KILOMETRO, DE MATERIAL PRODUCTO DE EXCAVACIÓN Y/O DEMOLICIÓN, INCLUYE: MANO DE OBRA, EQUIPO Y HERRAMIENTA. (NORMA S. C. T. N-CTR-CAR-1-01-013-00)</t>
  </si>
  <si>
    <t>ACARREO EN CAMIÓN A KILÓMETROS SUBSECUENTES DE MATERIAL PRODUCTO DE EXCAVACIÓN Y/O DEMOLICIÓN, INCLUYE: MANO DE OBRA, EQUIPO Y HERRAMIENTA, MEDIDO EN SECCIÓN DE PROYECTO. (NORMA S. C. T. N-CTR-CAR-1-01-013-00)</t>
  </si>
  <si>
    <t>EXCAVACIONES</t>
  </si>
  <si>
    <t>DESPALME DEL TERRENO NATURAL EN UN ESPESOR PROMEDIO DE 20 CM, O ASÍ LO INDIQUE LA SECRETARIA, RETIRANDO EL MATERIAL ORGÁNICO, COMPRENDIENDO: CORTE, EXTRACCIÓN, REMOCIÓN, EQUIPO, MANO DE OBRA.</t>
  </si>
  <si>
    <t>EXCAVACIÓN EN CAJÓN POR MEDIOS MECÁNICOS EN MATERIAL TIPO II O B, DE 0.00 A -2.00 M DE PROFUNDIDAD, INCLUYE: MANO DE OBRA, EQUIPO Y HERRAMIENTA.</t>
  </si>
  <si>
    <t>TENDIDO Y CONFORMACIÓN CON EQUIPO MECÁNICO DE MATERIAL PRODUCTO DE LAS EXCAVACIONES, DESPALME Y DEMOLICIONES, INCLUYE: EXTENDIDO DE MATERIAL, MANO DE OBRA, EQUIPO Y HERRAMIENTA.</t>
  </si>
  <si>
    <t>TERRACERÍAS</t>
  </si>
  <si>
    <t>TRAZO Y NIVELACIÓN CON EQUIPO TOPOGRÁFICO (ESTACIÓN TOTAL), ESTABLECIENDO EJES DE REFERENCIA Y BANCOS DE NIVEL, INCLUYE: MATERIALES, MANO DE OBRA, EQUIPO, HERRAMIENTA, EQUIPO DE SEGURIDAD Y TODO LO NECESARIO PARA SU CORRECTA EJECUCIÓN.</t>
  </si>
  <si>
    <t>MEJORAMIENTO, CONFORMACIÓN Y COMPACTACIÓN POR MEDIOS MECÁNICOS DE LA CAMA DE CORTES, APLICACIÓN DE HUMEDAD OPTIMA, HOMOGENIZADO, TENDIDO EN CAPAS, COMPACTACIÓN, Y LIMPIEZA DEL SITIO; INCLUYE: OXIDO DE CALCIO 50 KG/M3, ESCARIFICADO, SUMINISTRO DE TODOS LOS MATERIALES NECESARIOS, CARGAS, DESCARGAS, FLETES, MERMAS Y DESPERDICIOS, MANO DE OBRA, HERRAMIENTA, EQUIPO, MAQUINARIA Y TODO LO NECESARIO PARA SU CORRECTA EJECUCIÓN.</t>
  </si>
  <si>
    <t>FORMACIÓN DE CAPA DE GRAVA T.M.A 1 1/2" A FINOS, DE ESPESOR VARIABLE PARA FILTRO, INCLUYE: SUMINISTRO DE LOS MATERIALES, BANDEO, CONFORMACIÓN Y AFINE DEL MATERIAL, COMPACTACIÓN EN CAPAS NO MAYORES DE 20 CM, SEÑALAMIENTO, LOS TIEMPOS EMPLEADOS EN EL TRANSPORTE DURANTE LAS CARGAS Y DESCARGAS, HERRAMIENTA, MANO DE OBRA, MAQUINARIA Y EQUIPO. (NORMA S.C.T. N-CMT-3-04-001/05)</t>
  </si>
  <si>
    <t>SUMINISTRO Y COLOCACIÓN DE MALLA GEOTEXTIL DE 275 GR/M2 ELABORADO A BASE DE FIBRAS DE POLIÉSTER, INCLUYE: ACARREOS INTERNOS, CORTES, DESPERDICIOS, TRASLAPES DE 50 CM, MANO DE OBRA Y HERRAMIENTA.</t>
  </si>
  <si>
    <t>FORMACIÓN Y COMPACTACIÓN DE TERRAPLENES, (INCISO J.3. DE LA NORMA N-CTR-CAR-1-01-019/23) UTILIZANDO MATERIALES PROCEDENTES DE BANCO, PARA EL GRADO DE COMPACTACIÓN Y CADA BANCO EN PARTICULAR, TERRAPLENES COMPACTADOS AL 90% DE SU P.V.S.M., INCLUYE: ACARREOS, FORMACIÓN, MEZCLADO DENTRO Y/O FUERA DEL ÁREA DE TRABAJO, TENDIDO Y COMPACTADO DEL MATERIAL PARA SU CORRECTA EJECUCIÓN.</t>
  </si>
  <si>
    <t>SUB-YACENTE CON MATERIAL DE BANCO EN PROPORCIÓN EN CAPAS NO MAYORES DE 20 CM DE ESPESOR COMPACTADO AL 95% PROCTOR DE SU P.V.S.M., INCLUYE: SUMINISTRO DE MATERIALES, EXTENDIDO DE MATERIAL, INCORPORACIÓN DE AGUA, HOMOGENIZADO, MANO DE OBRA, EQUIPO Y HERRAMIENTA. (NORMA N-CTR-CAR-1-01-009/16)</t>
  </si>
  <si>
    <t>BASE HIDRÁULICA DE 100% PRODUCTO DE TRITURACIÓN, ESPESOR DE 20 CM. DE ESPESOR COMPACTADA AL 100% AASTHO MODIFICADA, EMPLEANDO RODILLO "MUERTO" PARA SU COMPACTACIÓN, INCLUYE: MATERIALES, AGUA, MANO DE OBRA, EQUIPO PARA MEZCLADO DE MATERIALES, EXTENDIDO, CONFORMACIÓN, COMPACTACIÓN Y DESPERDICIOS.</t>
  </si>
  <si>
    <t>SUMINISTRO Y COLOCACIÓN DE RELLENO FLUIDO DE F'C=25 KG/CM2, A 28 DÍAS AGREGADO 5 MM REVENIMIENTO 14 CM, A TIRO DIRECTO, INCLUYE: DESPERDICIOS, TENDIDO, NIVELACIÓN, ACABADO FLOTEADO EN FORMA MANUAL, HERRAMIENTA Y MANO DE OBRA.</t>
  </si>
  <si>
    <t>RIEGO DE IMPREGNACIÓN, P.U.O.T. POR METRO CUADRADO APLICADO (INCISO J.1. DE LA NORMA N-CTR-CAR-1-04-004) A IMPREGNACIÓN DE BASE HIDRÁULICA CON EMULSIÓN ASFÁLTICA CATIÓNICA, ESPECIAL PARA IMPREGNACIÓN (ECI-60), CON PENETRACIÓN MAYOR O IGUAL A CUATRO (4)MM EN CAPA DE BASE HIDRÁULICA, INCLUYE: RIEGO DE ARENA PARA CUBRIR LA BASE IMPREGNADA EN PROPORCIÓN DE 4.0 LT/M2, CONSIDERANDO CARGA AL QUIPO DE TRANSPORTE, TRANSPORTE AL LUGAR DE ALMACENAMIENTO, DESCARGA EN LOS DEPÓSITOS, MOVIMIENTOS DE LA PLANTA DE PRODUCCIÓN AL SITIO DE UTILIZACIÓN, BARRIDO Y LIMPIEZA DE LA SUPERFICIE DONDE SE APLICARA, LOS TIEMPOS DE LOS VEHÍCULOS Y EQUIPOS EMPLEADOS DURANTE LAS CARGAS Y DESCARGAS PARA LA APLICACIÓN (INCISO J.2. DE LA NORMA N-CTR-CAR-1-04-004).</t>
  </si>
  <si>
    <t>D</t>
  </si>
  <si>
    <t>D1</t>
  </si>
  <si>
    <t>TRAZO Y NIVELACIÓN CON EQUIPO TOPOGRÁFICO DEL TERRENO ESTABLECIENDO EJES Y REFERENCIAS Y BANCOS DE NIVEL, INCLUYE: CRUCETAS, ESTACAS, HILOS, MARCAS Y TRAZOS CON CALHIDRA, MANO DE OBRA, EQUIPO Y HERRAMIENTA.</t>
  </si>
  <si>
    <t>SONDEO PARA LOCALIZACIÓN DE INFRAESTRUCTURA EXISTENTE A LO LARGO DEL TRAZO, POR MEDIO MANUALES, REALIZANDO EXCAVACIÓN MANUAL CON PRECAUCIÓN PARA LOCALIZACIÓN DE INFRAESTRUCTURA.</t>
  </si>
  <si>
    <t>EXCAVACIÓN PARA LÍNEA POR MEDIOS MECÁNICOS EN MATERIAL TIPO II, DE 0.00 A -2.00 M DE PROFUNDIDAD, INCLUYE: RETIRO DEL MATERIAL A BANCO DE OBRA INDICADO POR SUPERVISIÓN, MANO DE OBRA, EQUIPO Y HERRAMIENTA.</t>
  </si>
  <si>
    <t>CAMA DE GRAVA CON DIÁMETROS DE 3/4" HASTA 1 1/2" PARA APOYO DE TUBERÍAS. INCLUYE: MATERIALES, ACARREOS, MANO DE OBRA, EQUIPO Y HERRAMIENTA.</t>
  </si>
  <si>
    <t>SUMINISTRO, INSTALACIÓN Y JUNTEO DE TUBO DE P.V.C. HIDRÁULICO RD-26 DE 12" DE DIÁMETRO, INCLUYE: MATERIAL, ACARREO AL SITIO DE COLOCACIÓN, PRUEBAS NECESARIAS, MANO DE OBRA, EQUIPO Y HERRAMIENTA.</t>
  </si>
  <si>
    <t>RELLENO ACOSTILLADO EN CEPAS O MESETAS CON MATERIAL DE BANCO, COMPACTADO MANUALMENTE EN CAPAS NO MAYORES DE 20 CM. INCLUYE: INCORPORACIÓN DE AGUA NECESARIA, MANO DE OBRA, HERRAMIENTAS Y ACARREOS.</t>
  </si>
  <si>
    <t>RELLENO EN CEPAS O MESETAS CON MATERIAL PRODUCTO DE LA EXCAVACIÓN COMPACTADO AL 90% CON COMPACTADOR DE IMPACTO, EN CAPAS NO MAYORES DE 20 CM., INCLUYE: INCORPORACIÓN DE AGUA NECESARIA, MANO DE OBRA, HERRAMIENTAS Y ACARREOS.</t>
  </si>
  <si>
    <t>RELLENO EN CEPAS O MESETAS CON MATERIAL DE BANCO COMPACTADO AL 90% CON COMPACTADOR DE IMPACTO, EN CAPAS NO MAYORES DE 20 CM., INCLUYE: INCORPORACIÓN DE AGUA NECESARIA, MANO DE OBRA, HERRAMIENTAS Y ACARREOS.</t>
  </si>
  <si>
    <t>D2</t>
  </si>
  <si>
    <t>EXCAVACIÓN PARA TOMAS DOMICILIARIAS POR MEDIOS MECÁNICOS EN MATERIAL TIPO II, DE 0.00 A -2.00 M DE PROFUNDIDAD, INCLUYE: AFINE DE PISOS Y TALUDES, RETIRO DEL MATERIAL A BANCO DE OBRA INDICADO POR SUPERVISIÓN, MANO DE OBRA, EQUIPO Y HERRAMIENTA.</t>
  </si>
  <si>
    <t>SUMINISTRO E INSTALACIÓN DE TUBO DE P.A.D. RD-9 DE 13MM (1/2") DE DIÁMETRO PARA TOMA DOMICILIARIA INCLUYE: MATERIAL, MANO DE OBRA, EQUIPO Y HERRAMIENTA.</t>
  </si>
  <si>
    <t>SUMINISTRO E INSTALACIÓN DE LLAVE DE INSERCIÓN PARA TUBERÍA PEAD DE 1/2" 13MM, INCLUYE: MATERIALES, MANO DE OBRA Y HERRAMIENTA.</t>
  </si>
  <si>
    <t>SUMINISTRO E INSTALACIÓN DE LLAVE DE INSERCIÓN DE BRONCE DE 1/2", INCLUYE: MATERIAL, MANO DE OBRA, EQUIPO Y HERRAMIENTA.</t>
  </si>
  <si>
    <t>SUMINISTRO E INSTALACIÓN DE ABRAZADERA DE BRONCE DE 12" X 1/2" INCLUYE: MATERIAL, MANO DE OBRA, EQUIPO Y HERRAMIENTA.</t>
  </si>
  <si>
    <t>SUMINISTRO E INSTALACIÓN DE ABRAZADERA DE BRONCE DE 4" X 1/2" INCLUYE: MATERIAL, MANO DE OBRA, EQUIPO Y HERRAMIENTA.</t>
  </si>
  <si>
    <t>SUMINISTRO E INSTALACIÓN DE VÁLVULA DE COMPUERTA ROSCADA DE 1/2", INCLUYE: MANO DE OBRA, EQUIPO Y HERRAMIENTA.</t>
  </si>
  <si>
    <t>SUMINISTRO E INSTALACIÓN DE ADAPTADOR DE BRONCE DE 1/2", INCLUYE: MATERIAL, MANO DE OBRA, EQUIPO Y HERRAMIENTA.</t>
  </si>
  <si>
    <t>SUMINISTRO E INSTALACIÓN DE TAPÓN MACHO GALVANIZADO DE 1/2", INCLUYE: MATERIAL, MANO DE OBRA, EQUIPO Y HERRAMIENTA.</t>
  </si>
  <si>
    <t>D3</t>
  </si>
  <si>
    <t>EXCAVACIÓN PARA CAJAS DE VÁLVULAS POR MEDIOS MECÁNICOS EN MATERIAL TIPO II, DE 0.00 A -2.00 M DE PROFUNDIDAD, INCLUYE: AFINE DE PISOS Y TALUDES, RETIRO DEL MATERIAL A BANCO DE OBRA INDICADO POR SUPERVISIÓN, MANO DE OBRA, EQUIPO Y HERRAMIENTA.</t>
  </si>
  <si>
    <t>PLANTILLA DE 10 CM DE ESPESOR A BASE DE PEDACERA DE LADRILLO ASENTADO CON MORTERO CEMENTO- ARENA 1:4 ACABADO COMÚN, INCLUYE: MATERIALES, MANO DE OBRA, EQUIPO Y HERRAMIENTA.</t>
  </si>
  <si>
    <t>MURO TIPO TEZÓN DE TABIQUE ROJO RECOCIDO DE 7X14X28 CM, ASENTADO CON MORTERO CEMENTO- ARENA 1:3 ACABADO COMÚN, INCLUYE: MATERIALES, MANO DE OBRA, EQUIPO Y HERRAMIENTA.</t>
  </si>
  <si>
    <t>APLANADO DE 2.50 CM. DE ESPESOR EN MURO, CON MORTERO CEMENTO-ARENA 1:3, ACABADO PULIDO O APALILLADO, INCLUYE: FESTEGRAL, MATERIALES, ACARREOS, MANO DE OBRA, PLOMEADO, NIVELADO, REGLEADO, RECORTES, MANO DE OBRA, EQUIPO Y HERRAMIENTA.</t>
  </si>
  <si>
    <t>CIMBRA ACABADO COMÚN EN LOSAS A BASE DE MADERA DE PINO, INCLUYE: MATERIALES, ACARREOS, CORTES, HABILITADO, CIMBRADO, DESCIMBRA, MANO DE OBRA, EQUIPO Y HERRAMIENTA.</t>
  </si>
  <si>
    <t>SUMINISTRO, COLOCACIÓN Y HABILITADO DE ACERO DE REFUERZO DE F'Y=4200, INCLUYE: MATERIALES, TRASLAPES, SILLETAS, HABILITADO, AMARRES, MANO DE OBRA, EQUIPO Y HERRAMIENTA.</t>
  </si>
  <si>
    <t>SUMINISTRO Y COLOCACIÓN DE CONTRAMARCO DE CANAL, INCLUYE: HERRAMIENTA, NIVELACIÓN, MATERIALES, EQUIPO Y MANO DE OBRA.</t>
  </si>
  <si>
    <t>D4</t>
  </si>
  <si>
    <t>PIEZAS ESPECIALES</t>
  </si>
  <si>
    <t>SUMINISTRO E INSTALACIÓN DE TAPA CIEGA DE 305 MM (12") DE DIÁMETRO DE FO.FO. INCLUYE: PRUEBAS HIDROSTÁTICAS, ACARREOS, HERRAMIENTA Y MANO DE OBRA.</t>
  </si>
  <si>
    <t>SUMINISTRO E INSTALACIÓN DE TEE DE 12" X 12" DE DIÁMETRO DE FO.FO., INCLUYE: 50 % DE TORNILLOS Y EMPAQUES, MATERIAL, ACARREOS, MANO DE OBRA, EQUIPO Y HERRAMIENTA.</t>
  </si>
  <si>
    <t>SUMINISTRO E INSTALACIÓN DE CRUZ DE 12" X 12" DE DIÁMETRO FO.FO., INCLUYE: 50 % DE TORNILLOS Y EMPAQUES, MATERIAL, ACARREOS, MANO DE OBRA, EQUIPO Y HERRAMIENTA.</t>
  </si>
  <si>
    <t>SUMINISTRO E INSTALACIÓN DE CODOS DE 45°, 22° O 11° X 305 MM (12") DE DIÁMETRO DE FIERRO FUNDIDO. INCLUYE: 50 % DE TORNILLOS Y EMPAQUES, MATERIAL, ACARREOS, MANO DE OBRA, EQUIPO Y HERRAMIENTA.</t>
  </si>
  <si>
    <t>SUMINISTRO E INSTALACIÓN DE EXTREMIDAD DE 12" DE DIÁMETRO DE 40 CM. DE LARGO DE FO.FO., INCLUYE: 50 % DE TORNILLOS Y EMPAQUES, MATERIAL, ACARREOS, MANO DE OBRA, EQUIPO Y HERRAMIENTA.</t>
  </si>
  <si>
    <t>SUMINISTRO E INSTALACIÓN DE VÁLVULA DE COMPUERTA RESILIENTE DE 12" VÁSTAGO FIJO HIDROSTÁTICA, INCLUYE: 50 % DE TORNILLOS Y EMPAQUES, MATERIAL, ACARREOS, MANO DE OBRA, EQUIPO Y HERRAMIENTA.</t>
  </si>
  <si>
    <t>SUMINISTRO E INSTALACIÓN DE JUNTA GIBAULT COMPLETA DE 305 MM. (12") DE DIÁMETRO DE FO.FO., INCLUYE: MATERIAL, ACARREOS, MANO DE OBRA, EQUIPO Y HERRAMIENTA.</t>
  </si>
  <si>
    <t>E</t>
  </si>
  <si>
    <t>E1</t>
  </si>
  <si>
    <t>SUMINISTRO E INSTALACIÓN DE TUBERÍA DE P.V.C. PARA ALCANTARILLADO DIÁMETRO DE 12" SERIE 20, INCLUYE: MATERIALES NECESARIOS, MANO DE OBRA, EQUIPO Y HERRAMIENTA Y PRUEBA HIDROSTÁTICA.</t>
  </si>
  <si>
    <t>SUMINISTRO E INSTALACIÓN DE SILLETA PVC DE 12"X 6" SANITARIO, INCLUYE: MANO DE OBRA, EQUIPO Y HERRAMIENTA.</t>
  </si>
  <si>
    <t>REGISTRO SANITARIO FORJADO DE 60 X 60 Y 80 CM DE PROFUNDIDAD, MEDIDAS INTERIORES, MUROS CON TABIQUE ROJO RECOCIDO 7X14X28 CM, COLOCADO A SOGA, JUNTEADO CON MORTERO CEMENTO ARENA 1:4, DALA DE CORONA DE 12X12 CM A BASE DE CONCRETO F'C=150KG/CM2 HECHO EN OBRA ARMADO CON ARMEX DE 12X12-4, MARCO Y CONTRAMARCO; DE ÁNGULO DE 1 1/2"X1 1/2"X 1/8" PARA CONTRAMARCO Y ÁNGULO DE 1 3/4" X 1 3/4" X 1/4" PARA MARCO, TAPA DE CONCRETO F'C=200 KG/CM2. T.M.A. 19 MM., ARMADO CON REFUERZO DE VARILLA DE 3/8"@15 CM EN AMBAS DIRECCIONES, LOSA DE PISO DE 8 CM DE CONCRETO F'C=150KG/CM2 HECHO EN OBRA Y APLANADO INTERIOR CON MORTERO CEMENTO ARENA 1:4, INCLUYE: CIMBRA, DESCIMBRA, MATERIALES, MANO DE OBRA, EQUIPO Y HERRAMIENTA.</t>
  </si>
  <si>
    <t>E3</t>
  </si>
  <si>
    <t>POZO DE VISITA</t>
  </si>
  <si>
    <t>PLANTILLA DE MAMPOSTERÍA DE PIEDRA BRAZA DE 0.30 M. DE ESPESOR ASENTADA CON MORTERO CEMENTO-ARENA 1:3, INCLUYE: MANO DE OBRA, EQUIPO Y HERRAMIENTA.</t>
  </si>
  <si>
    <t>SUMINISTRO Y COLOCACIÓN DE ESCALÓN DE FO. FO. TIPO STANDARD PARA INGRESO A POZO DE VISITA Y/O CAJA DE VÁLVULAS, INCLUYE: MATERIALES, MANO DE OBRA, HERRAMIENTA MENOR, ACARREOS Y TODO LO NECESARIO PARA SU CORRECTA EJECUCIÓN</t>
  </si>
  <si>
    <t>SUMINISTRO Y COLOCACIÓN DE BROCAL Y TAPA DE FO. FO. DE 60 CM DE DIÁMETRO, CON REJILLA TIPO PESADO DE 130 KG. PARA POZOS DE VISITA, INCLUYE: MATERIALES, ACARREO, MANO DE OBRA, EQUIPO Y HERRAMIENTA. NO INCLUYE CONCRETO.</t>
  </si>
  <si>
    <t>F</t>
  </si>
  <si>
    <t>F1</t>
  </si>
  <si>
    <t>BOCA DE TORMENTA</t>
  </si>
  <si>
    <t>EXCAVACIÓN POR MEDIOS MECÁNICOS EN MATERIAL TIPO II, DE 0.00 A -2.00 M DE PROFUNDIDAD, INCLUYE: AFINE DE PISOS Y TALUDES, RETIRO DEL MATERIAL A BANCO DE OBRA INDICADO POR SUPERVISIÓN, MANO DE OBRA, EQUIPO Y HERRAMIENTA.</t>
  </si>
  <si>
    <t>CIMENTACIÓN DE MAMPOSTERÍA DE PIEDRA BRAZA DE 0.30 M. DE ESPESOR ASENTADA CON MORTERO CEMENTO-ARENA 1:4, INCLUYE: MANO DE OBRA, EQUIPO Y HERRAMIENTA.</t>
  </si>
  <si>
    <t>PLANTILLA DE 5 CM DE ESPESOR DE CONCRETO HECHO EN OBRA DE F'C=100 KG/CM2, INCLUYE: PREPARACIÓN DE LA SUPERFICIE, NIVELACIÓN, MAESTREADO, COLADO, MANO DE OBRA, EQUIPO Y HERRAMIENTA.</t>
  </si>
  <si>
    <t>SUMINISTRO Y COLOCACIÓN DE REJILLA PARA VIALIDADES A BASE DE SOLERA DE CARGA Y REDONDO LISO, ACABADO EN PINTURA ELECTROSTÁTICA COLOR NEGRO, INCLUYE: MATERIAL, MANO DE OBRA, EQUIPO, HERRAMIENTA Y TODO LO NECESARIO PARA SU CORRECTA EJECUCIÓN.</t>
  </si>
  <si>
    <t>SUMINISTRO Y COLOCACIÓN DE CONTRA MARCO A BASE DE ÁNGULO DE ACERO PARA RECIBIR REJILLA EN VIALIDADES, INCLUYE: MATERIALES, ACARREOS, MANO DE OBRA, EQUIPO Y HERRAMIENTA.</t>
  </si>
  <si>
    <t>G</t>
  </si>
  <si>
    <t>PAVIMENTO DE CONCRETO HIDRÁULICO PREMEZCLADO MR-48 KG/CM2 (MÓDULO DE RUPTURA) CON SISTEMA DE AUTOCURADO INTERNO Y DE BAJA PERMEABILIDAD, REVENIMIENTO DE 8 CM CON UNA TOLERANCIA DE +/- 2.5 CM R.R. A 3 DÍAS T.M.A 38 MM, PARA CONSTRUCCIÓN DE PAVIMENTOS, ACABADO TEXTURIZADO, CON ESPESOR DE ACUERDO A PROYECTO, Y/O ASÍ LO INDIQUE LA DEPENDENCIA, INCLUYE: TENDIDO, COLADO, VIBRADO, CIMBRA EN FRONTERAS, MANO DE OBRA, EQUIPO Y HERRAMIENTA.</t>
  </si>
  <si>
    <t>PAVIMENTO DE CONCRETO HIDRÁULICO PREMEZCLADO MR-48 KG/CM2 (MÓDULO DE RUPTURA) CON SISTEMA DE AUTOCURADO INTERNO Y DE BAJA PERMEABILIDAD, REVENIMIENTO DE 8 CM CON UNA TOLERANCIA DE +/- 2.5 CM R.R. A 7 DÍAS T.M.A 38 MM, PARA CONSTRUCCIÓN DE PAVIMENTOS, ACABADO TEXTURIZADO, CON ESPESOR DE ACUERDO A PROYECTO, Y/O ASÍ LO INDIQUE LA DEPENDENCIA, INCLUYE: TENDIDO, COLADO, VIBRADO, CIMBRA EN FRONTERAS, MANO DE OBRA, EQUIPO Y HERRAMIENTA.</t>
  </si>
  <si>
    <t>SUMINISTRO Y COLOCACIÓN DE BARRAS DE AMARRE CON VARILLA CORRUGADA. INCLUYE: MATERIAL, DESPERDICIO, CORTES, COLOCACIÓN, HERRAMIENTA Y ACARREOS.</t>
  </si>
  <si>
    <t>SUMINISTRO Y COLOCACION DE ACERO DE REFUERZO (N-CTR-CAR-1-02-004), FY=4200 KG/CM2, BARRAS PASAJUNTAS CON REDONDO LISO GRADO 60 MONTADAS EN CANASTILLA METÁLICA Y COLOCADAS EN JUNTAS TRANSVERSALES EN LOSA DE CONCRETO P.U.O.T.</t>
  </si>
  <si>
    <t>GUARNICIÓN DE CONCRETO PREMEZCLADO TIPO L CON CONCRETO F'C=250 KG/CM2 TMA 19MM RN CON CIMBRA METÁLICA, EN SECCIÓN DE 45 CM DE BASE Y 28 CM DE ALTURA, MAS CORONA DE 12CM A 15 CM Y 15 CM DE ALTURA, INCLUYE MATERIALES, DESPERDICIOS, CIMBRA, DESCIMBRA, JUNTA FRÍA, CURADO, MANO DE OBRA, EQUIPO Y HERRAMIENTA.</t>
  </si>
  <si>
    <t>CALAFATEO DE JUNTAS DE DILATACIÓN EN PAVIMENTOS DE CONCRETO HIDRÁULICO DE 6 MM. X 6 MM., CON BACKER-ROD DE 6 MM DE DIÁMETRO (CINTILLA DE POLIURETANO) Y SELLADOR PARA JUNTAS SUPERSEAL P, TIPO FESTER O SIMILAR, (CONFORME A LAS NORMAS DE CONSTRUCCIÓN DE LA S.C.T. N·CTR·CAR·1·04·009/20, INCLUYE: LIMPIEZA DE LA JUNTA, ENSANCHE CON CORTADORA HASTA 6 MM x 30 MM, SUMINISTRO, DESPERDICIO Y COLOCACIÓN.</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</si>
  <si>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</si>
  <si>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LAVADEROS DE CONCRETO HIDRÁULICO SIMPLE DE F'C=150 KG/CM2 (P.U.O.T.),SEGÚN SU TIPO Y DONDE LO INDIQUE EL PROYECTO A 28 DÍAS DE EDAD, DE 10 CM DE ESPESOR PROMEDIO Y 1.20 M PROMEDIO DE DESARROLLO TRANSVERSAL INCLUYE: EXCAVACIÓN, CONFORMACIÓN, AFINE Y COMPACTACIÓN DEL TERRENO PARA ASENTAR EL LAVADERO, SUMINISTRO DE LOS MATERIALES, CIMBRA, COLADO, DESCIMBRADO, VIBRADO, CURADO, LOS TIEMPOS DE LOS VEHÍCULOS EMPLEADOS EN LOS TRANSPORTES DURANTE LAS CARGAS, INSTALACIÓN Y DESCARGAS DE LOS MATERIALES PRODUCTO DE LA CONSTRUCCIÓN DEL LAVADERO, MANO DE OBRA, SEÑALAMIENTO Y TODO LO NECESARIO PARA SU CORRECTA EJECUCIÓN (INCISO I. DE LA NORMA N-CTR-CAR-1-03-007).</t>
  </si>
  <si>
    <t>H</t>
  </si>
  <si>
    <t>APROCHE EN VIALIDAD EXISTENTE</t>
  </si>
  <si>
    <t>I</t>
  </si>
  <si>
    <t>BANQUETAS</t>
  </si>
  <si>
    <t>I1</t>
  </si>
  <si>
    <t>BANQUETAS VIALIDAD EXISTENTE</t>
  </si>
  <si>
    <t>I1.1</t>
  </si>
  <si>
    <t>GUARNICIÓN RECTANGULAR DE CONCRETO PREMEZCLADO DE F'C=250 KG/CM2 TMA 10 MM,  EN SECCIÓN DE 40 X 30 CM ARMADA CON 4 VARILLAS DEL #3 A LO LARGO Y ESTRIBOS DEL #2 @ 20 CM, ACABADO LAVADO Y CHAFLÁN A LO LARGO DE TODA LA ARISTA DE LA GUARNICIÓN, INCLUYE: MATERIALES, DESPERDICIOS, CIMBRA, JUNTA FRÍA, CURADO Y MANO DE OBRA</t>
  </si>
  <si>
    <t>SUMINISTRO Y COLOCACIÓN DE ADOQUÍN PEATONAL RECTANGULAR 40X15X6 CM TERMINADO TIPO APP 1000 PICOS, T-300 KG/CM2 CON GRANO DE MÁRMOL COLOR BLANCO Y BISELES DE 5 MM, EN MARSHALL OSCURO (2/3 DEL TOTAL DE PIEZAS) Y MARSHALL CLARO (OCRE CLARO) SMA, COLOCADO A HUESO, ASENTADO CON MORTERO CEMENTO - ARENA EN PROP. 1:3, INCLUYE: MATERIALES, ACARREOS, CORTES, DESPERDICIOS, NIVELACIÓN, MANO DE OBRA, EQUIPO Y HERRAMIENTA.</t>
  </si>
  <si>
    <t>SUMINISTRO Y COLOCACIÓN DE ALCORQUE METÁLICO PARA ÁREA JARDINADA A BASE DE BASTIDORES DE ACERO Y CONTRAMARCO DE ÁNGULO DE 2"X3/16" Y CUADRADOS DE ACERO DE 1 1/2"X3/16 EN EL SENTIDO TRANSVERSAL TERMINADO PINTURA DE ESMALTE.</t>
  </si>
  <si>
    <t>I1.2</t>
  </si>
  <si>
    <t>PEATONALIZACIÓN</t>
  </si>
  <si>
    <t>SUMINISTRO Y COLOCACIÓN DE BOLARDO DE 6" DE DIÁMETRO, FABRICADO EN TUBO DE ACERO AL CARBÓN CEDULA 30, DE 1.15 M DE DESARROLLO, CON CABEZAL DE FUNDICIÓN DE ALUMINIO, CINTA REFLEJANTE GRADO INGENIERÍA COLOR BLANCO, TERMINADO EN PINTURA POLIÉSTER HORNEADA, INCLUYE: DADO DE CONCRETO F'C=200 KG/CM2 HECHO EN OBRA DE 40X40X40 CM., ACARREOS, MATERIALES, MANO DE OBRA, EQUIPO Y HERRAMIENTA.</t>
  </si>
  <si>
    <t>SUMINISTRO Y COLOCACIÓN DE PLACA DE ACERO DE 6" DE DIÁMETRO, CALIBRE 14 CON LOGOTIPO DEL ESTADO DE JALISCO, CORTADA CON CHORRO DE AGUA, COLOCADA EN LA PARTE SUPERIOR DE LOS BOLARDOS. INCLUYE: MATERIAL, MANO DE OBRA Y HERRAMIENTA.</t>
  </si>
  <si>
    <t>SUMINISTRO Y COLOCACIÓN DE HUELLA PODOTACTIL MARCA FRIESSEN O SIMILAR DE 40X40 CMS Y 2.5 CM DE ESPESOR A BASE DE CONCRETO CON PIGMENTO NEGRO, INCLUYE: SUMINISTRO, PREPARACIÓN, COLOCACIÓN, MATERIALES DE FIJACIÓN, DESPERDICIOS, MANO DE OBRA, HERRAMIENTA, ACARREOS Y TODO LO NECESARIO PARA SU CORRECTA EJECUCIÓN.</t>
  </si>
  <si>
    <t>I2</t>
  </si>
  <si>
    <t>BANQUETAS VIALIDAD NUEVA</t>
  </si>
  <si>
    <t>I2.1</t>
  </si>
  <si>
    <t>I2.2</t>
  </si>
  <si>
    <t>J</t>
  </si>
  <si>
    <t>CICLOVÍAS</t>
  </si>
  <si>
    <t>J1</t>
  </si>
  <si>
    <t>CICLOVÍA EN VIALIDAD EXISTENTE</t>
  </si>
  <si>
    <t>SUMINISTRO Y COLOCACIÓN DE CONCRETO HIDRÁULICO PREMEZCLADO MR= 42 KG/CM2 (MÓDULO DE RUPTURA) CON SISTEMA DE AUTOCURADO INTERNO Y DE BAJA PERMEABILIDAD, REVENIMIENTO DE 8 CM CON UNA TOLERANCIA DE +/- 2.5 CM, A 7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</si>
  <si>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42 KG/CM2 (MÓDULO DE RUPTURA) CON SISTEMA DE AUTOCURADO INTERNO Y DE BAJA PERMEABILIDAD, REVENIMIENTO DE 8 CM CON UNA TOLERANCIA DE +/- 2.5 CM, A 3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</si>
  <si>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VIALETON OFICIAL FABRICADO EN POLIETILENO DE MEDIA DENSIDAD DE 20 X 25 X 5 CM CON LOGOTIPO DEL ESTADO DE JALISCO GRABADO EN ALTO RELIEVE CONFORME A ESPECIFICACIÓN DE DISEÑO, TAMAÑO Y FUNCIONALIDAD, MARCA DIMEX O SIMILAR CALIDAD Y PRECIO, EN COLOR VERDE / BLANCA / AMARILLA REFLEJANTE A DOS CARAS EN DELIMITADORA DE CARRILES PARA AUTOMÓVILES Y CICLISTAS, CON 4 ESPACIOS PARA FIJACIÓN DE BARRENOS, INCLUYE: MATERIALES DE INSTALACIÓN EQUIVALENTES A 4 PIJAS DE 8", TORNILLOS ASENTADOS CON BROCA PERFORADA, 50 GRAMOS DE PEGAMENTO EPÓXIDO POR CADA PIJA, MANO DE OBRA, HERRAMIENTA, EQUIPO Y TODO LO NECESARIO PARA SU CORRECTA EJECUCIÓN.</t>
  </si>
  <si>
    <t>SUMINISTRO Y COLOCACIÓN DE SEGREGADORES  DELIMITADOR DE CICLOVÍA TIPO BOOMERANG EN POLIETILENO MDPE PIGMENTADO, VERDE CON PROTECCIÓN UV. CUERPO MONOLÍTICO DE ALTA RESISTENCIA A IMPACTO. MEDIDAS GENERALES: 50.5 CM DE LARGO, 37 CM DE ANCHO Y 14 CM DE, ALTURA. INCLUYE 5 ALOJAMIENTOS PARA CINTAS REFLEJANTES Y TECNOLOGÍA CITY LUX PARA MAYOR VISIBILIDAD. INCLUYE: EPOXICO, ANCLAS, MANO DE OBRA, HERRAMIENTA Y LO NECESARIO PARA SU COLOCACION</t>
  </si>
  <si>
    <t>SUMINISTRO Y COLOCACIÓN DE BOLARDO FLEXIBLE DE POLÍMERO COLOR VERDE Y CINTA DE VINIL REFLEJANTE GRADO INGENIERÍA EN MEDIDAS DE 1.20 M. DE ALTO. INCLUYE:TORNILLERIA,ACARREO AL SITIO DE UTILIZACIÓN, MANO DE OBRA, EQUIPO, HERRAMIENTA Y TODO LO NECESARIO PARA SU CORRECTA EJECUCIÓN.</t>
  </si>
  <si>
    <t>SUMINISTRO Y COLOCACIÓN DE SUPERFICIE DE ALTA FRICCIÓN ROCBINDA, SOBRE CONCRETO, INCLUYE: DESBASTE, PRIMER, SUMINISTRO DE BAUXITA CALCINADA MALLA 12/20 EN COLOR ESPECIFICADO POR LA SECRETARÍA, RESINA DE POLIURETANO DE DOS COMPONENTES, LIMPIEZA Y TODO LO NECESARIO PARA SU CORRECTA EJECUCIÓN.</t>
  </si>
  <si>
    <t>SUMINISTRO Y APLICACIÓN DE PINTURA TERMOPLÁSTICA BLANCA, EN PICTOGRAMA DE "SOLO BICI" CON FLECHA DE SENTIDO DE HASTA 2.00 MTS., PICTOGRAMA DE BICICLETA DE HASTA 1.40 MTS. Y TEXTO "SOLO" DE 53 CMS. DE 90MILL. DE ESPESOR CON APLICACIÓN DE MICROESFERA CON DISPENSADOR AUTOMÁTICO, INCLUYE: TRAZO, PREPARACIÓN, MOLDES, EQUIPOS DE TERMOFUSIÓN, MATERIALES Y MANO DE OBRA.</t>
  </si>
  <si>
    <t>SUMINISTRO Y APLICACIÓN DE PINTURA TERMOPLÁSTICA VERDE, EN CUADROS DISCONTINUOS EN CICLOVÍA DE 40 CMS X 40 CMS DE 90MILL. DE ESPESOR CON APLICACIÓN DE MICROESFERA CON DISPENSADOR AUTOMÁTICO, INCLUYE: TRAZO, PREPARACIÓN, MOLDES, EQUIPOS DE TERMOFUSIÓN, MATERIALES Y MANO DE OBRA.</t>
  </si>
  <si>
    <t>J2</t>
  </si>
  <si>
    <t>CICLOVÍA EN VIALIDAD NUEVA</t>
  </si>
  <si>
    <t>K</t>
  </si>
  <si>
    <t>SEÑALIZACIÓN</t>
  </si>
  <si>
    <t>SUMINISTRO Y APLICACIÓN DE RAYA CONTINUA O DISCONTINUA, SENCILLA EN COLOR BLANCA Y/O AMARILLA DE 10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</si>
  <si>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TERMOPLÁSTICA CON APLICACIÓN DE PRIMARIO PARA ASEGURAR EL CORRECTO ANCLAJE DE LA PINTURA Y MICROESFERAS REFLEJANTE 800GR/LT SOBRE PAVIMENTO NUEVO, RAYA DE ALTO, DE 40 CMS DE ESPESOR (RAYA PARA CRUCE DE PEATONES (M-7.1) DE 40 CM. DE ANCHO Y LO SEÑALADO EN LA NORMA SCT N-CTRCAR- 1-07-001/00, I.1 Y J., P.U.O.T.</t>
  </si>
  <si>
    <t>SUMINISTRO Y APLICACION DE FLECHA SENCILLA BLANCA, DERECHA O IZQUIERDA, SIMBOLO PARA REGULAR EL USO DE CARRILES, INCLUYE: APLICACIÓN DE PRIMARIO PARA ASEGURAR EL CORRECTO ANCLAJE DE LA PINTURA, PINTURA TERMOPLÁSTICA Y MICROESFERAS 800 GR./LT., SOBRE PAVIMENTO, APLICADA CON MAQUINA PINTARRAYA, INCLUYE: TRAZO, SEÑALAMIENTOS, MANO DE OBRA, PREPARACIÓN Y LIMPIEZA AL FINAL DE LA OBRA. (NORMA S.C.T. N-CTR-K-1-07-001/00)</t>
  </si>
  <si>
    <t>PINTURA TERMOPLÁSTICA PARA SEÑALAMIENTO DE PARADA OFICIAL, EN PAVIMENTO CON UNA ÁREA MENOR A 10.00 M2 Y LO SEÑALADO EN LA NORMA SCT N-CTR-CAR-1-07-001/00, I.2 Y J., P.U.O.T.</t>
  </si>
  <si>
    <t>SUMINISTRO Y APLICACIÓN DE PINTURA TERMOPLASTICA PARA PICTOGRAMA DE VELOCIDAD MÁXIMA, COLOR BLANCO, PICTOGRAMA ELABORADO A BASE DE TEXTO "#" , CON APLICACIÓN DE PRIMARIO PARA ASEGURAR EL CORRECTO ANCLAJE DE LA PINTURA Y DE MICROESFERA REFLEJANTE 800 GR/LT, APLICADA CON MAQUINA PINTARRAYA, INCLUYE: TRAZO, SEÑALAMIENTOS, MANO DE OBRA, PREPARACIÓN, LIMPIEZA AL FINAL DE LA OBRA Y TODO LO NECESARIO PARA SU CORRECTA EJECUCION. Y LO SEÑALADO EN LA NORMA SCT N-CTR-CAR-1-07-001/00, I.2 Y J., P.U.O.T.</t>
  </si>
  <si>
    <t>SUMINISTRO Y APLICACIÓN DE RAYAS CON ESPACIAMIENTO LOGARÍTMICO PINTURA TERMOPLÁSTICA, COLOR BLANCO REFLEJANTE APLICANDO 0.7 KG DE MICROESFERA POR M2. (1.2 KG/LITRO), NO EXHIBA ROCIADO EXCESIVO (BRISEADO) EN LAS ORILLAS DE LA LÍNEA DE MARCA, DICHAS LÍNEAS SEAN RECTAS A SIMPLE VISTA.</t>
  </si>
  <si>
    <t>SUMINISTRO Y COLOCACION DE VIALETAS EN RAYA CONTINUA Y/O DISCONTINUA, CON REFLEJANTE COLOR AMARILLO Y/O BLANCA EN UNA O DOS CARAS POR UNIDAD DE OBRA TERMINADA, INCLUYE: MATERIALES, EPOXICO PARA ANCLAJE, MANO DE OBRA, EQUIPO Y HERRAMIENTA.</t>
  </si>
  <si>
    <t>SUMINISTRO Y COLOCACIÓN DE SEÑALAMIENTO VERTICAL  DE 61X61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</si>
  <si>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Y COLOCACIÓN DE SEÑALAMIENTO VERTICAL  DE 71X71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</si>
  <si>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E INSTALACIÓN DE SEÑAL VERTICAL CON UNA PLACA Y TABLERO ADICIONAL DE 1 RENGLONES, DE TIPO INFORMATIVA, PREVENTIVA O RESTRICTIVA DE 0.61 X 0.61 M Y 0.61 X 0.25 M, CON FONDO REFLEJANTE GRADO DIAMANTE E IMPRESIÓN SERIGRÁFICA Y POSTE METÁLICO GALVANIZADO DE 2" X 2" CALIBRE 14, ANCLADO CON MORTERO CEMENTO: ARENA 1:4. INCLUYE: PROTECCIÓN DE OBRA, SUMINISTRO, PREPARACIÓN, COLOCACIÓN, MATERIALES DE FIJACIÓN, DESPERDICIOS, MANO DE OBRA, HERRAMIENTA, ACARREOS Y TODO LO NECESARIO PARA SU CORRECTA EJECUCIÓN.</t>
  </si>
  <si>
    <t>L</t>
  </si>
  <si>
    <t>EQUIPAMIENTO URBANO</t>
  </si>
  <si>
    <t>SUMINISTRO Y COLOCACIÓN DE PARABUS MODELO BKT-PA-003/3-3I-RC-IL-TC (B), MARCA BKT O SIMILAR, MEDIDAS DE 4.20 DE LARGO X 2.50 M DE ALTO, Y CUBIERTA DE 1.50 M DE VUELO FABRICADA CON ACERO AL CARBÓN, TERMINADO GALVANIZADO Y PINTURA POLIÉSTER, Y CRISTAL TEMPLADO DE 9MM., INCLUYE: FLETES, ACARREOS, MATERIALES, MANO DE OBRA, FIJACIÓN CON 4 DADOS DE CONCRETO F'C=200 KG/CM2 DE 60X60X60 CM, MATERIALES, DESPERDICIOS, MANO DE OBRA, HERRAMIENTA Y EQUIPO. P.U.O.T.</t>
  </si>
  <si>
    <t>SUMINISTRO, ARMADO Y COLOCACIÓN DE BANCA BKT BAN-007/ME/130/GRO BANCA 007/METAL/130 CMS ESTRUCTURA DE ACERO AL CARBÓN GALVANIZADO FRÍO Y PINTURA POLIÉSTER (130/65) X 65 X 80 CMS. INCLUYE: MATERIALES, MANO DE OBRA, FIJACIÓN, EQUIPO Y HERRAMIENTA</t>
  </si>
  <si>
    <t>SUMINISTRO, ARMADO Y COLOCACIÓN DE BOTE DOBLE. MATERIAL ACERO AL CARBÓN CALIBRE 18 MULTIPERFORADA, TERMINADO PINTURA ELECTROSTÁTICA, MODELO QV-BO-002 MARCA QVIC O EQUIVALENTE CON MEDIDAS MEDIDA SOLO BOTE 50 * 60CM ALTURA TOTAL 1.00. INCLUYE: MATERIALES, MANO DE OBRA, FIJACIÓN CON DADO DE CONCRETO F'C=150 KG/CM2 DE 40X40X40 CMS, EQUIPO Y HERRAMIENTA.</t>
  </si>
  <si>
    <t>OBRA CIVIL PARA MEDIA, BAJA Y CABLERAS</t>
  </si>
  <si>
    <t>M1</t>
  </si>
  <si>
    <t>MEDIA TENSIÓN</t>
  </si>
  <si>
    <t>M1.1</t>
  </si>
  <si>
    <t>600 A</t>
  </si>
  <si>
    <t>TRAZO Y NIVELACIÓN PARA LÍNEAS DE DRENAJE, AGUA POTABLE, ALUMBRADO O TELECOMUNICACIONES, CON APARATOS DE TOPOGRAFÍA EN TERRENO SENSIBLEMENTE PLANO. UN TRAZO SOLAMENTE, INCLUYE: MANO DE OBRA, HERRAMIENTA, EQUIPO Y TODO LO NECESARIO PARA SU CORRECTA EJECUCIÓN. P.U.O.T.</t>
  </si>
  <si>
    <t>EXCAVACIÓN POR MEDIOS MANUALES DE 0 A 2 M DE PROFUNDIDAD. EN SECO, INCLUYE: AFINE DE TALUDES Y FONDO, HERRAMIENTAS, MAQUINARIA Y MANO DE OBRA.</t>
  </si>
  <si>
    <t>SUMINISTRO Y COLOCACIÓN DE REGISTRO CFE-RMTB-4, 1.50X1.50X0.90 EN BANQUETA. INCLUYE: MÉNSULAS, CORREDERAS, TACONES AISLADORES, EXCAVACION, RETIRO DE MATERIAL SOBRANTE FUERA DE LA OBRA, RELLENOS CON MATERIAL DE LUGAR, GRUA PARA MANIOBRAS DE ELEVACION Y BAJADO A FONDO DE LA CEPA, MATERIALES,  MANO DE OBRA, EQUIPO Y HERRAMIENTA.</t>
  </si>
  <si>
    <t>SUMINISTRO Y COLOCACIÓN DE TUBO PAD RD-17 NARANJA, 3" POLIETILENO ALTA DENSIDAD. INCLUYE: MANO DE OBRA, ACARREOS, HERRAMIENTA, DESPERDICIOS, LIMPIEZA Y TODO LO NECESARIO PARA SU CORRECTA INSTALACIÓN.</t>
  </si>
  <si>
    <t>SUMINISTRO Y COLOCACIÓN DE TUBO PAD RD-17 NARANJA, 2" POLIETILENO ALTA DENSIDAD. INCLUYE: MANO DE OBRA, ACARREOS, HERRAMIENTA, DESPERDICIOS, LIMPIEZA Y TODO LO NECESARIO PARA SU CORRECTA INSTALACIÓN.</t>
  </si>
  <si>
    <t>SUMINISTRO Y COLOCACIÓN DE CINTA PLÁSTICA CON LETRERO DE PELIGRO (ROLLO). INCLUYE: MANO DE OBRA, ACARREOS, HERRAMIENTA, DESPERDICIOS, LIMPIEZA Y TODO LO NECESARIO PARA SU CORRECTA INSTALACIÓN.</t>
  </si>
  <si>
    <t>SUMINISTRO Y COLOCACIÓN DE PLACAS DE INDICACIÓN PARA LÍNEA SUBTERRÁNEA 69KV CONFORME A ESPECIFICACIONES POR PARTE DE C.F.E. INCLUYE: MANO DE OBRA, ACARREOS, HERRAMIENTA, DESPERDICIOS, LIMPIEZA Y TODO LO NECESARIO PARA SU CORRECTA INSTALACIÓN.</t>
  </si>
  <si>
    <t>M1.2</t>
  </si>
  <si>
    <t>200 A</t>
  </si>
  <si>
    <t>SUMINISTRO Y COLOCACIÓN DE REGISTRO RMTB-4TC, 1.50X1.50X1.50 EN BANQUETA INCLUYE: TAPA CUADRADA, CORREDERAS, MÉNSULAS, TACON, EXCAVACION, RETIRO DE MATERIAL SOBRANTE FUERA DE LA OBRA, RELLENOS CON MATERIAL DE LUGAR, GRUA PARA MANIOBRAS DE ELEVACION Y BAJADO A FONDO DE LA CEPA, MATERIALES,  MANO DE OBRA, EQUIPO Y HERRAMIENTA.</t>
  </si>
  <si>
    <t>SUMINISTRO Y COLOCACIÓN DE TUBO PAD RD-17 NARANJA, 1 1/4" POLIETILENO ALTA DENSIDAD. INCLUYE: MANO DE OBRA, ACARREOS, HERRAMIENTA, DESPERDICIOS, LIMPIEZA Y TODO LO NECESARIO PARA SU CORRECTA INSTALACIÓN.</t>
  </si>
  <si>
    <t>BAJA TENSIÓN</t>
  </si>
  <si>
    <t>SUMINISTRO Y COLOCACIÓN DE REGISTRO RBTB-1, 50X80X65 EN BANQUETA. INCLUYE: MANO DE OBRA, ACARREOS, HERRAMIENTA, DESPERDICIOS, LIMPIEZA Y TODO LO NECESARIO PARA SU CORRECTA INSTALACIÓN.</t>
  </si>
  <si>
    <t>SUMINISTRO Y COLOCACIÓN DE REGISTRO RBTB-2, 66X100X65 EN BANQUETA. INCLUYE: MANO DE OBRA, ACARREOS, HERRAMIENTA, DESPERDICIOS, LIMPIEZA Y TODO LO NECESARIO PARA SU CORRECTA INSTALACIÓN.</t>
  </si>
  <si>
    <t>RED DE CABLERAS CONVENCIONALES Y TELMEX</t>
  </si>
  <si>
    <t>SUMINISTRO Y COLOCACIÓN DE REGISTRO TELEFÓNICO L3T (0.73 X 1.63 X 0.68 M) DE CONCRETO POLIMÉRICO, INCLUYE: EXCAVACIÓN, RETIRO DE MATERIAL SOBRANTE FUERA DE LA OBRA, RELLENOS CON MATERIAL DE LUGAR, GRÚA PARA MANIOBRAS DE ELEVACIÓN Y BAJADO A FONDO DE LA CEPA, MATERIALES, MANO DE OBRA, EQUIPO Y HERRAMIENTA.</t>
  </si>
  <si>
    <t>SUMINISTRO Y COLOCACIÓN DE REGISTRO TELEFÓNICO L2T (0.63 X 1.33 X 0.68) CONCRETO HIDRÁULICO, INCLUYE: EXCAVACIÓN, RETIRO DE MATERIAL SOBRANTE FUERA DE LA OBRA, RELLENOS CON MATERIAL DE LUGAR, GRÚA PARA MANIOBRAS DE ELEVACIÓN Y BAJADO A FONDO DE LA CEPA, MATERIALES, MANO DE OBRA, EQUIPO Y HERRAMIENTA.</t>
  </si>
  <si>
    <t>SUMINISTRO Y COLOCACIÓN DE REGISTRO TELEFÓNICO L1T (0.63 X 0.73 X 0.68) CONCRETO HIDRÁULICO, INCLUYE: EXCAVACIÓN, RETIRO DE MATERIAL SOBRANTE FUERA DE LA OBRA, RELLENOS CON MATERIAL DE LUGAR, GRÚA PARA MANIOBRAS DE ELEVACIÓN Y BAJADO A FONDO DE LA CEPA, MATERIALES, MANO DE OBRA, EQUIPO Y HERRAMIENTA.</t>
  </si>
  <si>
    <t>SUMINISTRO Y COLOCACIÓN DE ACOMETIDA SUBTERRÁNEA INCLUYE: TUBERÍA PVC 1 1/4" (APROX. 20 METROS), CODOS, COPLES, EXCAVACIÓN A DOMICILIO (APROX. 20 METROS), MANO DE OBRA, ACARREOS, HERRAMIENTA, DESPERDICIOS, LIMPIEZA Y TODO LO NECESARIO PARA SU CORRECTA INSTALACIÓN.</t>
  </si>
  <si>
    <t>N</t>
  </si>
  <si>
    <t>SUMINISTRO E INSTALACIÓN DE TUBO PAD RD 19 DE 2", INCLUYE: MANO DE OBRA, MATERIALES, FLETES, ACARREOS, CORTES, DESPERDICIOS, MANIOBRAS, TRAZO, EQUIPO Y HERRAMIENTA MENOR.</t>
  </si>
  <si>
    <t>RELLENO CON MATERIAL PRODUCTO DE LA EXCAVACIÓN, COMPACTADO CON BAILARINA AL 90% PROCTOR, ADICIONANDO AGUA, INCLUYE: HERRAMIENTA, MATERIALES, MANO DE OBRA Y TODO LO NECESARIO PARA SU CORRECTA EJECUCIÓN.</t>
  </si>
  <si>
    <t>SUMINISTRO Y COLOCACIÓN DE BASE DE CONCRETO REFORZADO DE 40 X 40 X 120 CM, INCLUYE: EXCAVACIÓN, RETIRO DE MATERIAL SOBRANTE FUERA DE LA OBRA, RELLENOS CON MATERIAL DE LUGAR, GRÚA PARA MANIOBRAS DE ELEVACIÓN Y BAJADO A FONDO DE LA CEPA, MATERIALES, MANO DE OBRA, EQUIPO Y HERRAMIENTA.</t>
  </si>
  <si>
    <t>SUMINISTRO E INSTALACIÓN DE POSTE CÓNICO CIRCULAR DE 11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</si>
  <si>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E INSTALACIÓN DE POSTE CÓNICO CIRCULAR DE 9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</si>
  <si>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Y COLOCACIÓN DE LUMINARIA LED 5050 V2, MOD. V05014040U2MVG1 5, MARCA CONSTRULITA DE 50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</si>
  <si>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V10014040U2MVG1 5, MARCA CONSTRULITA DE 100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</si>
  <si>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V16015640U2MVG1 5, MARCA CONSTRULITA DE 160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</si>
  <si>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BRAZO DE 0.50 M X 50 MM DE DIÁMETRO. INCLUYE: MATERIALES, FLETES, ACARREOS, MANO DE OBRA Y HERRAMIENTA.</t>
  </si>
  <si>
    <t>SUMINISTRO Y COLOCACIÓN DE BRAZO DE 1.80 M X 50 MM DE DIÁMETRO. INCLUYE: MATERIALES, FLETES, ACARREOS, MANO DE OBRA Y HERRAMIENTA.</t>
  </si>
  <si>
    <t>SUMINISTRO Y COLOCACIÓN DE BRAZO DE 2.40 M X 50 MM DE DIÁMETRO. INCLUYE: MATERIALES, FLETES, ACARREOS, MANO DE OBRA Y HERRAMIENTA.</t>
  </si>
  <si>
    <t>SUMINISTRO E INSTALACIÓN DE JUEGO DE CONEXIÓN, INCLUYE: GRAPA DE CAL 6 A 12 THW BIPARTIDA, MANGA TERMOCONTRACTIL, ZAPATA Y TORNILLO CAL 6.</t>
  </si>
  <si>
    <t>JGO</t>
  </si>
  <si>
    <t>SUMINISTRO E INSTALACIÓN DE CABLE 1+1 CAL 6 XLP. INCLUYE: TENDIDO, TENSADO Y TODO LO NECESARIO PARA SU CORRECTA EJECUCIÓN.</t>
  </si>
  <si>
    <t>SUMINISTRO Y COLOCACIÓN DE CABLE ALUMINIO XLP SUBTERRÁNEO (2+1) CAL. 6 AWG 600V PEAD, INCLUYE: MANO DE OBRA, ACARREOS, HERRAMIENTA, DESPERDICIOS, LIMPIEZA Y TODO LO NECESARIO PARA SU CORRECTA INSTALACIÓN.</t>
  </si>
  <si>
    <t>SUMINISTRO Y COLOCACIÓN DE CABLE DE ALUMINIO MONOPOLAR CAL. 4, CON AISLAMIENTO TIPO XLP-DS, INCLUYE: MATERIAL, DESPERDICIO, ACARREO AL SITIO DE COLOCACIÓN, HERRAMIENTA Y MANO DE OBRA, P.U.O.T.</t>
  </si>
  <si>
    <t>SUMINISTRO Y COLOCACIÓN DE CONECTOR MÚLTIPLE EN BAJA TENSIÓN DE 4 VÍAS, TIPO PULPO, PARA LOS REGISTROS DE ALUMBRADO PÚBLICO. INCLUYE: MATERIALES, FLETES, ACARREOS, MANO DE OBRA Y HERRAMIENTA.</t>
  </si>
  <si>
    <t>SUMINISTRO Y COLOCACIÓN DE ZAPATA, MANGA Y TORNILLO PARA CONEXIÓN DE CABLE CAL. 6. INCLUYE: EQUIPO, MATERIALES, MANO DE OBRA, ACARREO DEL MATERIAL HASTA EL LUGAR DE LOS TRABAJOS.</t>
  </si>
  <si>
    <t>SUMINISTRO E INSTALACIÓN DE CENTRO DE CARGA MARCA SCUARE -D PARA EMPOTRAR DE 4 UNIDADES TÉRMICAS INCLUYE: INTERRUPTOR TERMOMAGNÉTICO 2*30, MATERIALES DE CONSUMO, MANO DE OBRA, HERRAMIENTAS MENOR, ACARREO DE LOS MATERIALES A 1RA ESTACIÓN 20.00 M Y MANIOBRAS LOCALES.</t>
  </si>
  <si>
    <t>SUMINISTRO E INSTALACIÓN DE CONTACTOR PARA ALUMBRADO PUBLICO DE 3PX30 AMP. 8903SMG2V03 MARCA SQUARED O SIMILAR, CON GABINETE NEMA 3R A PRUEBA DE LLUVIA, INCLUYE: MATERIALES, MANO DE OBRA Y HERRAMIENTA.</t>
  </si>
  <si>
    <t>SUMINISTRO Y COLOCACIÓN DE REGISTRO ELÉCTRICO PREFABRICADO DE 40X40X60 CMS., CON MARCO Y CONTRAMARCO GALVANIZADO, INCLUYE: HERRAMIENTA, EQUIPO, MATERIALES, MANO DE OBRA Y TODO LO NECESARIO PARA SU CORRECTA EJECUCIÓN.</t>
  </si>
  <si>
    <t>EMBOQUILLADO DE DUCTOS EN REGISTRO DE 50MM CON MORTERO CEMENTO ARENA PROP. 1:4. INCLUYE: MANO DE OBRA, MATERIALES, DESPERDICIOS, HERRAMIENTA, EQUIPO Y TODO LO NECESARIO PARA SU CORRECTA EJECUCIÓN.</t>
  </si>
  <si>
    <t>SELLADO DE DUCTOS DE 1 1/4" A 2" EN REGISTRO MEDIANTE ESPUMA EXPANDIBLE DE POLIURETANO, INCLUYE MANO DE OBRA, HERRAMIENTA Y TODO LO NECESARIO PARA SU CORRECTA EJECUCIÓN.</t>
  </si>
  <si>
    <t>SUMINISTRO Y COLOCACIÓN DE ELEMENTOS PARA ATERRIZAR POSTE METÁLICO, INCLUYE TERMINAL DE OJILLO, CABLE DE COBRE COLOR VERDE Y CONECTOR BIMETÁLICO PONCHABLE, HERRAMIENTA, MANO DE OBRA Y TODO LO NECESARIO PARA SU CORRECTA COLOCACIÓN.</t>
  </si>
  <si>
    <t>SUMINISTRO Y COLOCACIÓN DE CONECTOR PONCHABLE DE ALUMINIO TIPO TEE, CAL 2-4 EN EL PRINCIPAL Y CAL. 6 EN LA DERIVACIÓN, CON MANGAS REMOVIBLES, CAT. SEESA-AL-1, INCLUYE SUMINISTRO, HERRAMIENTA, MANO DE OBRA Y TODO LO NECESARIO PARA SU CORRECTA COLOCACIÓN.</t>
  </si>
  <si>
    <t>SUMINISTRO Y COLOCACIÓN DE CONECTOR BIMETÁLICO DE COMPRESIÓN CAL. 2-6 A 10-14, CAT. UB214, HOMAC O SIMILAR, INCLUYE CINTA VULCANIZABLE, MANO DE OBRA, HERRAMIENTA Y TODO LO NECESARIO PARA SU CORRECTA INSTALACIÓN.</t>
  </si>
  <si>
    <t>SUMINISTRO Y COLOCACIÓN DE TRANSFORMADOR TIPO POSTE DE 25KVA MONOFÁSICO 23KV-120/240V PARA ALUMBRADO PÚBLICO. INCLUYE: SOPORTERÍA, MATERIALES, MANO DE OBRA Y TODO LO NECESARIO PARA SU COLOCACIÓN, P.U.O.T.</t>
  </si>
  <si>
    <t>ACOMETIDA ELÉCTRICA (CUADRO DE MEDICIÓN) SUMINISTRO E INSTALACIÓN DE MUFA COMPLETA, BASE PARA MEDIDOR 5-100AMP A 220V, CABLE THW CAL 8 INCLUYE: MATERIALES DE CONSUMO, COCAS, MANO DE OBRA, HERRAMIENTAS, ACARREOS 1RA ESTACIÓN= 20.00 M DE DISTANCIA HORIZONTAL Y MANIOBRAS LOCALES.</t>
  </si>
  <si>
    <t>SUMINISTRO E INSTALACIÓN DE SISTEMA DE TIERRA, INCLUYE: 1 VARILLA COOPER WELD 5/8 X 1.50 M, CARGA CADWELD NO 90, CONECTOR DE VARILLA DE 5/8", INCLUYE: MANO DE OBRA, EQUIPO Y HERRAMIENTA.</t>
  </si>
  <si>
    <t>SUMINISTRO Y COLOCACIÓN DE REGISTRO DE MEDIA TENSIÓN CFE-RMTB4-TC, (150 X 150 X 150CM), INCLUYE: EXCAVACIÓN, RETIRO DE MATERIAL SOBRANTE FUERA DE LA OBRA, RELLENOS CON MATERIAL DE LUGAR, GRÚA PARA MANIOBRAS DE ELEVACIÓN Y BAJADO A FONDO DE LA CEPA, MATERIALES, MANO DE OBRA, EQUIPO Y HERRAMIENTA. SIN TAPA.</t>
  </si>
  <si>
    <t>SUMINISTRO Y COLOCACIÓN DE REGISTRO DE MEDIA TENSIÓN CFE-RMTB-TC, (150 X 150 X 150CM), CON TAPA DE FIERRO FUNDIDO, INCLUYE: EXCAVACIÓN, RETIRO DE MATERIAL SOBRANTE FUERA DE LA OBRA, RELLENOS CON MATERIAL DE LUGAR, GRÚA PARA MANIOBRAS DE ELEVACIÓN Y BAJADO A FONDO DE LA CEPA, MATERIALES, MANO DE OBRA, EQUIPO Y HERRAMIENTA.</t>
  </si>
  <si>
    <t>O</t>
  </si>
  <si>
    <t>SUMINISTRO Y COLOCACIÓN DE TIERRA VEGETAL Y TIERRA DE ENCINO METRO CUBICO, INCLUYE: HERRAMIENTA Y MANO DE OBRA.</t>
  </si>
  <si>
    <t>SUMINISTRO Y COLOCACIÓN DE PASTO NATURAL TIPO ALFOMBRA, INCLUYE: ACARREO DE LOS MATERIALES, CORTES, DESPERDICIOS, COLOCACIÓN, MATERIALES, HERRAMIENTA, MANO DE OBRA.</t>
  </si>
  <si>
    <t>SUMINISTRO Y PLANTACIÓN DE ÁRBOL TIPO PRIMAVERA CON UNA ALTURA MÍNIMA DE 3.5 MTS A PARTIR DE N.P.T., INCLUYE: CAPA DE TIERRA VEGETAL, RIEGO Y CUIDADOS POR 30 DIAS, FERTILIZANTE, ENRAIZANTE, HERRAMIENTA Y MANO DE OBRA.</t>
  </si>
  <si>
    <t>SUMINISTRO Y COLOCACIÓN DE SUJETO ARBÓREO RETAMA CON ALTURA MÍNIMA DE 3.5 MTS, MÍNIMO DE 10 CMS DE DIÁMETRO BASAL, INCLUYE: CAPA DE TIERRA VEGETAL, RIEGO Y CUIDADOS POR 30 DÍAS, FERTILIZANTE, ENRAIZANTE, HERRAMIENTA Y MANO DE OBRA.</t>
  </si>
  <si>
    <t>SUMINISTRO Y PLANTACIÓN DE ÁRBOL TIPO TEPEHUAJE CON UNA ALTURA MÍNIMA DE 2.5 MTS A PARTIR DE N.P.T., INCLUYE: CAPA DE TIERRA VEGETAL, RIEGO Y CUIDADOS POR 30 DIAS, FERTILIZANTE, ENRAIZANTE, HERRAMIENTA Y MANO DE OBRA.</t>
  </si>
  <si>
    <t>P</t>
  </si>
  <si>
    <t>LIMPIEZA FINA Y GRUESA DURANTE Y AL FINALIZAR LA OBRA, INCLUYE: ACARREO A BANCO DE OBRA, MANO DE OBRA, EQUIPO Y HERRAMIENTA.</t>
  </si>
  <si>
    <t>SIOP-001</t>
  </si>
  <si>
    <t>SIOP-003</t>
  </si>
  <si>
    <t>SIOP-004</t>
  </si>
  <si>
    <t>SIOP-005</t>
  </si>
  <si>
    <t>SIOP-006</t>
  </si>
  <si>
    <t>SIOP-007</t>
  </si>
  <si>
    <t>SIOP-011</t>
  </si>
  <si>
    <t>SIOP-019</t>
  </si>
  <si>
    <t>SIOP-020</t>
  </si>
  <si>
    <t>SIOP-021</t>
  </si>
  <si>
    <t>SIOP-022</t>
  </si>
  <si>
    <t>SIOP-023</t>
  </si>
  <si>
    <t>SIOP-024</t>
  </si>
  <si>
    <t>SIOP-025</t>
  </si>
  <si>
    <t>SIOP-026</t>
  </si>
  <si>
    <t>SIOP-029</t>
  </si>
  <si>
    <t>SIOP-035</t>
  </si>
  <si>
    <t>SIOP-043</t>
  </si>
  <si>
    <t>SIOP-044</t>
  </si>
  <si>
    <t>SIOP-050</t>
  </si>
  <si>
    <t>SIOP-057</t>
  </si>
  <si>
    <t>SIOP-114</t>
  </si>
  <si>
    <t>SIOP-145</t>
  </si>
  <si>
    <t>SIOP-146</t>
  </si>
  <si>
    <t>SIOP-147</t>
  </si>
  <si>
    <t>SIOP-151</t>
  </si>
  <si>
    <t>SIOP-152</t>
  </si>
  <si>
    <t>SIOP-153</t>
  </si>
  <si>
    <t>SIOP-154</t>
  </si>
  <si>
    <t>SIOP-155</t>
  </si>
  <si>
    <t>SIOP-156</t>
  </si>
  <si>
    <t>SIOP-157</t>
  </si>
  <si>
    <t>SIOP-158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</si>
  <si>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</si>
  <si>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</si>
  <si>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</si>
  <si>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</si>
  <si>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</si>
  <si>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</si>
  <si>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</si>
  <si>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</si>
  <si>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</si>
  <si>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</si>
  <si>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</si>
  <si>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</si>
  <si>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</si>
  <si>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</si>
  <si>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</si>
  <si>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</si>
  <si>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</si>
  <si>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</si>
  <si>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</si>
  <si>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</si>
  <si>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</si>
  <si>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</si>
  <si>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</si>
  <si>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</si>
  <si>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</si>
  <si>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</si>
  <si>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</si>
  <si>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</si>
  <si>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</si>
  <si>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</si>
  <si>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</si>
  <si>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</si>
  <si>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</si>
  <si>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</si>
  <si>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</si>
  <si>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</si>
  <si>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</si>
  <si>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</si>
  <si>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</si>
  <si>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</si>
  <si>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</si>
  <si>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</si>
  <si>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</si>
  <si>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</si>
  <si>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</si>
  <si>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</si>
  <si>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</si>
  <si>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</si>
  <si>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</si>
  <si>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</si>
  <si>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</si>
  <si>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</si>
  <si>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</si>
  <si>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</si>
  <si>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</si>
  <si>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</si>
  <si>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</si>
  <si>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</si>
  <si>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</si>
  <si>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</si>
  <si>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</si>
  <si>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</si>
  <si>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</si>
  <si>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</si>
  <si>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</si>
  <si>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</si>
  <si>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</si>
  <si>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</si>
  <si>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</si>
  <si>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</si>
  <si>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</si>
  <si>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</si>
  <si>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</si>
  <si>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</si>
  <si>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</si>
  <si>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</si>
  <si>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</si>
  <si>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</si>
  <si>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</si>
  <si>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</si>
  <si>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</si>
  <si>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</si>
  <si>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</si>
  <si>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</si>
  <si>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</si>
  <si>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</si>
  <si>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</si>
  <si>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</si>
  <si>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</si>
  <si>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</si>
  <si>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</si>
  <si>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</si>
  <si>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</si>
  <si>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</si>
  <si>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SIOP-283</t>
  </si>
  <si>
    <t>SIOP-284</t>
  </si>
  <si>
    <t>SIOP-285</t>
  </si>
  <si>
    <t>BANQUETA DE CONCRETO PREMEZCLADO F'C=200KG/CM² TMA 10 MM, COLOR GRIS NATURAL DE 10 CM DE ESPESOR Y REFORZADO CON MALLA ELECTROSOLDADA 6-6/10-10 AGREGADO EN LA ÚLTIMA CAPA CON AGREGADO PÉTREO BLANCO TIPO MARMOLINA EN PROPORCIONES: 25% GRANO NO. 0, 25% GRANO NO. 1, 50% GRANO NO. 2, ACABADO LAVADO, INCLUYE: CIMBRA, DESCIMBRA, COLADO, CURADO, MATERIALES, MANO DE OBRA, EQUIPO Y HERRAMIENTA.</t>
  </si>
  <si>
    <t>SUMINISTRO, COLOCACIÓN O FABRICACIÓN DE ESTRUCTURA DE CONCRETO RECTANGULAR PREFABRICADA NOMBRADA "FLAUTA" EN ESQUINA DERECHA O IZQUIERDA,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</si>
  <si>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LLENA",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</si>
  <si>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HUECA",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</si>
  <si>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HUECA", CON DIMENSIONES DE 1.50 M DE LARGO X 0.60 M DE ANCHO Y DE 0.440 M DE ALTURA, CON CONCRETO F´C= 250 KG/CM2 T.M.A. R.N., CONSIDERANDO CIMBRA APARENTE, POR LOS LADOS, ELABORACIÓN DE OCHAVADO EN TODAS SUS ARISTAS.. INCLUYE: ACERO DE REFUERZO, MANO DE OBRA, COLOCACIÓN Y/O FABRICACIÓN, EQUIPO, TRABAJOS DIURNOS O NOCTURNOS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</si>
</sst>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s>
  <fonts count="21">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8"/>
      <color rgb="FF0000CC"/>
      <name val="Arial"/>
      <family val="2"/>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cellStyleXfs>
  <cellXfs count="123">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166" fontId="13" fillId="0" borderId="0" xfId="20" applyNumberFormat="1" applyFont="1" applyAlignment="1">
      <alignment horizontal="right" vertical="top"/>
      <protection/>
    </xf>
    <xf numFmtId="4" fontId="13" fillId="0" borderId="0" xfId="20" applyNumberFormat="1" applyFont="1" applyAlignment="1">
      <alignment horizontal="center" vertical="top"/>
      <protection/>
    </xf>
    <xf numFmtId="164" fontId="12" fillId="0" borderId="0" xfId="20" applyNumberFormat="1" applyFont="1" applyAlignment="1">
      <alignment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0" fontId="9" fillId="0" borderId="0" xfId="20" applyFont="1" applyAlignment="1">
      <alignment horizontal="justify" vertical="top" wrapText="1"/>
      <protection/>
    </xf>
    <xf numFmtId="4" fontId="9" fillId="0" borderId="0" xfId="20" applyNumberFormat="1" applyFont="1" applyAlignment="1">
      <alignment horizontal="right" vertical="top"/>
      <protection/>
    </xf>
    <xf numFmtId="164" fontId="9" fillId="0" borderId="0" xfId="22" applyNumberFormat="1" applyFont="1" applyAlignment="1">
      <alignment vertical="top"/>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164" fontId="9" fillId="0" borderId="0" xfId="25" applyNumberFormat="1" applyFont="1" applyAlignment="1">
      <alignment horizontal="right" vertical="top"/>
    </xf>
    <xf numFmtId="0" fontId="11" fillId="0" borderId="0" xfId="20" applyFont="1" applyAlignment="1">
      <alignment horizontal="justify" vertical="top"/>
      <protection/>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49" fontId="18" fillId="0" borderId="0" xfId="20" applyNumberFormat="1" applyFont="1" applyAlignment="1">
      <alignment horizontal="left" vertical="top"/>
      <protection/>
    </xf>
    <xf numFmtId="0" fontId="18" fillId="0" borderId="0" xfId="20" applyFont="1" applyAlignment="1">
      <alignment horizontal="justify" vertical="top"/>
      <protection/>
    </xf>
    <xf numFmtId="164" fontId="18" fillId="0" borderId="0" xfId="25" applyNumberFormat="1" applyFont="1" applyAlignment="1">
      <alignment vertical="top"/>
    </xf>
    <xf numFmtId="164" fontId="15" fillId="0" borderId="0" xfId="25" applyNumberFormat="1" applyFont="1" applyFill="1" applyAlignment="1">
      <alignment horizontal="righ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4" fontId="11" fillId="0" borderId="0" xfId="22" applyNumberFormat="1" applyFont="1" applyAlignment="1">
      <alignment vertical="center"/>
    </xf>
    <xf numFmtId="164" fontId="11" fillId="0" borderId="0" xfId="20" applyNumberFormat="1" applyFont="1" applyAlignment="1">
      <alignment vertical="center"/>
      <protection/>
    </xf>
    <xf numFmtId="49" fontId="9" fillId="0" borderId="0" xfId="20" applyNumberFormat="1" applyFont="1" applyFill="1" applyAlignment="1">
      <alignment horizontal="left" vertical="top"/>
      <protection/>
    </xf>
    <xf numFmtId="0" fontId="9" fillId="0" borderId="0" xfId="20" applyFont="1" applyFill="1" applyAlignment="1">
      <alignment horizontal="justify" vertical="top" wrapText="1"/>
      <protection/>
    </xf>
    <xf numFmtId="0" fontId="9" fillId="0" borderId="0" xfId="20" applyFont="1" applyFill="1" applyAlignment="1">
      <alignment horizontal="center" vertical="top" wrapText="1"/>
      <protection/>
    </xf>
    <xf numFmtId="4" fontId="9" fillId="0" borderId="0" xfId="20" applyNumberFormat="1" applyFont="1" applyFill="1" applyAlignment="1">
      <alignment horizontal="right" vertical="top"/>
      <protection/>
    </xf>
    <xf numFmtId="49" fontId="12" fillId="0" borderId="0" xfId="20" applyNumberFormat="1" applyFont="1" applyFill="1" applyAlignment="1">
      <alignment horizontal="left" vertical="top"/>
      <protection/>
    </xf>
    <xf numFmtId="0" fontId="11" fillId="0" borderId="0" xfId="20" applyFont="1" applyFill="1" applyAlignment="1">
      <alignment horizontal="justify" vertical="top"/>
      <protection/>
    </xf>
    <xf numFmtId="0" fontId="13" fillId="0" borderId="0" xfId="20" applyFont="1" applyFill="1" applyAlignment="1">
      <alignment horizontal="center" vertical="top" wrapText="1"/>
      <protection/>
    </xf>
    <xf numFmtId="166" fontId="13" fillId="0" borderId="0" xfId="20" applyNumberFormat="1" applyFont="1" applyFill="1" applyAlignment="1">
      <alignment horizontal="right" vertical="top"/>
      <protection/>
    </xf>
    <xf numFmtId="0" fontId="14" fillId="0" borderId="0" xfId="20" applyFont="1" applyFill="1" applyAlignment="1">
      <alignment horizontal="justify" vertical="top"/>
      <protection/>
    </xf>
    <xf numFmtId="0" fontId="15" fillId="0" borderId="0" xfId="20" applyFont="1" applyFill="1" applyAlignment="1">
      <alignment horizontal="center" vertical="top" wrapText="1"/>
      <protection/>
    </xf>
    <xf numFmtId="4" fontId="15" fillId="0" borderId="0" xfId="20" applyNumberFormat="1" applyFont="1" applyFill="1" applyAlignment="1">
      <alignment horizontal="right" vertical="top"/>
      <protection/>
    </xf>
    <xf numFmtId="49" fontId="18" fillId="0" borderId="0" xfId="20" applyNumberFormat="1" applyFont="1" applyFill="1" applyAlignment="1">
      <alignment horizontal="left" vertical="top"/>
      <protection/>
    </xf>
    <xf numFmtId="0" fontId="18" fillId="0" borderId="0" xfId="20" applyFont="1" applyFill="1" applyAlignment="1">
      <alignment horizontal="justify" vertical="top"/>
      <protection/>
    </xf>
    <xf numFmtId="0" fontId="11" fillId="0" borderId="0" xfId="20" applyFont="1" applyFill="1" applyAlignment="1">
      <alignment vertical="top"/>
      <protection/>
    </xf>
    <xf numFmtId="4" fontId="11" fillId="0" borderId="0" xfId="20" applyNumberFormat="1" applyFont="1" applyFill="1" applyAlignment="1">
      <alignment vertical="top"/>
      <protection/>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20" fillId="0" borderId="4" xfId="20" applyFont="1" applyBorder="1" applyAlignment="1">
      <alignment horizontal="center" vertical="top"/>
      <protection/>
    </xf>
    <xf numFmtId="0" fontId="20" fillId="0" borderId="0" xfId="20" applyFont="1" applyAlignment="1">
      <alignment horizontal="center" vertical="top"/>
      <protection/>
    </xf>
    <xf numFmtId="0" fontId="20" fillId="0" borderId="5" xfId="20" applyFont="1" applyBorder="1" applyAlignment="1">
      <alignment horizontal="center" vertical="top"/>
      <protection/>
    </xf>
    <xf numFmtId="0" fontId="20" fillId="0" borderId="9" xfId="20" applyFont="1" applyBorder="1" applyAlignment="1">
      <alignment horizontal="center" vertical="top"/>
      <protection/>
    </xf>
    <xf numFmtId="0" fontId="20" fillId="0" borderId="10" xfId="20" applyFont="1" applyBorder="1" applyAlignment="1">
      <alignment horizontal="center" vertical="top"/>
      <protection/>
    </xf>
    <xf numFmtId="0" fontId="20" fillId="0" borderId="7" xfId="20" applyFont="1" applyBorder="1" applyAlignment="1">
      <alignment horizontal="center" vertical="top"/>
      <protection/>
    </xf>
    <xf numFmtId="0" fontId="19"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7627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495300"/>
          <a:ext cx="933450" cy="1228725"/>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404"/>
  <sheetViews>
    <sheetView showGridLines="0" showZeros="0" tabSelected="1" view="pageBreakPreview" zoomScaleNormal="100" zoomScaleSheetLayoutView="100" workbookViewId="0" topLeftCell="A1"/>
  </sheetViews>
  <sheetFormatPr defaultColWidth="9.11428571428571" defaultRowHeight="14.4"/>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16384" width="9.14285714285714" style="5"/>
  </cols>
  <sheetData>
    <row r="1" spans="1:7" ht="14.4">
      <c r="A1" s="3"/>
      <c r="B1" s="1" t="s">
        <v>11</v>
      </c>
      <c r="C1" s="100" t="s">
        <v>26</v>
      </c>
      <c r="D1" s="101"/>
      <c r="E1" s="101"/>
      <c r="F1" s="102"/>
      <c r="G1" s="4"/>
    </row>
    <row r="2" spans="1:7" ht="14.4">
      <c r="A2" s="6"/>
      <c r="B2" s="2" t="s">
        <v>12</v>
      </c>
      <c r="C2" s="7"/>
      <c r="D2" s="8"/>
      <c r="E2" s="8"/>
      <c r="F2" s="9"/>
      <c r="G2" s="10"/>
    </row>
    <row r="3" spans="1:7" ht="33.75" customHeight="1">
      <c r="A3" s="6"/>
      <c r="B3" s="35" t="s">
        <v>24</v>
      </c>
      <c r="C3" s="107" t="s">
        <v>217</v>
      </c>
      <c r="D3" s="108"/>
      <c r="E3" s="108"/>
      <c r="F3" s="109"/>
      <c r="G3" s="10"/>
    </row>
    <row r="4" spans="1:7" ht="12.75" customHeight="1">
      <c r="A4" s="6"/>
      <c r="B4" s="98"/>
      <c r="C4" s="107"/>
      <c r="D4" s="108"/>
      <c r="E4" s="108"/>
      <c r="F4" s="109"/>
      <c r="G4" s="10"/>
    </row>
    <row r="5" spans="1:7" ht="18.75" customHeight="1" thickBot="1">
      <c r="A5" s="6"/>
      <c r="B5" s="99"/>
      <c r="C5" s="110"/>
      <c r="D5" s="111"/>
      <c r="E5" s="111"/>
      <c r="F5" s="112"/>
      <c r="G5" s="10"/>
    </row>
    <row r="6" spans="1:7" ht="13.5" customHeight="1">
      <c r="A6" s="6"/>
      <c r="B6" s="11" t="s">
        <v>0</v>
      </c>
      <c r="C6" s="103" t="s">
        <v>19</v>
      </c>
      <c r="D6" s="104"/>
      <c r="E6" s="104"/>
      <c r="F6" s="12"/>
      <c r="G6" s="10"/>
    </row>
    <row r="7" spans="1:7" ht="14.4">
      <c r="A7" s="6"/>
      <c r="B7" s="116" t="s">
        <v>218</v>
      </c>
      <c r="C7" s="105" t="s">
        <v>20</v>
      </c>
      <c r="D7" s="106"/>
      <c r="E7" s="106"/>
      <c r="F7" s="13"/>
      <c r="G7" s="10"/>
    </row>
    <row r="8" spans="1:7" ht="17.25" customHeight="1">
      <c r="A8" s="6"/>
      <c r="B8" s="116"/>
      <c r="C8" s="105" t="s">
        <v>1</v>
      </c>
      <c r="D8" s="106"/>
      <c r="E8" s="106"/>
      <c r="F8" s="14"/>
      <c r="G8" s="10"/>
    </row>
    <row r="9" spans="1:7" ht="14.25" customHeight="1" thickBot="1">
      <c r="A9" s="6"/>
      <c r="B9" s="117"/>
      <c r="C9" s="114" t="s">
        <v>13</v>
      </c>
      <c r="D9" s="115"/>
      <c r="E9" s="115"/>
      <c r="F9" s="15"/>
      <c r="G9" s="16"/>
    </row>
    <row r="10" spans="1:7" ht="17.25" customHeight="1">
      <c r="A10" s="6"/>
      <c r="B10" s="17" t="s">
        <v>15</v>
      </c>
      <c r="C10" s="100" t="s">
        <v>16</v>
      </c>
      <c r="D10" s="101"/>
      <c r="E10" s="101"/>
      <c r="F10" s="102"/>
      <c r="G10" s="36" t="s">
        <v>25</v>
      </c>
    </row>
    <row r="11" spans="1:7" ht="14.4">
      <c r="A11" s="6"/>
      <c r="B11" s="118"/>
      <c r="C11" s="18">
        <v>0</v>
      </c>
      <c r="D11" s="19"/>
      <c r="E11" s="19"/>
      <c r="F11" s="20"/>
      <c r="G11" s="21" t="s">
        <v>216</v>
      </c>
    </row>
    <row r="12" spans="1:7" ht="15.75" customHeight="1" thickBot="1">
      <c r="A12" s="22"/>
      <c r="B12" s="119"/>
      <c r="C12" s="23"/>
      <c r="D12" s="24"/>
      <c r="E12" s="24"/>
      <c r="F12" s="25"/>
      <c r="G12" s="26"/>
    </row>
    <row r="13" spans="4:4" ht="15" thickBot="1">
      <c r="D13" s="27"/>
    </row>
    <row r="14" spans="1:7" ht="15.75" customHeight="1" thickBot="1">
      <c r="A14" s="120" t="s">
        <v>21</v>
      </c>
      <c r="B14" s="121"/>
      <c r="C14" s="121"/>
      <c r="D14" s="121"/>
      <c r="E14" s="121"/>
      <c r="F14" s="121"/>
      <c r="G14" s="122"/>
    </row>
    <row r="15" spans="1:7" ht="15" thickBot="1">
      <c r="A15" s="28"/>
      <c r="B15" s="28"/>
      <c r="C15" s="28"/>
      <c r="D15" s="28"/>
      <c r="E15" s="28"/>
      <c r="F15" s="28"/>
      <c r="G15" s="28"/>
    </row>
    <row r="16" spans="1:7" s="33" customFormat="1" ht="29.4" thickBot="1">
      <c r="A16" s="29" t="s">
        <v>2</v>
      </c>
      <c r="B16" s="30" t="s">
        <v>3</v>
      </c>
      <c r="C16" s="30" t="s">
        <v>4</v>
      </c>
      <c r="D16" s="30" t="s">
        <v>5</v>
      </c>
      <c r="E16" s="31" t="s">
        <v>17</v>
      </c>
      <c r="F16" s="31" t="s">
        <v>18</v>
      </c>
      <c r="G16" s="32" t="s">
        <v>6</v>
      </c>
    </row>
    <row r="17" spans="1:7" ht="43.5" customHeight="1">
      <c r="A17" s="38"/>
      <c r="B17" s="39" t="str">
        <f>+B7</f>
        <v>Construcción de Av. Federación, de la carretera estatal código 544 a la rampa de acceso al puente vehicular "Amado Nervo", del km.  13+164 al 13+244, en el municipio de Puerto Vallarta, Jalisco.</v>
      </c>
      <c r="C17" s="40"/>
      <c r="D17" s="41"/>
      <c r="E17" s="42"/>
      <c r="F17" s="43"/>
      <c r="G17" s="80">
        <f>G18+G27+G33+G44+G97+G135+G151+G161+G170+G199+G225+G236+G240+G294+G328+G338</f>
        <v>0</v>
      </c>
    </row>
    <row r="18" spans="1:7" ht="14.4">
      <c r="A18" s="44" t="s">
        <v>14</v>
      </c>
      <c r="B18" s="71" t="s">
        <v>38</v>
      </c>
      <c r="C18" s="46"/>
      <c r="D18" s="47"/>
      <c r="E18" s="69"/>
      <c r="F18" s="48"/>
      <c r="G18" s="49">
        <f>SUM(G19:G26)</f>
        <v>0</v>
      </c>
    </row>
    <row r="19" spans="1:7" ht="51">
      <c r="A19" s="82" t="s">
        <v>420</v>
      </c>
      <c r="B19" s="83" t="s">
        <v>219</v>
      </c>
      <c r="C19" s="84" t="s">
        <v>220</v>
      </c>
      <c r="D19" s="85">
        <v>0.20</v>
      </c>
      <c r="E19" s="70"/>
      <c r="F19" s="40" t="str" cm="1">
        <f t="array" ref="F19">+numtext(E19)</f>
        <v>CERO PESOS 00/100 M.N.</v>
      </c>
      <c r="G19" s="60">
        <f>+ROUND(E19*D19,2)</f>
        <v>0</v>
      </c>
    </row>
    <row r="20" spans="1:7" ht="81.6">
      <c r="A20" s="82" t="s">
        <v>33</v>
      </c>
      <c r="B20" s="83" t="s">
        <v>221</v>
      </c>
      <c r="C20" s="84" t="s">
        <v>28</v>
      </c>
      <c r="D20" s="85">
        <v>2</v>
      </c>
      <c r="E20" s="72"/>
      <c r="F20" s="40" t="str" cm="1">
        <f t="array" ref="F20">+numtext(E20)</f>
        <v>CERO PESOS 00/100 M.N.</v>
      </c>
      <c r="G20" s="60">
        <f t="shared" si="0" ref="G20:G26">+ROUND(E20*D20,2)</f>
        <v>0</v>
      </c>
    </row>
    <row r="21" spans="1:7" ht="122.4">
      <c r="A21" s="82" t="s">
        <v>421</v>
      </c>
      <c r="B21" s="83" t="s">
        <v>222</v>
      </c>
      <c r="C21" s="84" t="s">
        <v>28</v>
      </c>
      <c r="D21" s="85">
        <v>3</v>
      </c>
      <c r="E21" s="72"/>
      <c r="F21" s="40" t="str" cm="1">
        <f t="array" ref="F21">+numtext(E21)</f>
        <v>CERO PESOS 00/100 M.N.</v>
      </c>
      <c r="G21" s="60">
        <f t="shared" si="0"/>
        <v>0</v>
      </c>
    </row>
    <row r="22" spans="1:7" ht="40.8">
      <c r="A22" s="82" t="s">
        <v>422</v>
      </c>
      <c r="B22" s="83" t="s">
        <v>223</v>
      </c>
      <c r="C22" s="84" t="s">
        <v>29</v>
      </c>
      <c r="D22" s="85">
        <v>1.20</v>
      </c>
      <c r="E22" s="72"/>
      <c r="F22" s="40" t="str" cm="1">
        <f t="array" ref="F22">+numtext(E22)</f>
        <v>CERO PESOS 00/100 M.N.</v>
      </c>
      <c r="G22" s="60">
        <f t="shared" si="0"/>
        <v>0</v>
      </c>
    </row>
    <row r="23" spans="1:7" ht="30.6">
      <c r="A23" s="82" t="s">
        <v>423</v>
      </c>
      <c r="B23" s="83" t="s">
        <v>224</v>
      </c>
      <c r="C23" s="84" t="s">
        <v>29</v>
      </c>
      <c r="D23" s="85">
        <v>3.60</v>
      </c>
      <c r="E23" s="72"/>
      <c r="F23" s="40" t="str" cm="1">
        <f t="array" ref="F23">+numtext(E23)</f>
        <v>CERO PESOS 00/100 M.N.</v>
      </c>
      <c r="G23" s="60">
        <f t="shared" si="0"/>
        <v>0</v>
      </c>
    </row>
    <row r="24" spans="1:7" ht="30.6">
      <c r="A24" s="82" t="s">
        <v>424</v>
      </c>
      <c r="B24" s="83" t="s">
        <v>225</v>
      </c>
      <c r="C24" s="84" t="s">
        <v>29</v>
      </c>
      <c r="D24" s="85">
        <v>5.40</v>
      </c>
      <c r="E24" s="72"/>
      <c r="F24" s="40" t="str" cm="1">
        <f t="array" ref="F24">+numtext(E24)</f>
        <v>CERO PESOS 00/100 M.N.</v>
      </c>
      <c r="G24" s="60">
        <f t="shared" si="0"/>
        <v>0</v>
      </c>
    </row>
    <row r="25" spans="1:7" ht="30.6">
      <c r="A25" s="82" t="s">
        <v>425</v>
      </c>
      <c r="B25" s="83" t="s">
        <v>226</v>
      </c>
      <c r="C25" s="84" t="s">
        <v>29</v>
      </c>
      <c r="D25" s="85">
        <v>10.2</v>
      </c>
      <c r="E25" s="72"/>
      <c r="F25" s="40" t="str" cm="1">
        <f t="array" ref="F25">+numtext(E25)</f>
        <v>CERO PESOS 00/100 M.N.</v>
      </c>
      <c r="G25" s="60">
        <f t="shared" si="0"/>
        <v>0</v>
      </c>
    </row>
    <row r="26" spans="1:7" ht="40.8">
      <c r="A26" s="82" t="s">
        <v>41</v>
      </c>
      <c r="B26" s="83" t="s">
        <v>227</v>
      </c>
      <c r="C26" s="84" t="s">
        <v>37</v>
      </c>
      <c r="D26" s="85">
        <v>51</v>
      </c>
      <c r="E26" s="72"/>
      <c r="F26" s="40" t="str" cm="1">
        <f t="array" ref="F26">+numtext(E26)</f>
        <v>CERO PESOS 00/100 M.N.</v>
      </c>
      <c r="G26" s="60">
        <f t="shared" si="0"/>
        <v>0</v>
      </c>
    </row>
    <row r="27" spans="1:7" ht="14.4">
      <c r="A27" s="86" t="s">
        <v>32</v>
      </c>
      <c r="B27" s="87" t="s">
        <v>228</v>
      </c>
      <c r="C27" s="88"/>
      <c r="D27" s="89">
        <v>0</v>
      </c>
      <c r="E27" s="69"/>
      <c r="F27" s="48"/>
      <c r="G27" s="49">
        <f>SUM(G28:G32)</f>
        <v>0</v>
      </c>
    </row>
    <row r="28" spans="1:7" ht="40.8">
      <c r="A28" s="82" t="s">
        <v>42</v>
      </c>
      <c r="B28" s="83" t="s">
        <v>229</v>
      </c>
      <c r="C28" s="84" t="s">
        <v>29</v>
      </c>
      <c r="D28" s="85">
        <v>225.46</v>
      </c>
      <c r="E28" s="72"/>
      <c r="F28" s="40" t="str" cm="1">
        <f t="array" ref="F28">+numtext(E28)</f>
        <v>CERO PESOS 00/100 M.N.</v>
      </c>
      <c r="G28" s="60">
        <f t="shared" si="1" ref="G28:G32">+ROUND(E28*D28,2)</f>
        <v>0</v>
      </c>
    </row>
    <row r="29" spans="1:7" ht="30.6">
      <c r="A29" s="82" t="s">
        <v>43</v>
      </c>
      <c r="B29" s="83" t="s">
        <v>230</v>
      </c>
      <c r="C29" s="84" t="s">
        <v>29</v>
      </c>
      <c r="D29" s="85">
        <v>1989.90</v>
      </c>
      <c r="E29" s="72"/>
      <c r="F29" s="40" t="str" cm="1">
        <f t="array" ref="F29">+numtext(E29)</f>
        <v>CERO PESOS 00/100 M.N.</v>
      </c>
      <c r="G29" s="60">
        <f t="shared" si="1"/>
        <v>0</v>
      </c>
    </row>
    <row r="30" spans="1:7" ht="30.6">
      <c r="A30" s="82" t="s">
        <v>426</v>
      </c>
      <c r="B30" s="83" t="s">
        <v>231</v>
      </c>
      <c r="C30" s="84" t="s">
        <v>29</v>
      </c>
      <c r="D30" s="85">
        <v>2215.36</v>
      </c>
      <c r="E30" s="72"/>
      <c r="F30" s="40" t="str" cm="1">
        <f t="array" ref="F30">+numtext(E30)</f>
        <v>CERO PESOS 00/100 M.N.</v>
      </c>
      <c r="G30" s="60">
        <f t="shared" si="1"/>
        <v>0</v>
      </c>
    </row>
    <row r="31" spans="1:7" ht="30.6">
      <c r="A31" s="82" t="s">
        <v>44</v>
      </c>
      <c r="B31" s="83" t="s">
        <v>226</v>
      </c>
      <c r="C31" s="84" t="s">
        <v>29</v>
      </c>
      <c r="D31" s="85">
        <v>2215.36</v>
      </c>
      <c r="E31" s="72"/>
      <c r="F31" s="40" t="str" cm="1">
        <f t="array" ref="F31">+numtext(E31)</f>
        <v>CERO PESOS 00/100 M.N.</v>
      </c>
      <c r="G31" s="60">
        <f t="shared" si="1"/>
        <v>0</v>
      </c>
    </row>
    <row r="32" spans="1:7" ht="40.8">
      <c r="A32" s="82" t="s">
        <v>45</v>
      </c>
      <c r="B32" s="83" t="s">
        <v>227</v>
      </c>
      <c r="C32" s="84" t="s">
        <v>37</v>
      </c>
      <c r="D32" s="85">
        <v>11076.80</v>
      </c>
      <c r="E32" s="72"/>
      <c r="F32" s="40" t="str" cm="1">
        <f t="array" ref="F32">+numtext(E32)</f>
        <v>CERO PESOS 00/100 M.N.</v>
      </c>
      <c r="G32" s="60">
        <f t="shared" si="1"/>
        <v>0</v>
      </c>
    </row>
    <row r="33" spans="1:7" ht="14.4">
      <c r="A33" s="86" t="s">
        <v>40</v>
      </c>
      <c r="B33" s="87" t="s">
        <v>232</v>
      </c>
      <c r="C33" s="88"/>
      <c r="D33" s="89">
        <v>0</v>
      </c>
      <c r="E33" s="69"/>
      <c r="F33" s="48"/>
      <c r="G33" s="49">
        <f>SUM(G34:G43)</f>
        <v>0</v>
      </c>
    </row>
    <row r="34" spans="1:7" ht="40.8">
      <c r="A34" s="82" t="s">
        <v>46</v>
      </c>
      <c r="B34" s="83" t="s">
        <v>233</v>
      </c>
      <c r="C34" s="84" t="s">
        <v>23</v>
      </c>
      <c r="D34" s="85">
        <v>1352</v>
      </c>
      <c r="E34" s="72"/>
      <c r="F34" s="40" t="str" cm="1">
        <f t="array" ref="F34">+numtext(E34)</f>
        <v>CERO PESOS 00/100 M.N.</v>
      </c>
      <c r="G34" s="60">
        <f t="shared" si="2" ref="G34:G43">+ROUND(E34*D34,2)</f>
        <v>0</v>
      </c>
    </row>
    <row r="35" spans="1:7" ht="71.4">
      <c r="A35" s="82" t="s">
        <v>47</v>
      </c>
      <c r="B35" s="83" t="s">
        <v>234</v>
      </c>
      <c r="C35" s="84" t="s">
        <v>29</v>
      </c>
      <c r="D35" s="85">
        <v>270.4</v>
      </c>
      <c r="E35" s="72"/>
      <c r="F35" s="40" t="str" cm="1">
        <f t="array" ref="F35">+numtext(E35)</f>
        <v>CERO PESOS 00/100 M.N.</v>
      </c>
      <c r="G35" s="60">
        <f t="shared" si="2"/>
        <v>0</v>
      </c>
    </row>
    <row r="36" spans="1:7" ht="61.2">
      <c r="A36" s="82" t="s">
        <v>48</v>
      </c>
      <c r="B36" s="83" t="s">
        <v>235</v>
      </c>
      <c r="C36" s="84" t="s">
        <v>29</v>
      </c>
      <c r="D36" s="85">
        <v>214.20</v>
      </c>
      <c r="E36" s="72"/>
      <c r="F36" s="40" t="str" cm="1">
        <f t="array" ref="F36">+numtext(E36)</f>
        <v>CERO PESOS 00/100 M.N.</v>
      </c>
      <c r="G36" s="60">
        <f t="shared" si="2"/>
        <v>0</v>
      </c>
    </row>
    <row r="37" spans="1:7" ht="40.8">
      <c r="A37" s="82" t="s">
        <v>49</v>
      </c>
      <c r="B37" s="83" t="s">
        <v>236</v>
      </c>
      <c r="C37" s="84" t="s">
        <v>23</v>
      </c>
      <c r="D37" s="85">
        <v>1352</v>
      </c>
      <c r="E37" s="72"/>
      <c r="F37" s="40" t="str" cm="1">
        <f t="array" ref="F37">+numtext(E37)</f>
        <v>CERO PESOS 00/100 M.N.</v>
      </c>
      <c r="G37" s="60">
        <f t="shared" si="2"/>
        <v>0</v>
      </c>
    </row>
    <row r="38" spans="1:7" ht="71.4">
      <c r="A38" s="82" t="s">
        <v>50</v>
      </c>
      <c r="B38" s="83" t="s">
        <v>237</v>
      </c>
      <c r="C38" s="84" t="s">
        <v>29</v>
      </c>
      <c r="D38" s="85">
        <v>0.68</v>
      </c>
      <c r="E38" s="72"/>
      <c r="F38" s="40" t="str" cm="1">
        <f t="array" ref="F38">+numtext(E38)</f>
        <v>CERO PESOS 00/100 M.N.</v>
      </c>
      <c r="G38" s="60">
        <f t="shared" si="2"/>
        <v>0</v>
      </c>
    </row>
    <row r="39" spans="1:7" ht="51">
      <c r="A39" s="82" t="s">
        <v>427</v>
      </c>
      <c r="B39" s="83" t="s">
        <v>238</v>
      </c>
      <c r="C39" s="84" t="s">
        <v>29</v>
      </c>
      <c r="D39" s="85">
        <v>142.8</v>
      </c>
      <c r="E39" s="72"/>
      <c r="F39" s="40" t="str" cm="1">
        <f t="array" ref="F39">+numtext(E39)</f>
        <v>CERO PESOS 00/100 M.N.</v>
      </c>
      <c r="G39" s="60">
        <f t="shared" si="2"/>
        <v>0</v>
      </c>
    </row>
    <row r="40" spans="1:7" ht="51">
      <c r="A40" s="82" t="s">
        <v>428</v>
      </c>
      <c r="B40" s="83" t="s">
        <v>34</v>
      </c>
      <c r="C40" s="84" t="s">
        <v>29</v>
      </c>
      <c r="D40" s="85">
        <v>222.36</v>
      </c>
      <c r="E40" s="72"/>
      <c r="F40" s="40" t="str" cm="1">
        <f t="array" ref="F40">+numtext(E40)</f>
        <v>CERO PESOS 00/100 M.N.</v>
      </c>
      <c r="G40" s="60">
        <f t="shared" si="2"/>
        <v>0</v>
      </c>
    </row>
    <row r="41" spans="1:7" ht="61.2">
      <c r="A41" s="82" t="s">
        <v>429</v>
      </c>
      <c r="B41" s="83" t="s">
        <v>239</v>
      </c>
      <c r="C41" s="84" t="s">
        <v>29</v>
      </c>
      <c r="D41" s="85">
        <v>134.23</v>
      </c>
      <c r="E41" s="72"/>
      <c r="F41" s="40" t="str" cm="1">
        <f t="array" ref="F41">+numtext(E41)</f>
        <v>CERO PESOS 00/100 M.N.</v>
      </c>
      <c r="G41" s="60">
        <f t="shared" si="2"/>
        <v>0</v>
      </c>
    </row>
    <row r="42" spans="1:7" ht="40.8">
      <c r="A42" s="82" t="s">
        <v>430</v>
      </c>
      <c r="B42" s="83" t="s">
        <v>240</v>
      </c>
      <c r="C42" s="84" t="s">
        <v>29</v>
      </c>
      <c r="D42" s="85">
        <v>57.53</v>
      </c>
      <c r="E42" s="72"/>
      <c r="F42" s="40" t="str" cm="1">
        <f t="array" ref="F42">+numtext(E42)</f>
        <v>CERO PESOS 00/100 M.N.</v>
      </c>
      <c r="G42" s="60">
        <f t="shared" si="2"/>
        <v>0</v>
      </c>
    </row>
    <row r="43" spans="1:7" ht="122.4">
      <c r="A43" s="82" t="s">
        <v>431</v>
      </c>
      <c r="B43" s="83" t="s">
        <v>241</v>
      </c>
      <c r="C43" s="84" t="s">
        <v>23</v>
      </c>
      <c r="D43" s="85">
        <v>1352</v>
      </c>
      <c r="E43" s="72"/>
      <c r="F43" s="40" t="str" cm="1">
        <f t="array" ref="F43">+numtext(E43)</f>
        <v>CERO PESOS 00/100 M.N.</v>
      </c>
      <c r="G43" s="60">
        <f t="shared" si="2"/>
        <v>0</v>
      </c>
    </row>
    <row r="44" spans="1:7" ht="14.4">
      <c r="A44" s="86" t="s">
        <v>242</v>
      </c>
      <c r="B44" s="87" t="s">
        <v>115</v>
      </c>
      <c r="C44" s="88"/>
      <c r="D44" s="89">
        <v>0</v>
      </c>
      <c r="E44" s="69"/>
      <c r="F44" s="48"/>
      <c r="G44" s="49">
        <f>G45+G57+G74+G89</f>
        <v>0</v>
      </c>
    </row>
    <row r="45" spans="1:7" ht="14.4">
      <c r="A45" s="90" t="s">
        <v>243</v>
      </c>
      <c r="B45" s="90" t="s">
        <v>107</v>
      </c>
      <c r="C45" s="91"/>
      <c r="D45" s="92">
        <v>0</v>
      </c>
      <c r="E45" s="77"/>
      <c r="F45" s="54"/>
      <c r="G45" s="55">
        <f>SUM(G46:G56)</f>
        <v>0</v>
      </c>
    </row>
    <row r="46" spans="1:7" ht="40.8">
      <c r="A46" s="82" t="s">
        <v>432</v>
      </c>
      <c r="B46" s="83" t="s">
        <v>244</v>
      </c>
      <c r="C46" s="84" t="s">
        <v>30</v>
      </c>
      <c r="D46" s="85">
        <v>80</v>
      </c>
      <c r="E46" s="72"/>
      <c r="F46" s="40" t="str" cm="1">
        <f t="array" ref="F46">+numtext(E46)</f>
        <v>CERO PESOS 00/100 M.N.</v>
      </c>
      <c r="G46" s="60">
        <f t="shared" si="3" ref="G46:G56">+ROUND(E46*D46,2)</f>
        <v>0</v>
      </c>
    </row>
    <row r="47" spans="1:7" ht="30.6">
      <c r="A47" s="82" t="s">
        <v>433</v>
      </c>
      <c r="B47" s="83" t="s">
        <v>245</v>
      </c>
      <c r="C47" s="84" t="s">
        <v>29</v>
      </c>
      <c r="D47" s="85">
        <v>1</v>
      </c>
      <c r="E47" s="72"/>
      <c r="F47" s="40" t="str" cm="1">
        <f t="array" ref="F47">+numtext(E47)</f>
        <v>CERO PESOS 00/100 M.N.</v>
      </c>
      <c r="G47" s="60">
        <f t="shared" si="3"/>
        <v>0</v>
      </c>
    </row>
    <row r="48" spans="1:7" ht="40.8">
      <c r="A48" s="82" t="s">
        <v>434</v>
      </c>
      <c r="B48" s="83" t="s">
        <v>246</v>
      </c>
      <c r="C48" s="84" t="s">
        <v>29</v>
      </c>
      <c r="D48" s="85">
        <v>86.40</v>
      </c>
      <c r="E48" s="72"/>
      <c r="F48" s="40" t="str" cm="1">
        <f t="array" ref="F48">+numtext(E48)</f>
        <v>CERO PESOS 00/100 M.N.</v>
      </c>
      <c r="G48" s="60">
        <f t="shared" si="3"/>
        <v>0</v>
      </c>
    </row>
    <row r="49" spans="1:7" ht="30.6">
      <c r="A49" s="82" t="s">
        <v>51</v>
      </c>
      <c r="B49" s="83" t="s">
        <v>231</v>
      </c>
      <c r="C49" s="84" t="s">
        <v>29</v>
      </c>
      <c r="D49" s="85">
        <v>86.40</v>
      </c>
      <c r="E49" s="72"/>
      <c r="F49" s="40" t="str" cm="1">
        <f t="array" ref="F49">+numtext(E49)</f>
        <v>CERO PESOS 00/100 M.N.</v>
      </c>
      <c r="G49" s="60">
        <f t="shared" si="3"/>
        <v>0</v>
      </c>
    </row>
    <row r="50" spans="1:7" ht="30.6">
      <c r="A50" s="82" t="s">
        <v>52</v>
      </c>
      <c r="B50" s="83" t="s">
        <v>247</v>
      </c>
      <c r="C50" s="84" t="s">
        <v>29</v>
      </c>
      <c r="D50" s="85">
        <v>10.80</v>
      </c>
      <c r="E50" s="72"/>
      <c r="F50" s="40" t="str" cm="1">
        <f t="array" ref="F50">+numtext(E50)</f>
        <v>CERO PESOS 00/100 M.N.</v>
      </c>
      <c r="G50" s="60">
        <f t="shared" si="3"/>
        <v>0</v>
      </c>
    </row>
    <row r="51" spans="1:7" ht="40.8">
      <c r="A51" s="82" t="s">
        <v>435</v>
      </c>
      <c r="B51" s="83" t="s">
        <v>248</v>
      </c>
      <c r="C51" s="84" t="s">
        <v>30</v>
      </c>
      <c r="D51" s="85">
        <v>80</v>
      </c>
      <c r="E51" s="72"/>
      <c r="F51" s="40" t="str" cm="1">
        <f t="array" ref="F51">+numtext(E51)</f>
        <v>CERO PESOS 00/100 M.N.</v>
      </c>
      <c r="G51" s="60">
        <f t="shared" si="3"/>
        <v>0</v>
      </c>
    </row>
    <row r="52" spans="1:7" ht="40.8">
      <c r="A52" s="82" t="s">
        <v>53</v>
      </c>
      <c r="B52" s="83" t="s">
        <v>249</v>
      </c>
      <c r="C52" s="84" t="s">
        <v>29</v>
      </c>
      <c r="D52" s="85">
        <v>17.28</v>
      </c>
      <c r="E52" s="72"/>
      <c r="F52" s="40" t="str" cm="1">
        <f t="array" ref="F52">+numtext(E52)</f>
        <v>CERO PESOS 00/100 M.N.</v>
      </c>
      <c r="G52" s="60">
        <f t="shared" si="3"/>
        <v>0</v>
      </c>
    </row>
    <row r="53" spans="1:7" ht="40.8">
      <c r="A53" s="82" t="s">
        <v>54</v>
      </c>
      <c r="B53" s="83" t="s">
        <v>250</v>
      </c>
      <c r="C53" s="84" t="s">
        <v>29</v>
      </c>
      <c r="D53" s="85">
        <v>25.92</v>
      </c>
      <c r="E53" s="72"/>
      <c r="F53" s="40" t="str" cm="1">
        <f t="array" ref="F53">+numtext(E53)</f>
        <v>CERO PESOS 00/100 M.N.</v>
      </c>
      <c r="G53" s="60">
        <f t="shared" si="3"/>
        <v>0</v>
      </c>
    </row>
    <row r="54" spans="1:7" ht="40.8">
      <c r="A54" s="82" t="s">
        <v>55</v>
      </c>
      <c r="B54" s="83" t="s">
        <v>251</v>
      </c>
      <c r="C54" s="84" t="s">
        <v>29</v>
      </c>
      <c r="D54" s="85">
        <v>32.40</v>
      </c>
      <c r="E54" s="72"/>
      <c r="F54" s="40" t="str" cm="1">
        <f t="array" ref="F54">+numtext(E54)</f>
        <v>CERO PESOS 00/100 M.N.</v>
      </c>
      <c r="G54" s="60">
        <f t="shared" si="3"/>
        <v>0</v>
      </c>
    </row>
    <row r="55" spans="1:7" ht="30.6">
      <c r="A55" s="82" t="s">
        <v>56</v>
      </c>
      <c r="B55" s="83" t="s">
        <v>226</v>
      </c>
      <c r="C55" s="84" t="s">
        <v>29</v>
      </c>
      <c r="D55" s="85">
        <v>86.40</v>
      </c>
      <c r="E55" s="72"/>
      <c r="F55" s="40" t="str" cm="1">
        <f t="array" ref="F55">+numtext(E55)</f>
        <v>CERO PESOS 00/100 M.N.</v>
      </c>
      <c r="G55" s="60">
        <f t="shared" si="3"/>
        <v>0</v>
      </c>
    </row>
    <row r="56" spans="1:7" ht="40.8">
      <c r="A56" s="82" t="s">
        <v>57</v>
      </c>
      <c r="B56" s="83" t="s">
        <v>227</v>
      </c>
      <c r="C56" s="84" t="s">
        <v>37</v>
      </c>
      <c r="D56" s="85">
        <v>432</v>
      </c>
      <c r="E56" s="72"/>
      <c r="F56" s="40" t="str" cm="1">
        <f t="array" ref="F56">+numtext(E56)</f>
        <v>CERO PESOS 00/100 M.N.</v>
      </c>
      <c r="G56" s="60">
        <f t="shared" si="3"/>
        <v>0</v>
      </c>
    </row>
    <row r="57" spans="1:7" ht="14.4">
      <c r="A57" s="90" t="s">
        <v>252</v>
      </c>
      <c r="B57" s="90" t="s">
        <v>116</v>
      </c>
      <c r="C57" s="91"/>
      <c r="D57" s="92">
        <v>0</v>
      </c>
      <c r="E57" s="77"/>
      <c r="F57" s="54"/>
      <c r="G57" s="55">
        <f>SUM(G58:G73)</f>
        <v>0</v>
      </c>
    </row>
    <row r="58" spans="1:7" ht="40.8">
      <c r="A58" s="82" t="s">
        <v>436</v>
      </c>
      <c r="B58" s="83" t="s">
        <v>253</v>
      </c>
      <c r="C58" s="84" t="s">
        <v>29</v>
      </c>
      <c r="D58" s="85">
        <v>5.85</v>
      </c>
      <c r="E58" s="72"/>
      <c r="F58" s="40" t="str" cm="1">
        <f t="array" ref="F58">+numtext(E58)</f>
        <v>CERO PESOS 00/100 M.N.</v>
      </c>
      <c r="G58" s="60">
        <f t="shared" si="4" ref="G58:G73">+ROUND(E58*D58,2)</f>
        <v>0</v>
      </c>
    </row>
    <row r="59" spans="1:7" ht="30.6">
      <c r="A59" s="82" t="s">
        <v>58</v>
      </c>
      <c r="B59" s="83" t="s">
        <v>231</v>
      </c>
      <c r="C59" s="84" t="s">
        <v>29</v>
      </c>
      <c r="D59" s="85">
        <v>5.85</v>
      </c>
      <c r="E59" s="72"/>
      <c r="F59" s="40" t="str" cm="1">
        <f t="array" ref="F59">+numtext(E59)</f>
        <v>CERO PESOS 00/100 M.N.</v>
      </c>
      <c r="G59" s="60">
        <f t="shared" si="4"/>
        <v>0</v>
      </c>
    </row>
    <row r="60" spans="1:7" ht="30.6">
      <c r="A60" s="82" t="s">
        <v>59</v>
      </c>
      <c r="B60" s="83" t="s">
        <v>254</v>
      </c>
      <c r="C60" s="84" t="s">
        <v>30</v>
      </c>
      <c r="D60" s="85">
        <v>19.50</v>
      </c>
      <c r="E60" s="72"/>
      <c r="F60" s="40" t="str" cm="1">
        <f t="array" ref="F60">+numtext(E60)</f>
        <v>CERO PESOS 00/100 M.N.</v>
      </c>
      <c r="G60" s="60">
        <f t="shared" si="4"/>
        <v>0</v>
      </c>
    </row>
    <row r="61" spans="1:7" ht="20.4">
      <c r="A61" s="82" t="s">
        <v>60</v>
      </c>
      <c r="B61" s="83" t="s">
        <v>255</v>
      </c>
      <c r="C61" s="84" t="s">
        <v>28</v>
      </c>
      <c r="D61" s="85">
        <v>3</v>
      </c>
      <c r="E61" s="72"/>
      <c r="F61" s="40" t="str" cm="1">
        <f t="array" ref="F61">+numtext(E61)</f>
        <v>CERO PESOS 00/100 M.N.</v>
      </c>
      <c r="G61" s="60">
        <f t="shared" si="4"/>
        <v>0</v>
      </c>
    </row>
    <row r="62" spans="1:7" ht="20.4">
      <c r="A62" s="82" t="s">
        <v>61</v>
      </c>
      <c r="B62" s="83" t="s">
        <v>117</v>
      </c>
      <c r="C62" s="84" t="s">
        <v>28</v>
      </c>
      <c r="D62" s="85">
        <v>3</v>
      </c>
      <c r="E62" s="72"/>
      <c r="F62" s="40" t="str" cm="1">
        <f t="array" ref="F62">+numtext(E62)</f>
        <v>CERO PESOS 00/100 M.N.</v>
      </c>
      <c r="G62" s="60">
        <f t="shared" si="4"/>
        <v>0</v>
      </c>
    </row>
    <row r="63" spans="1:7" ht="20.4">
      <c r="A63" s="82" t="s">
        <v>62</v>
      </c>
      <c r="B63" s="83" t="s">
        <v>256</v>
      </c>
      <c r="C63" s="84" t="s">
        <v>28</v>
      </c>
      <c r="D63" s="85">
        <v>3</v>
      </c>
      <c r="E63" s="72"/>
      <c r="F63" s="40" t="str" cm="1">
        <f t="array" ref="F63">+numtext(E63)</f>
        <v>CERO PESOS 00/100 M.N.</v>
      </c>
      <c r="G63" s="60">
        <f t="shared" si="4"/>
        <v>0</v>
      </c>
    </row>
    <row r="64" spans="1:7" ht="20.4">
      <c r="A64" s="82" t="s">
        <v>63</v>
      </c>
      <c r="B64" s="83" t="s">
        <v>257</v>
      </c>
      <c r="C64" s="84" t="s">
        <v>28</v>
      </c>
      <c r="D64" s="85">
        <v>3</v>
      </c>
      <c r="E64" s="72"/>
      <c r="F64" s="40" t="str" cm="1">
        <f t="array" ref="F64">+numtext(E64)</f>
        <v>CERO PESOS 00/100 M.N.</v>
      </c>
      <c r="G64" s="60">
        <f t="shared" si="4"/>
        <v>0</v>
      </c>
    </row>
    <row r="65" spans="1:7" ht="20.4">
      <c r="A65" s="82" t="s">
        <v>64</v>
      </c>
      <c r="B65" s="83" t="s">
        <v>258</v>
      </c>
      <c r="C65" s="84" t="s">
        <v>28</v>
      </c>
      <c r="D65" s="85">
        <v>3</v>
      </c>
      <c r="E65" s="72"/>
      <c r="F65" s="40" t="str" cm="1">
        <f t="array" ref="F65">+numtext(E65)</f>
        <v>CERO PESOS 00/100 M.N.</v>
      </c>
      <c r="G65" s="60">
        <f t="shared" si="4"/>
        <v>0</v>
      </c>
    </row>
    <row r="66" spans="1:7" ht="20.4">
      <c r="A66" s="82" t="s">
        <v>437</v>
      </c>
      <c r="B66" s="83" t="s">
        <v>259</v>
      </c>
      <c r="C66" s="84" t="s">
        <v>28</v>
      </c>
      <c r="D66" s="85">
        <v>3</v>
      </c>
      <c r="E66" s="72"/>
      <c r="F66" s="40" t="str" cm="1">
        <f t="array" ref="F66">+numtext(E66)</f>
        <v>CERO PESOS 00/100 M.N.</v>
      </c>
      <c r="G66" s="60">
        <f t="shared" si="4"/>
        <v>0</v>
      </c>
    </row>
    <row r="67" spans="1:7" ht="20.4">
      <c r="A67" s="82" t="s">
        <v>438</v>
      </c>
      <c r="B67" s="83" t="s">
        <v>118</v>
      </c>
      <c r="C67" s="84" t="s">
        <v>28</v>
      </c>
      <c r="D67" s="85">
        <v>3</v>
      </c>
      <c r="E67" s="72"/>
      <c r="F67" s="40" t="str" cm="1">
        <f t="array" ref="F67">+numtext(E67)</f>
        <v>CERO PESOS 00/100 M.N.</v>
      </c>
      <c r="G67" s="60">
        <f t="shared" si="4"/>
        <v>0</v>
      </c>
    </row>
    <row r="68" spans="1:7" ht="20.4">
      <c r="A68" s="82" t="s">
        <v>65</v>
      </c>
      <c r="B68" s="83" t="s">
        <v>260</v>
      </c>
      <c r="C68" s="84" t="s">
        <v>28</v>
      </c>
      <c r="D68" s="85">
        <v>3</v>
      </c>
      <c r="E68" s="72"/>
      <c r="F68" s="40" t="str" cm="1">
        <f t="array" ref="F68">+numtext(E68)</f>
        <v>CERO PESOS 00/100 M.N.</v>
      </c>
      <c r="G68" s="60">
        <f t="shared" si="4"/>
        <v>0</v>
      </c>
    </row>
    <row r="69" spans="1:7" ht="20.4">
      <c r="A69" s="82" t="s">
        <v>66</v>
      </c>
      <c r="B69" s="83" t="s">
        <v>261</v>
      </c>
      <c r="C69" s="84" t="s">
        <v>28</v>
      </c>
      <c r="D69" s="85">
        <v>3</v>
      </c>
      <c r="E69" s="72"/>
      <c r="F69" s="40" t="str" cm="1">
        <f t="array" ref="F69">+numtext(E69)</f>
        <v>CERO PESOS 00/100 M.N.</v>
      </c>
      <c r="G69" s="60">
        <f t="shared" si="4"/>
        <v>0</v>
      </c>
    </row>
    <row r="70" spans="1:7" ht="40.8">
      <c r="A70" s="82" t="s">
        <v>67</v>
      </c>
      <c r="B70" s="83" t="s">
        <v>250</v>
      </c>
      <c r="C70" s="84" t="s">
        <v>29</v>
      </c>
      <c r="D70" s="85">
        <v>2.93</v>
      </c>
      <c r="E70" s="72"/>
      <c r="F70" s="40" t="str" cm="1">
        <f t="array" ref="F70">+numtext(E70)</f>
        <v>CERO PESOS 00/100 M.N.</v>
      </c>
      <c r="G70" s="60">
        <f t="shared" si="4"/>
        <v>0</v>
      </c>
    </row>
    <row r="71" spans="1:7" ht="40.8">
      <c r="A71" s="82" t="s">
        <v>68</v>
      </c>
      <c r="B71" s="83" t="s">
        <v>251</v>
      </c>
      <c r="C71" s="84" t="s">
        <v>29</v>
      </c>
      <c r="D71" s="85">
        <v>2.93</v>
      </c>
      <c r="E71" s="72"/>
      <c r="F71" s="40" t="str" cm="1">
        <f t="array" ref="F71">+numtext(E71)</f>
        <v>CERO PESOS 00/100 M.N.</v>
      </c>
      <c r="G71" s="60">
        <f t="shared" si="4"/>
        <v>0</v>
      </c>
    </row>
    <row r="72" spans="1:7" ht="30.6">
      <c r="A72" s="82" t="s">
        <v>69</v>
      </c>
      <c r="B72" s="83" t="s">
        <v>226</v>
      </c>
      <c r="C72" s="84" t="s">
        <v>29</v>
      </c>
      <c r="D72" s="85">
        <v>5.85</v>
      </c>
      <c r="E72" s="72"/>
      <c r="F72" s="40" t="str" cm="1">
        <f t="array" ref="F72">+numtext(E72)</f>
        <v>CERO PESOS 00/100 M.N.</v>
      </c>
      <c r="G72" s="60">
        <f t="shared" si="4"/>
        <v>0</v>
      </c>
    </row>
    <row r="73" spans="1:7" ht="40.8">
      <c r="A73" s="82" t="s">
        <v>439</v>
      </c>
      <c r="B73" s="83" t="s">
        <v>227</v>
      </c>
      <c r="C73" s="84" t="s">
        <v>37</v>
      </c>
      <c r="D73" s="85">
        <v>29.25</v>
      </c>
      <c r="E73" s="72"/>
      <c r="F73" s="40" t="str" cm="1">
        <f t="array" ref="F73">+numtext(E73)</f>
        <v>CERO PESOS 00/100 M.N.</v>
      </c>
      <c r="G73" s="60">
        <f t="shared" si="4"/>
        <v>0</v>
      </c>
    </row>
    <row r="74" spans="1:7" ht="14.4">
      <c r="A74" s="90" t="s">
        <v>262</v>
      </c>
      <c r="B74" s="90" t="s">
        <v>119</v>
      </c>
      <c r="C74" s="91"/>
      <c r="D74" s="92">
        <v>0</v>
      </c>
      <c r="E74" s="77"/>
      <c r="F74" s="54"/>
      <c r="G74" s="55">
        <f>SUM(G75:G88)</f>
        <v>0</v>
      </c>
    </row>
    <row r="75" spans="1:7" ht="40.8">
      <c r="A75" s="82" t="s">
        <v>70</v>
      </c>
      <c r="B75" s="83" t="s">
        <v>263</v>
      </c>
      <c r="C75" s="84" t="s">
        <v>29</v>
      </c>
      <c r="D75" s="85">
        <v>9.19</v>
      </c>
      <c r="E75" s="72"/>
      <c r="F75" s="40" t="str" cm="1">
        <f t="array" ref="F75">+numtext(E75)</f>
        <v>CERO PESOS 00/100 M.N.</v>
      </c>
      <c r="G75" s="60">
        <f t="shared" si="5" ref="G75:G88">+ROUND(E75*D75,2)</f>
        <v>0</v>
      </c>
    </row>
    <row r="76" spans="1:7" ht="30.6">
      <c r="A76" s="82" t="s">
        <v>71</v>
      </c>
      <c r="B76" s="83" t="s">
        <v>231</v>
      </c>
      <c r="C76" s="84" t="s">
        <v>29</v>
      </c>
      <c r="D76" s="85">
        <v>9.19</v>
      </c>
      <c r="E76" s="72"/>
      <c r="F76" s="40" t="str" cm="1">
        <f t="array" ref="F76">+numtext(E76)</f>
        <v>CERO PESOS 00/100 M.N.</v>
      </c>
      <c r="G76" s="60">
        <f t="shared" si="5"/>
        <v>0</v>
      </c>
    </row>
    <row r="77" spans="1:7" ht="30.6">
      <c r="A77" s="82" t="s">
        <v>72</v>
      </c>
      <c r="B77" s="83" t="s">
        <v>264</v>
      </c>
      <c r="C77" s="84" t="s">
        <v>23</v>
      </c>
      <c r="D77" s="85">
        <v>4.24</v>
      </c>
      <c r="E77" s="72"/>
      <c r="F77" s="40" t="str" cm="1">
        <f t="array" ref="F77">+numtext(E77)</f>
        <v>CERO PESOS 00/100 M.N.</v>
      </c>
      <c r="G77" s="60">
        <f t="shared" si="5"/>
        <v>0</v>
      </c>
    </row>
    <row r="78" spans="1:7" ht="30.6">
      <c r="A78" s="82" t="s">
        <v>73</v>
      </c>
      <c r="B78" s="83" t="s">
        <v>113</v>
      </c>
      <c r="C78" s="84" t="s">
        <v>23</v>
      </c>
      <c r="D78" s="85">
        <v>9.72</v>
      </c>
      <c r="E78" s="72"/>
      <c r="F78" s="40" t="str" cm="1">
        <f t="array" ref="F78">+numtext(E78)</f>
        <v>CERO PESOS 00/100 M.N.</v>
      </c>
      <c r="G78" s="60">
        <f t="shared" si="5"/>
        <v>0</v>
      </c>
    </row>
    <row r="79" spans="1:7" ht="30.6">
      <c r="A79" s="82" t="s">
        <v>74</v>
      </c>
      <c r="B79" s="83" t="s">
        <v>265</v>
      </c>
      <c r="C79" s="84" t="s">
        <v>23</v>
      </c>
      <c r="D79" s="85">
        <v>9.12</v>
      </c>
      <c r="E79" s="72"/>
      <c r="F79" s="40" t="str" cm="1">
        <f t="array" ref="F79">+numtext(E79)</f>
        <v>CERO PESOS 00/100 M.N.</v>
      </c>
      <c r="G79" s="60">
        <f t="shared" si="5"/>
        <v>0</v>
      </c>
    </row>
    <row r="80" spans="1:7" ht="40.8">
      <c r="A80" s="82" t="s">
        <v>75</v>
      </c>
      <c r="B80" s="83" t="s">
        <v>266</v>
      </c>
      <c r="C80" s="84" t="s">
        <v>23</v>
      </c>
      <c r="D80" s="85">
        <v>9.12</v>
      </c>
      <c r="E80" s="72"/>
      <c r="F80" s="40" t="str" cm="1">
        <f t="array" ref="F80">+numtext(E80)</f>
        <v>CERO PESOS 00/100 M.N.</v>
      </c>
      <c r="G80" s="60">
        <f t="shared" si="5"/>
        <v>0</v>
      </c>
    </row>
    <row r="81" spans="1:7" ht="30.6">
      <c r="A81" s="82" t="s">
        <v>440</v>
      </c>
      <c r="B81" s="83" t="s">
        <v>267</v>
      </c>
      <c r="C81" s="84" t="s">
        <v>23</v>
      </c>
      <c r="D81" s="85">
        <v>4.24</v>
      </c>
      <c r="E81" s="72"/>
      <c r="F81" s="40" t="str" cm="1">
        <f t="array" ref="F81">+numtext(E81)</f>
        <v>CERO PESOS 00/100 M.N.</v>
      </c>
      <c r="G81" s="60">
        <f t="shared" si="5"/>
        <v>0</v>
      </c>
    </row>
    <row r="82" spans="1:7" ht="30.6">
      <c r="A82" s="82" t="s">
        <v>76</v>
      </c>
      <c r="B82" s="83" t="s">
        <v>268</v>
      </c>
      <c r="C82" s="84" t="s">
        <v>31</v>
      </c>
      <c r="D82" s="85">
        <v>26.47</v>
      </c>
      <c r="E82" s="72"/>
      <c r="F82" s="40" t="str" cm="1">
        <f t="array" ref="F82">+numtext(E82)</f>
        <v>CERO PESOS 00/100 M.N.</v>
      </c>
      <c r="G82" s="60">
        <f t="shared" si="5"/>
        <v>0</v>
      </c>
    </row>
    <row r="83" spans="1:7" ht="30.6">
      <c r="A83" s="82" t="s">
        <v>77</v>
      </c>
      <c r="B83" s="83" t="s">
        <v>114</v>
      </c>
      <c r="C83" s="84" t="s">
        <v>29</v>
      </c>
      <c r="D83" s="85">
        <v>1.55</v>
      </c>
      <c r="E83" s="72"/>
      <c r="F83" s="40" t="str" cm="1">
        <f t="array" ref="F83">+numtext(E83)</f>
        <v>CERO PESOS 00/100 M.N.</v>
      </c>
      <c r="G83" s="60">
        <f t="shared" si="5"/>
        <v>0</v>
      </c>
    </row>
    <row r="84" spans="1:7" ht="40.8">
      <c r="A84" s="82" t="s">
        <v>78</v>
      </c>
      <c r="B84" s="83" t="s">
        <v>251</v>
      </c>
      <c r="C84" s="84" t="s">
        <v>29</v>
      </c>
      <c r="D84" s="85">
        <v>1.84</v>
      </c>
      <c r="E84" s="72"/>
      <c r="F84" s="40" t="str" cm="1">
        <f t="array" ref="F84">+numtext(E84)</f>
        <v>CERO PESOS 00/100 M.N.</v>
      </c>
      <c r="G84" s="60">
        <f t="shared" si="5"/>
        <v>0</v>
      </c>
    </row>
    <row r="85" spans="1:7" ht="30.6">
      <c r="A85" s="82" t="s">
        <v>79</v>
      </c>
      <c r="B85" s="83" t="s">
        <v>226</v>
      </c>
      <c r="C85" s="84" t="s">
        <v>29</v>
      </c>
      <c r="D85" s="85">
        <v>9.19</v>
      </c>
      <c r="E85" s="72"/>
      <c r="F85" s="40" t="str" cm="1">
        <f t="array" ref="F85">+numtext(E85)</f>
        <v>CERO PESOS 00/100 M.N.</v>
      </c>
      <c r="G85" s="60">
        <f t="shared" si="5"/>
        <v>0</v>
      </c>
    </row>
    <row r="86" spans="1:7" ht="40.8">
      <c r="A86" s="82" t="s">
        <v>80</v>
      </c>
      <c r="B86" s="83" t="s">
        <v>227</v>
      </c>
      <c r="C86" s="84" t="s">
        <v>37</v>
      </c>
      <c r="D86" s="85">
        <v>45.95</v>
      </c>
      <c r="E86" s="72"/>
      <c r="F86" s="40" t="str" cm="1">
        <f t="array" ref="F86">+numtext(E86)</f>
        <v>CERO PESOS 00/100 M.N.</v>
      </c>
      <c r="G86" s="60">
        <f t="shared" si="5"/>
        <v>0</v>
      </c>
    </row>
    <row r="87" spans="1:7" ht="20.4">
      <c r="A87" s="82" t="s">
        <v>81</v>
      </c>
      <c r="B87" s="83" t="s">
        <v>269</v>
      </c>
      <c r="C87" s="84" t="s">
        <v>31</v>
      </c>
      <c r="D87" s="85">
        <v>81</v>
      </c>
      <c r="E87" s="72"/>
      <c r="F87" s="40" t="str" cm="1">
        <f t="array" ref="F87">+numtext(E87)</f>
        <v>CERO PESOS 00/100 M.N.</v>
      </c>
      <c r="G87" s="60">
        <f t="shared" si="5"/>
        <v>0</v>
      </c>
    </row>
    <row r="88" spans="1:7" ht="30.6">
      <c r="A88" s="82" t="s">
        <v>82</v>
      </c>
      <c r="B88" s="83" t="s">
        <v>120</v>
      </c>
      <c r="C88" s="84" t="s">
        <v>28</v>
      </c>
      <c r="D88" s="85">
        <v>1</v>
      </c>
      <c r="E88" s="72"/>
      <c r="F88" s="40" t="str" cm="1">
        <f t="array" ref="F88">+numtext(E88)</f>
        <v>CERO PESOS 00/100 M.N.</v>
      </c>
      <c r="G88" s="60">
        <f t="shared" si="5"/>
        <v>0</v>
      </c>
    </row>
    <row r="89" spans="1:7" ht="14.4">
      <c r="A89" s="90" t="s">
        <v>270</v>
      </c>
      <c r="B89" s="90" t="s">
        <v>271</v>
      </c>
      <c r="C89" s="91"/>
      <c r="D89" s="92">
        <v>0</v>
      </c>
      <c r="E89" s="77"/>
      <c r="F89" s="54"/>
      <c r="G89" s="55">
        <f>SUM(G90:G96)</f>
        <v>0</v>
      </c>
    </row>
    <row r="90" spans="1:7" ht="30.6">
      <c r="A90" s="82" t="s">
        <v>83</v>
      </c>
      <c r="B90" s="83" t="s">
        <v>272</v>
      </c>
      <c r="C90" s="84" t="s">
        <v>28</v>
      </c>
      <c r="D90" s="85">
        <v>1</v>
      </c>
      <c r="E90" s="72"/>
      <c r="F90" s="40" t="str" cm="1">
        <f t="array" ref="F90">+numtext(E90)</f>
        <v>CERO PESOS 00/100 M.N.</v>
      </c>
      <c r="G90" s="60">
        <f t="shared" si="6" ref="G90:G96">+ROUND(E90*D90,2)</f>
        <v>0</v>
      </c>
    </row>
    <row r="91" spans="1:7" ht="30.6">
      <c r="A91" s="82" t="s">
        <v>84</v>
      </c>
      <c r="B91" s="83" t="s">
        <v>273</v>
      </c>
      <c r="C91" s="84" t="s">
        <v>28</v>
      </c>
      <c r="D91" s="85">
        <v>1</v>
      </c>
      <c r="E91" s="72"/>
      <c r="F91" s="40" t="str" cm="1">
        <f t="array" ref="F91">+numtext(E91)</f>
        <v>CERO PESOS 00/100 M.N.</v>
      </c>
      <c r="G91" s="60">
        <f t="shared" si="6"/>
        <v>0</v>
      </c>
    </row>
    <row r="92" spans="1:7" ht="30.6">
      <c r="A92" s="82" t="s">
        <v>85</v>
      </c>
      <c r="B92" s="83" t="s">
        <v>274</v>
      </c>
      <c r="C92" s="84" t="s">
        <v>28</v>
      </c>
      <c r="D92" s="85">
        <v>1</v>
      </c>
      <c r="E92" s="72"/>
      <c r="F92" s="40" t="str" cm="1">
        <f t="array" ref="F92">+numtext(E92)</f>
        <v>CERO PESOS 00/100 M.N.</v>
      </c>
      <c r="G92" s="60">
        <f t="shared" si="6"/>
        <v>0</v>
      </c>
    </row>
    <row r="93" spans="1:7" ht="30.6">
      <c r="A93" s="82" t="s">
        <v>86</v>
      </c>
      <c r="B93" s="83" t="s">
        <v>275</v>
      </c>
      <c r="C93" s="84" t="s">
        <v>28</v>
      </c>
      <c r="D93" s="85">
        <v>1</v>
      </c>
      <c r="E93" s="72"/>
      <c r="F93" s="40" t="str" cm="1">
        <f t="array" ref="F93">+numtext(E93)</f>
        <v>CERO PESOS 00/100 M.N.</v>
      </c>
      <c r="G93" s="60">
        <f t="shared" si="6"/>
        <v>0</v>
      </c>
    </row>
    <row r="94" spans="1:7" ht="30.6">
      <c r="A94" s="82" t="s">
        <v>87</v>
      </c>
      <c r="B94" s="83" t="s">
        <v>276</v>
      </c>
      <c r="C94" s="84" t="s">
        <v>28</v>
      </c>
      <c r="D94" s="85">
        <v>1</v>
      </c>
      <c r="E94" s="72"/>
      <c r="F94" s="40" t="str" cm="1">
        <f t="array" ref="F94">+numtext(E94)</f>
        <v>CERO PESOS 00/100 M.N.</v>
      </c>
      <c r="G94" s="60">
        <f t="shared" si="6"/>
        <v>0</v>
      </c>
    </row>
    <row r="95" spans="1:7" ht="30.6">
      <c r="A95" s="82" t="s">
        <v>88</v>
      </c>
      <c r="B95" s="83" t="s">
        <v>277</v>
      </c>
      <c r="C95" s="84" t="s">
        <v>28</v>
      </c>
      <c r="D95" s="85">
        <v>1</v>
      </c>
      <c r="E95" s="72"/>
      <c r="F95" s="40" t="str" cm="1">
        <f t="array" ref="F95">+numtext(E95)</f>
        <v>CERO PESOS 00/100 M.N.</v>
      </c>
      <c r="G95" s="60">
        <f t="shared" si="6"/>
        <v>0</v>
      </c>
    </row>
    <row r="96" spans="1:7" ht="30.6">
      <c r="A96" s="82" t="s">
        <v>89</v>
      </c>
      <c r="B96" s="83" t="s">
        <v>278</v>
      </c>
      <c r="C96" s="84" t="s">
        <v>28</v>
      </c>
      <c r="D96" s="85">
        <v>1</v>
      </c>
      <c r="E96" s="72"/>
      <c r="F96" s="40" t="str" cm="1">
        <f t="array" ref="F96">+numtext(E96)</f>
        <v>CERO PESOS 00/100 M.N.</v>
      </c>
      <c r="G96" s="60">
        <f t="shared" si="6"/>
        <v>0</v>
      </c>
    </row>
    <row r="97" spans="1:7" ht="14.4">
      <c r="A97" s="86" t="s">
        <v>279</v>
      </c>
      <c r="B97" s="87" t="s">
        <v>106</v>
      </c>
      <c r="C97" s="88"/>
      <c r="D97" s="89">
        <v>0</v>
      </c>
      <c r="E97" s="69"/>
      <c r="F97" s="48"/>
      <c r="G97" s="49">
        <f>G98+G110+G122</f>
        <v>0</v>
      </c>
    </row>
    <row r="98" spans="1:7" ht="14.4">
      <c r="A98" s="90" t="s">
        <v>280</v>
      </c>
      <c r="B98" s="90" t="s">
        <v>107</v>
      </c>
      <c r="C98" s="91"/>
      <c r="D98" s="92">
        <v>0</v>
      </c>
      <c r="E98" s="77"/>
      <c r="F98" s="54"/>
      <c r="G98" s="55">
        <f>SUM(G99:G109)</f>
        <v>0</v>
      </c>
    </row>
    <row r="99" spans="1:7" ht="40.8">
      <c r="A99" s="82" t="s">
        <v>90</v>
      </c>
      <c r="B99" s="83" t="s">
        <v>244</v>
      </c>
      <c r="C99" s="84" t="s">
        <v>30</v>
      </c>
      <c r="D99" s="85">
        <v>80</v>
      </c>
      <c r="E99" s="72"/>
      <c r="F99" s="40" t="str" cm="1">
        <f t="array" ref="F99">+numtext(E99)</f>
        <v>CERO PESOS 00/100 M.N.</v>
      </c>
      <c r="G99" s="60">
        <f t="shared" si="7" ref="G99:G109">+ROUND(E99*D99,2)</f>
        <v>0</v>
      </c>
    </row>
    <row r="100" spans="1:7" ht="30.6">
      <c r="A100" s="82" t="s">
        <v>91</v>
      </c>
      <c r="B100" s="83" t="s">
        <v>245</v>
      </c>
      <c r="C100" s="84" t="s">
        <v>29</v>
      </c>
      <c r="D100" s="85">
        <v>1</v>
      </c>
      <c r="E100" s="72"/>
      <c r="F100" s="40" t="str" cm="1">
        <f t="array" ref="F100">+numtext(E100)</f>
        <v>CERO PESOS 00/100 M.N.</v>
      </c>
      <c r="G100" s="60">
        <f t="shared" si="7"/>
        <v>0</v>
      </c>
    </row>
    <row r="101" spans="1:7" ht="40.8">
      <c r="A101" s="82" t="s">
        <v>92</v>
      </c>
      <c r="B101" s="83" t="s">
        <v>246</v>
      </c>
      <c r="C101" s="84" t="s">
        <v>29</v>
      </c>
      <c r="D101" s="85">
        <v>160</v>
      </c>
      <c r="E101" s="72"/>
      <c r="F101" s="40" t="str" cm="1">
        <f t="array" ref="F101">+numtext(E101)</f>
        <v>CERO PESOS 00/100 M.N.</v>
      </c>
      <c r="G101" s="60">
        <f t="shared" si="7"/>
        <v>0</v>
      </c>
    </row>
    <row r="102" spans="1:7" ht="30.6">
      <c r="A102" s="82" t="s">
        <v>93</v>
      </c>
      <c r="B102" s="83" t="s">
        <v>231</v>
      </c>
      <c r="C102" s="84" t="s">
        <v>29</v>
      </c>
      <c r="D102" s="85">
        <v>160</v>
      </c>
      <c r="E102" s="72"/>
      <c r="F102" s="40" t="str" cm="1">
        <f t="array" ref="F102">+numtext(E102)</f>
        <v>CERO PESOS 00/100 M.N.</v>
      </c>
      <c r="G102" s="60">
        <f t="shared" si="7"/>
        <v>0</v>
      </c>
    </row>
    <row r="103" spans="1:7" ht="30.6">
      <c r="A103" s="82" t="s">
        <v>94</v>
      </c>
      <c r="B103" s="83" t="s">
        <v>247</v>
      </c>
      <c r="C103" s="84" t="s">
        <v>29</v>
      </c>
      <c r="D103" s="85">
        <v>12</v>
      </c>
      <c r="E103" s="72"/>
      <c r="F103" s="40" t="str" cm="1">
        <f t="array" ref="F103">+numtext(E103)</f>
        <v>CERO PESOS 00/100 M.N.</v>
      </c>
      <c r="G103" s="60">
        <f t="shared" si="7"/>
        <v>0</v>
      </c>
    </row>
    <row r="104" spans="1:7" ht="30.6">
      <c r="A104" s="82" t="s">
        <v>95</v>
      </c>
      <c r="B104" s="83" t="s">
        <v>281</v>
      </c>
      <c r="C104" s="84" t="s">
        <v>30</v>
      </c>
      <c r="D104" s="85">
        <v>80</v>
      </c>
      <c r="E104" s="72"/>
      <c r="F104" s="40" t="str" cm="1">
        <f t="array" ref="F104">+numtext(E104)</f>
        <v>CERO PESOS 00/100 M.N.</v>
      </c>
      <c r="G104" s="60">
        <f t="shared" si="7"/>
        <v>0</v>
      </c>
    </row>
    <row r="105" spans="1:7" ht="40.8">
      <c r="A105" s="82" t="s">
        <v>96</v>
      </c>
      <c r="B105" s="83" t="s">
        <v>249</v>
      </c>
      <c r="C105" s="84" t="s">
        <v>29</v>
      </c>
      <c r="D105" s="85">
        <v>32</v>
      </c>
      <c r="E105" s="72"/>
      <c r="F105" s="40" t="str" cm="1">
        <f t="array" ref="F105">+numtext(E105)</f>
        <v>CERO PESOS 00/100 M.N.</v>
      </c>
      <c r="G105" s="60">
        <f t="shared" si="7"/>
        <v>0</v>
      </c>
    </row>
    <row r="106" spans="1:7" ht="40.8">
      <c r="A106" s="82" t="s">
        <v>97</v>
      </c>
      <c r="B106" s="83" t="s">
        <v>250</v>
      </c>
      <c r="C106" s="84" t="s">
        <v>29</v>
      </c>
      <c r="D106" s="85">
        <v>48</v>
      </c>
      <c r="E106" s="72"/>
      <c r="F106" s="40" t="str" cm="1">
        <f t="array" ref="F106">+numtext(E106)</f>
        <v>CERO PESOS 00/100 M.N.</v>
      </c>
      <c r="G106" s="60">
        <f t="shared" si="7"/>
        <v>0</v>
      </c>
    </row>
    <row r="107" spans="1:7" ht="40.8">
      <c r="A107" s="82" t="s">
        <v>98</v>
      </c>
      <c r="B107" s="83" t="s">
        <v>251</v>
      </c>
      <c r="C107" s="84" t="s">
        <v>29</v>
      </c>
      <c r="D107" s="85">
        <v>68</v>
      </c>
      <c r="E107" s="72"/>
      <c r="F107" s="40" t="str" cm="1">
        <f t="array" ref="F107">+numtext(E107)</f>
        <v>CERO PESOS 00/100 M.N.</v>
      </c>
      <c r="G107" s="60">
        <f t="shared" si="7"/>
        <v>0</v>
      </c>
    </row>
    <row r="108" spans="1:7" ht="30.6">
      <c r="A108" s="82" t="s">
        <v>99</v>
      </c>
      <c r="B108" s="83" t="s">
        <v>226</v>
      </c>
      <c r="C108" s="84" t="s">
        <v>29</v>
      </c>
      <c r="D108" s="85">
        <v>160</v>
      </c>
      <c r="E108" s="72"/>
      <c r="F108" s="40" t="str" cm="1">
        <f t="array" ref="F108">+numtext(E108)</f>
        <v>CERO PESOS 00/100 M.N.</v>
      </c>
      <c r="G108" s="60">
        <f t="shared" si="7"/>
        <v>0</v>
      </c>
    </row>
    <row r="109" spans="1:7" ht="40.8">
      <c r="A109" s="82" t="s">
        <v>100</v>
      </c>
      <c r="B109" s="83" t="s">
        <v>227</v>
      </c>
      <c r="C109" s="84" t="s">
        <v>37</v>
      </c>
      <c r="D109" s="85">
        <v>800</v>
      </c>
      <c r="E109" s="72"/>
      <c r="F109" s="40" t="str" cm="1">
        <f t="array" ref="F109">+numtext(E109)</f>
        <v>CERO PESOS 00/100 M.N.</v>
      </c>
      <c r="G109" s="60">
        <f t="shared" si="7"/>
        <v>0</v>
      </c>
    </row>
    <row r="110" spans="1:7" ht="14.4">
      <c r="A110" s="90" t="s">
        <v>216</v>
      </c>
      <c r="B110" s="90" t="s">
        <v>108</v>
      </c>
      <c r="C110" s="91"/>
      <c r="D110" s="92">
        <v>0</v>
      </c>
      <c r="E110" s="77"/>
      <c r="F110" s="54"/>
      <c r="G110" s="55">
        <f>SUM(G111:G121)</f>
        <v>0</v>
      </c>
    </row>
    <row r="111" spans="1:7" ht="40.8">
      <c r="A111" s="82" t="s">
        <v>101</v>
      </c>
      <c r="B111" s="83" t="s">
        <v>109</v>
      </c>
      <c r="C111" s="84" t="s">
        <v>29</v>
      </c>
      <c r="D111" s="85">
        <v>7.02</v>
      </c>
      <c r="E111" s="72"/>
      <c r="F111" s="40" t="str" cm="1">
        <f t="array" ref="F111">+numtext(E111)</f>
        <v>CERO PESOS 00/100 M.N.</v>
      </c>
      <c r="G111" s="60">
        <f t="shared" si="8" ref="G111:G121">+ROUND(E111*D111,2)</f>
        <v>0</v>
      </c>
    </row>
    <row r="112" spans="1:7" ht="30.6">
      <c r="A112" s="82" t="s">
        <v>102</v>
      </c>
      <c r="B112" s="83" t="s">
        <v>231</v>
      </c>
      <c r="C112" s="84" t="s">
        <v>29</v>
      </c>
      <c r="D112" s="85">
        <v>7.02</v>
      </c>
      <c r="E112" s="72"/>
      <c r="F112" s="40" t="str" cm="1">
        <f t="array" ref="F112">+numtext(E112)</f>
        <v>CERO PESOS 00/100 M.N.</v>
      </c>
      <c r="G112" s="60">
        <f t="shared" si="8"/>
        <v>0</v>
      </c>
    </row>
    <row r="113" spans="1:7" ht="30.6">
      <c r="A113" s="82" t="s">
        <v>122</v>
      </c>
      <c r="B113" s="83" t="s">
        <v>110</v>
      </c>
      <c r="C113" s="84" t="s">
        <v>30</v>
      </c>
      <c r="D113" s="85">
        <v>19.50</v>
      </c>
      <c r="E113" s="72"/>
      <c r="F113" s="40" t="str" cm="1">
        <f t="array" ref="F113">+numtext(E113)</f>
        <v>CERO PESOS 00/100 M.N.</v>
      </c>
      <c r="G113" s="60">
        <f t="shared" si="8"/>
        <v>0</v>
      </c>
    </row>
    <row r="114" spans="1:7" ht="20.4">
      <c r="A114" s="82" t="s">
        <v>123</v>
      </c>
      <c r="B114" s="83" t="s">
        <v>111</v>
      </c>
      <c r="C114" s="84" t="s">
        <v>28</v>
      </c>
      <c r="D114" s="85">
        <v>3</v>
      </c>
      <c r="E114" s="72"/>
      <c r="F114" s="40" t="str" cm="1">
        <f t="array" ref="F114">+numtext(E114)</f>
        <v>CERO PESOS 00/100 M.N.</v>
      </c>
      <c r="G114" s="60">
        <f t="shared" si="8"/>
        <v>0</v>
      </c>
    </row>
    <row r="115" spans="1:7" ht="20.4">
      <c r="A115" s="82" t="s">
        <v>124</v>
      </c>
      <c r="B115" s="83" t="s">
        <v>282</v>
      </c>
      <c r="C115" s="84" t="s">
        <v>28</v>
      </c>
      <c r="D115" s="85">
        <v>3</v>
      </c>
      <c r="E115" s="72"/>
      <c r="F115" s="40" t="str" cm="1">
        <f t="array" ref="F115">+numtext(E115)</f>
        <v>CERO PESOS 00/100 M.N.</v>
      </c>
      <c r="G115" s="60">
        <f t="shared" si="8"/>
        <v>0</v>
      </c>
    </row>
    <row r="116" spans="1:7" ht="122.4">
      <c r="A116" s="82" t="s">
        <v>125</v>
      </c>
      <c r="B116" s="83" t="s">
        <v>283</v>
      </c>
      <c r="C116" s="84" t="s">
        <v>28</v>
      </c>
      <c r="D116" s="85">
        <v>3</v>
      </c>
      <c r="E116" s="72"/>
      <c r="F116" s="40" t="str" cm="1">
        <f t="array" ref="F116">+numtext(E116)</f>
        <v>CERO PESOS 00/100 M.N.</v>
      </c>
      <c r="G116" s="60">
        <f t="shared" si="8"/>
        <v>0</v>
      </c>
    </row>
    <row r="117" spans="1:7" ht="40.8">
      <c r="A117" s="82" t="s">
        <v>126</v>
      </c>
      <c r="B117" s="83" t="s">
        <v>249</v>
      </c>
      <c r="C117" s="84" t="s">
        <v>29</v>
      </c>
      <c r="D117" s="85">
        <v>1.40</v>
      </c>
      <c r="E117" s="72"/>
      <c r="F117" s="40" t="str" cm="1">
        <f t="array" ref="F117">+numtext(E117)</f>
        <v>CERO PESOS 00/100 M.N.</v>
      </c>
      <c r="G117" s="60">
        <f t="shared" si="8"/>
        <v>0</v>
      </c>
    </row>
    <row r="118" spans="1:7" ht="40.8">
      <c r="A118" s="82" t="s">
        <v>127</v>
      </c>
      <c r="B118" s="83" t="s">
        <v>250</v>
      </c>
      <c r="C118" s="84" t="s">
        <v>29</v>
      </c>
      <c r="D118" s="85">
        <v>2.11</v>
      </c>
      <c r="E118" s="72"/>
      <c r="F118" s="40" t="str" cm="1">
        <f t="array" ref="F118">+numtext(E118)</f>
        <v>CERO PESOS 00/100 M.N.</v>
      </c>
      <c r="G118" s="60">
        <f t="shared" si="8"/>
        <v>0</v>
      </c>
    </row>
    <row r="119" spans="1:7" ht="40.8">
      <c r="A119" s="82" t="s">
        <v>128</v>
      </c>
      <c r="B119" s="83" t="s">
        <v>251</v>
      </c>
      <c r="C119" s="84" t="s">
        <v>29</v>
      </c>
      <c r="D119" s="85">
        <v>3.51</v>
      </c>
      <c r="E119" s="72"/>
      <c r="F119" s="40" t="str" cm="1">
        <f t="array" ref="F119">+numtext(E119)</f>
        <v>CERO PESOS 00/100 M.N.</v>
      </c>
      <c r="G119" s="60">
        <f t="shared" si="8"/>
        <v>0</v>
      </c>
    </row>
    <row r="120" spans="1:7" ht="30.6">
      <c r="A120" s="82" t="s">
        <v>129</v>
      </c>
      <c r="B120" s="83" t="s">
        <v>226</v>
      </c>
      <c r="C120" s="84" t="s">
        <v>29</v>
      </c>
      <c r="D120" s="85">
        <v>7.02</v>
      </c>
      <c r="E120" s="72"/>
      <c r="F120" s="40" t="str" cm="1">
        <f t="array" ref="F120">+numtext(E120)</f>
        <v>CERO PESOS 00/100 M.N.</v>
      </c>
      <c r="G120" s="60">
        <f t="shared" si="8"/>
        <v>0</v>
      </c>
    </row>
    <row r="121" spans="1:7" ht="40.8">
      <c r="A121" s="82" t="s">
        <v>130</v>
      </c>
      <c r="B121" s="83" t="s">
        <v>227</v>
      </c>
      <c r="C121" s="84" t="s">
        <v>37</v>
      </c>
      <c r="D121" s="85">
        <v>35.10</v>
      </c>
      <c r="E121" s="72"/>
      <c r="F121" s="40" t="str" cm="1">
        <f t="array" ref="F121">+numtext(E121)</f>
        <v>CERO PESOS 00/100 M.N.</v>
      </c>
      <c r="G121" s="60">
        <f t="shared" si="8"/>
        <v>0</v>
      </c>
    </row>
    <row r="122" spans="1:7" ht="14.4">
      <c r="A122" s="90" t="s">
        <v>284</v>
      </c>
      <c r="B122" s="90" t="s">
        <v>285</v>
      </c>
      <c r="C122" s="91"/>
      <c r="D122" s="92">
        <v>0</v>
      </c>
      <c r="E122" s="77"/>
      <c r="F122" s="54"/>
      <c r="G122" s="55">
        <f>SUM(G123:G134)</f>
        <v>0</v>
      </c>
    </row>
    <row r="123" spans="1:7" ht="40.8">
      <c r="A123" s="82" t="s">
        <v>131</v>
      </c>
      <c r="B123" s="83" t="s">
        <v>112</v>
      </c>
      <c r="C123" s="84" t="s">
        <v>29</v>
      </c>
      <c r="D123" s="85">
        <v>20.06</v>
      </c>
      <c r="E123" s="72"/>
      <c r="F123" s="40" t="str" cm="1">
        <f t="array" ref="F123">+numtext(E123)</f>
        <v>CERO PESOS 00/100 M.N.</v>
      </c>
      <c r="G123" s="60">
        <f t="shared" si="9" ref="G123:G134">+ROUND(E123*D123,2)</f>
        <v>0</v>
      </c>
    </row>
    <row r="124" spans="1:7" ht="30.6">
      <c r="A124" s="82" t="s">
        <v>132</v>
      </c>
      <c r="B124" s="83" t="s">
        <v>231</v>
      </c>
      <c r="C124" s="84" t="s">
        <v>29</v>
      </c>
      <c r="D124" s="85">
        <v>20.06</v>
      </c>
      <c r="E124" s="72"/>
      <c r="F124" s="40" t="str" cm="1">
        <f t="array" ref="F124">+numtext(E124)</f>
        <v>CERO PESOS 00/100 M.N.</v>
      </c>
      <c r="G124" s="60">
        <f t="shared" si="9"/>
        <v>0</v>
      </c>
    </row>
    <row r="125" spans="1:7" ht="30.6">
      <c r="A125" s="82" t="s">
        <v>133</v>
      </c>
      <c r="B125" s="83" t="s">
        <v>286</v>
      </c>
      <c r="C125" s="84" t="s">
        <v>23</v>
      </c>
      <c r="D125" s="85">
        <v>3.46</v>
      </c>
      <c r="E125" s="72"/>
      <c r="F125" s="40" t="str" cm="1">
        <f t="array" ref="F125">+numtext(E125)</f>
        <v>CERO PESOS 00/100 M.N.</v>
      </c>
      <c r="G125" s="60">
        <f t="shared" si="9"/>
        <v>0</v>
      </c>
    </row>
    <row r="126" spans="1:7" ht="30.6">
      <c r="A126" s="82" t="s">
        <v>134</v>
      </c>
      <c r="B126" s="83" t="s">
        <v>113</v>
      </c>
      <c r="C126" s="84" t="s">
        <v>23</v>
      </c>
      <c r="D126" s="85">
        <v>5.50</v>
      </c>
      <c r="E126" s="72"/>
      <c r="F126" s="40" t="str" cm="1">
        <f t="array" ref="F126">+numtext(E126)</f>
        <v>CERO PESOS 00/100 M.N.</v>
      </c>
      <c r="G126" s="60">
        <f t="shared" si="9"/>
        <v>0</v>
      </c>
    </row>
    <row r="127" spans="1:7" ht="30.6">
      <c r="A127" s="82" t="s">
        <v>135</v>
      </c>
      <c r="B127" s="83" t="s">
        <v>268</v>
      </c>
      <c r="C127" s="84" t="s">
        <v>31</v>
      </c>
      <c r="D127" s="85">
        <v>221.08</v>
      </c>
      <c r="E127" s="72"/>
      <c r="F127" s="40" t="str" cm="1">
        <f t="array" ref="F127">+numtext(E127)</f>
        <v>CERO PESOS 00/100 M.N.</v>
      </c>
      <c r="G127" s="60">
        <f t="shared" si="9"/>
        <v>0</v>
      </c>
    </row>
    <row r="128" spans="1:7" ht="30.6">
      <c r="A128" s="82" t="s">
        <v>136</v>
      </c>
      <c r="B128" s="83" t="s">
        <v>114</v>
      </c>
      <c r="C128" s="84" t="s">
        <v>29</v>
      </c>
      <c r="D128" s="85">
        <v>1.68</v>
      </c>
      <c r="E128" s="72"/>
      <c r="F128" s="40" t="str" cm="1">
        <f t="array" ref="F128">+numtext(E128)</f>
        <v>CERO PESOS 00/100 M.N.</v>
      </c>
      <c r="G128" s="60">
        <f t="shared" si="9"/>
        <v>0</v>
      </c>
    </row>
    <row r="129" spans="1:7" ht="30.6">
      <c r="A129" s="82" t="s">
        <v>137</v>
      </c>
      <c r="B129" s="83" t="s">
        <v>265</v>
      </c>
      <c r="C129" s="84" t="s">
        <v>23</v>
      </c>
      <c r="D129" s="85">
        <v>12.38</v>
      </c>
      <c r="E129" s="72"/>
      <c r="F129" s="40" t="str" cm="1">
        <f t="array" ref="F129">+numtext(E129)</f>
        <v>CERO PESOS 00/100 M.N.</v>
      </c>
      <c r="G129" s="60">
        <f t="shared" si="9"/>
        <v>0</v>
      </c>
    </row>
    <row r="130" spans="1:7" ht="40.8">
      <c r="A130" s="82" t="s">
        <v>138</v>
      </c>
      <c r="B130" s="83" t="s">
        <v>266</v>
      </c>
      <c r="C130" s="84" t="s">
        <v>23</v>
      </c>
      <c r="D130" s="85">
        <v>11.40</v>
      </c>
      <c r="E130" s="72"/>
      <c r="F130" s="40" t="str" cm="1">
        <f t="array" ref="F130">+numtext(E130)</f>
        <v>CERO PESOS 00/100 M.N.</v>
      </c>
      <c r="G130" s="60">
        <f t="shared" si="9"/>
        <v>0</v>
      </c>
    </row>
    <row r="131" spans="1:7" ht="40.8">
      <c r="A131" s="82" t="s">
        <v>139</v>
      </c>
      <c r="B131" s="83" t="s">
        <v>287</v>
      </c>
      <c r="C131" s="84" t="s">
        <v>28</v>
      </c>
      <c r="D131" s="85">
        <v>8</v>
      </c>
      <c r="E131" s="72"/>
      <c r="F131" s="40" t="str" cm="1">
        <f t="array" ref="F131">+numtext(E131)</f>
        <v>CERO PESOS 00/100 M.N.</v>
      </c>
      <c r="G131" s="60">
        <f t="shared" si="9"/>
        <v>0</v>
      </c>
    </row>
    <row r="132" spans="1:7" ht="40.8">
      <c r="A132" s="82" t="s">
        <v>140</v>
      </c>
      <c r="B132" s="83" t="s">
        <v>288</v>
      </c>
      <c r="C132" s="84" t="s">
        <v>28</v>
      </c>
      <c r="D132" s="85">
        <v>2</v>
      </c>
      <c r="E132" s="72"/>
      <c r="F132" s="40" t="str" cm="1">
        <f t="array" ref="F132">+numtext(E132)</f>
        <v>CERO PESOS 00/100 M.N.</v>
      </c>
      <c r="G132" s="60">
        <f t="shared" si="9"/>
        <v>0</v>
      </c>
    </row>
    <row r="133" spans="1:7" ht="30.6">
      <c r="A133" s="82" t="s">
        <v>141</v>
      </c>
      <c r="B133" s="83" t="s">
        <v>226</v>
      </c>
      <c r="C133" s="84" t="s">
        <v>29</v>
      </c>
      <c r="D133" s="85">
        <v>20.06</v>
      </c>
      <c r="E133" s="72"/>
      <c r="F133" s="40" t="str" cm="1">
        <f t="array" ref="F133">+numtext(E133)</f>
        <v>CERO PESOS 00/100 M.N.</v>
      </c>
      <c r="G133" s="60">
        <f t="shared" si="9"/>
        <v>0</v>
      </c>
    </row>
    <row r="134" spans="1:7" ht="40.8">
      <c r="A134" s="82" t="s">
        <v>142</v>
      </c>
      <c r="B134" s="83" t="s">
        <v>227</v>
      </c>
      <c r="C134" s="84" t="s">
        <v>37</v>
      </c>
      <c r="D134" s="85">
        <v>100.30</v>
      </c>
      <c r="E134" s="72"/>
      <c r="F134" s="40" t="str" cm="1">
        <f t="array" ref="F134">+numtext(E134)</f>
        <v>CERO PESOS 00/100 M.N.</v>
      </c>
      <c r="G134" s="60">
        <f t="shared" si="9"/>
        <v>0</v>
      </c>
    </row>
    <row r="135" spans="1:7" ht="14.4">
      <c r="A135" s="86" t="s">
        <v>289</v>
      </c>
      <c r="B135" s="87" t="s">
        <v>121</v>
      </c>
      <c r="C135" s="88"/>
      <c r="D135" s="89">
        <v>0</v>
      </c>
      <c r="E135" s="69"/>
      <c r="F135" s="48"/>
      <c r="G135" s="49">
        <f>G136</f>
        <v>0</v>
      </c>
    </row>
    <row r="136" spans="1:7" ht="14.4">
      <c r="A136" s="90" t="s">
        <v>290</v>
      </c>
      <c r="B136" s="90" t="s">
        <v>291</v>
      </c>
      <c r="C136" s="91"/>
      <c r="D136" s="92">
        <v>0</v>
      </c>
      <c r="E136" s="77"/>
      <c r="F136" s="54"/>
      <c r="G136" s="55">
        <f>SUM(G137:G150)</f>
        <v>0</v>
      </c>
    </row>
    <row r="137" spans="1:7" ht="40.8">
      <c r="A137" s="82" t="s">
        <v>143</v>
      </c>
      <c r="B137" s="83" t="s">
        <v>292</v>
      </c>
      <c r="C137" s="84" t="s">
        <v>29</v>
      </c>
      <c r="D137" s="85">
        <v>16.93</v>
      </c>
      <c r="E137" s="72"/>
      <c r="F137" s="40" t="str" cm="1">
        <f t="array" ref="F137">+numtext(E137)</f>
        <v>CERO PESOS 00/100 M.N.</v>
      </c>
      <c r="G137" s="60">
        <f t="shared" si="10" ref="G137:G150">+ROUND(E137*D137,2)</f>
        <v>0</v>
      </c>
    </row>
    <row r="138" spans="1:7" ht="30.6">
      <c r="A138" s="82" t="s">
        <v>144</v>
      </c>
      <c r="B138" s="83" t="s">
        <v>231</v>
      </c>
      <c r="C138" s="84" t="s">
        <v>29</v>
      </c>
      <c r="D138" s="85">
        <v>16.93</v>
      </c>
      <c r="E138" s="72"/>
      <c r="F138" s="40" t="str" cm="1">
        <f t="array" ref="F138">+numtext(E138)</f>
        <v>CERO PESOS 00/100 M.N.</v>
      </c>
      <c r="G138" s="60">
        <f t="shared" si="10"/>
        <v>0</v>
      </c>
    </row>
    <row r="139" spans="1:7" ht="30.6">
      <c r="A139" s="82" t="s">
        <v>145</v>
      </c>
      <c r="B139" s="83" t="s">
        <v>293</v>
      </c>
      <c r="C139" s="84" t="s">
        <v>23</v>
      </c>
      <c r="D139" s="85">
        <v>6.20</v>
      </c>
      <c r="E139" s="72"/>
      <c r="F139" s="40" t="str" cm="1">
        <f t="array" ref="F139">+numtext(E139)</f>
        <v>CERO PESOS 00/100 M.N.</v>
      </c>
      <c r="G139" s="60">
        <f t="shared" si="10"/>
        <v>0</v>
      </c>
    </row>
    <row r="140" spans="1:7" ht="30.6">
      <c r="A140" s="82" t="s">
        <v>146</v>
      </c>
      <c r="B140" s="83" t="s">
        <v>294</v>
      </c>
      <c r="C140" s="84" t="s">
        <v>23</v>
      </c>
      <c r="D140" s="85">
        <v>5.60</v>
      </c>
      <c r="E140" s="72"/>
      <c r="F140" s="40" t="str" cm="1">
        <f t="array" ref="F140">+numtext(E140)</f>
        <v>CERO PESOS 00/100 M.N.</v>
      </c>
      <c r="G140" s="60">
        <f t="shared" si="10"/>
        <v>0</v>
      </c>
    </row>
    <row r="141" spans="1:7" ht="30.6">
      <c r="A141" s="82" t="s">
        <v>168</v>
      </c>
      <c r="B141" s="83" t="s">
        <v>113</v>
      </c>
      <c r="C141" s="84" t="s">
        <v>23</v>
      </c>
      <c r="D141" s="85">
        <v>17.36</v>
      </c>
      <c r="E141" s="72"/>
      <c r="F141" s="40" t="str" cm="1">
        <f t="array" ref="F141">+numtext(E141)</f>
        <v>CERO PESOS 00/100 M.N.</v>
      </c>
      <c r="G141" s="60">
        <f t="shared" si="10"/>
        <v>0</v>
      </c>
    </row>
    <row r="142" spans="1:7" ht="30.6">
      <c r="A142" s="82" t="s">
        <v>169</v>
      </c>
      <c r="B142" s="83" t="s">
        <v>268</v>
      </c>
      <c r="C142" s="84" t="s">
        <v>31</v>
      </c>
      <c r="D142" s="85">
        <v>584.43</v>
      </c>
      <c r="E142" s="72"/>
      <c r="F142" s="40" t="str" cm="1">
        <f t="array" ref="F142">+numtext(E142)</f>
        <v>CERO PESOS 00/100 M.N.</v>
      </c>
      <c r="G142" s="60">
        <f t="shared" si="10"/>
        <v>0</v>
      </c>
    </row>
    <row r="143" spans="1:7" ht="30.6">
      <c r="A143" s="82" t="s">
        <v>170</v>
      </c>
      <c r="B143" s="83" t="s">
        <v>114</v>
      </c>
      <c r="C143" s="84" t="s">
        <v>29</v>
      </c>
      <c r="D143" s="85">
        <v>5.80</v>
      </c>
      <c r="E143" s="72"/>
      <c r="F143" s="40" t="str" cm="1">
        <f t="array" ref="F143">+numtext(E143)</f>
        <v>CERO PESOS 00/100 M.N.</v>
      </c>
      <c r="G143" s="60">
        <f t="shared" si="10"/>
        <v>0</v>
      </c>
    </row>
    <row r="144" spans="1:7" ht="51">
      <c r="A144" s="82" t="s">
        <v>171</v>
      </c>
      <c r="B144" s="83" t="s">
        <v>295</v>
      </c>
      <c r="C144" s="84" t="s">
        <v>31</v>
      </c>
      <c r="D144" s="85">
        <v>860.55</v>
      </c>
      <c r="E144" s="72"/>
      <c r="F144" s="40" t="str" cm="1">
        <f t="array" ref="F144">+numtext(E144)</f>
        <v>CERO PESOS 00/100 M.N.</v>
      </c>
      <c r="G144" s="60">
        <f t="shared" si="10"/>
        <v>0</v>
      </c>
    </row>
    <row r="145" spans="1:7" ht="30.6">
      <c r="A145" s="82" t="s">
        <v>441</v>
      </c>
      <c r="B145" s="83" t="s">
        <v>296</v>
      </c>
      <c r="C145" s="84" t="s">
        <v>31</v>
      </c>
      <c r="D145" s="85">
        <v>168.97</v>
      </c>
      <c r="E145" s="72"/>
      <c r="F145" s="40" t="str" cm="1">
        <f t="array" ref="F145">+numtext(E145)</f>
        <v>CERO PESOS 00/100 M.N.</v>
      </c>
      <c r="G145" s="60">
        <f t="shared" si="10"/>
        <v>0</v>
      </c>
    </row>
    <row r="146" spans="1:7" ht="30.6">
      <c r="A146" s="82" t="s">
        <v>172</v>
      </c>
      <c r="B146" s="83" t="s">
        <v>281</v>
      </c>
      <c r="C146" s="84" t="s">
        <v>30</v>
      </c>
      <c r="D146" s="85">
        <v>20</v>
      </c>
      <c r="E146" s="72"/>
      <c r="F146" s="40" t="str" cm="1">
        <f t="array" ref="F146">+numtext(E146)</f>
        <v>CERO PESOS 00/100 M.N.</v>
      </c>
      <c r="G146" s="60">
        <f t="shared" si="10"/>
        <v>0</v>
      </c>
    </row>
    <row r="147" spans="1:7" ht="40.8">
      <c r="A147" s="82" t="s">
        <v>173</v>
      </c>
      <c r="B147" s="83" t="s">
        <v>250</v>
      </c>
      <c r="C147" s="84" t="s">
        <v>29</v>
      </c>
      <c r="D147" s="85">
        <v>8.47</v>
      </c>
      <c r="E147" s="72"/>
      <c r="F147" s="40" t="str" cm="1">
        <f t="array" ref="F147">+numtext(E147)</f>
        <v>CERO PESOS 00/100 M.N.</v>
      </c>
      <c r="G147" s="60">
        <f t="shared" si="10"/>
        <v>0</v>
      </c>
    </row>
    <row r="148" spans="1:7" ht="40.8">
      <c r="A148" s="82" t="s">
        <v>174</v>
      </c>
      <c r="B148" s="83" t="s">
        <v>251</v>
      </c>
      <c r="C148" s="84" t="s">
        <v>29</v>
      </c>
      <c r="D148" s="85">
        <v>8.47</v>
      </c>
      <c r="E148" s="72"/>
      <c r="F148" s="40" t="str" cm="1">
        <f t="array" ref="F148">+numtext(E148)</f>
        <v>CERO PESOS 00/100 M.N.</v>
      </c>
      <c r="G148" s="60">
        <f t="shared" si="10"/>
        <v>0</v>
      </c>
    </row>
    <row r="149" spans="1:7" ht="30.6">
      <c r="A149" s="82" t="s">
        <v>175</v>
      </c>
      <c r="B149" s="83" t="s">
        <v>226</v>
      </c>
      <c r="C149" s="84" t="s">
        <v>29</v>
      </c>
      <c r="D149" s="85">
        <v>16.93</v>
      </c>
      <c r="E149" s="72"/>
      <c r="F149" s="40" t="str" cm="1">
        <f t="array" ref="F149">+numtext(E149)</f>
        <v>CERO PESOS 00/100 M.N.</v>
      </c>
      <c r="G149" s="60">
        <f t="shared" si="10"/>
        <v>0</v>
      </c>
    </row>
    <row r="150" spans="1:7" ht="40.8">
      <c r="A150" s="82" t="s">
        <v>176</v>
      </c>
      <c r="B150" s="83" t="s">
        <v>227</v>
      </c>
      <c r="C150" s="84" t="s">
        <v>37</v>
      </c>
      <c r="D150" s="85">
        <v>84.65</v>
      </c>
      <c r="E150" s="72"/>
      <c r="F150" s="40" t="str" cm="1">
        <f t="array" ref="F150">+numtext(E150)</f>
        <v>CERO PESOS 00/100 M.N.</v>
      </c>
      <c r="G150" s="60">
        <f t="shared" si="10"/>
        <v>0</v>
      </c>
    </row>
    <row r="151" spans="1:7" ht="14.4">
      <c r="A151" s="86" t="s">
        <v>297</v>
      </c>
      <c r="B151" s="87" t="s">
        <v>35</v>
      </c>
      <c r="C151" s="88"/>
      <c r="D151" s="89">
        <v>0</v>
      </c>
      <c r="E151" s="69"/>
      <c r="F151" s="48"/>
      <c r="G151" s="49">
        <f>SUM(G152:G160)</f>
        <v>0</v>
      </c>
    </row>
    <row r="152" spans="1:7" ht="71.4">
      <c r="A152" s="82" t="s">
        <v>177</v>
      </c>
      <c r="B152" s="83" t="s">
        <v>298</v>
      </c>
      <c r="C152" s="84" t="s">
        <v>29</v>
      </c>
      <c r="D152" s="85">
        <v>110.92</v>
      </c>
      <c r="E152" s="72"/>
      <c r="F152" s="40" t="str" cm="1">
        <f t="array" ref="F152">+numtext(E152)</f>
        <v>CERO PESOS 00/100 M.N.</v>
      </c>
      <c r="G152" s="60">
        <f t="shared" si="11" ref="G152:G160">+ROUND(E152*D152,2)</f>
        <v>0</v>
      </c>
    </row>
    <row r="153" spans="1:7" ht="71.4">
      <c r="A153" s="82" t="s">
        <v>178</v>
      </c>
      <c r="B153" s="83" t="s">
        <v>299</v>
      </c>
      <c r="C153" s="84" t="s">
        <v>29</v>
      </c>
      <c r="D153" s="85">
        <v>110.92</v>
      </c>
      <c r="E153" s="72"/>
      <c r="F153" s="40" t="str" cm="1">
        <f t="array" ref="F153">+numtext(E153)</f>
        <v>CERO PESOS 00/100 M.N.</v>
      </c>
      <c r="G153" s="60">
        <f t="shared" si="11"/>
        <v>0</v>
      </c>
    </row>
    <row r="154" spans="1:7" ht="30.6">
      <c r="A154" s="82" t="s">
        <v>179</v>
      </c>
      <c r="B154" s="83" t="s">
        <v>300</v>
      </c>
      <c r="C154" s="84" t="s">
        <v>31</v>
      </c>
      <c r="D154" s="85">
        <v>799.59</v>
      </c>
      <c r="E154" s="72"/>
      <c r="F154" s="40" t="str" cm="1">
        <f t="array" ref="F154">+numtext(E154)</f>
        <v>CERO PESOS 00/100 M.N.</v>
      </c>
      <c r="G154" s="60">
        <f t="shared" si="11"/>
        <v>0</v>
      </c>
    </row>
    <row r="155" spans="1:7" ht="40.8">
      <c r="A155" s="82" t="s">
        <v>180</v>
      </c>
      <c r="B155" s="83" t="s">
        <v>301</v>
      </c>
      <c r="C155" s="84" t="s">
        <v>31</v>
      </c>
      <c r="D155" s="85">
        <v>3126.36</v>
      </c>
      <c r="E155" s="72"/>
      <c r="F155" s="40" t="str" cm="1">
        <f t="array" ref="F155">+numtext(E155)</f>
        <v>CERO PESOS 00/100 M.N.</v>
      </c>
      <c r="G155" s="60">
        <f t="shared" si="11"/>
        <v>0</v>
      </c>
    </row>
    <row r="156" spans="1:7" ht="51">
      <c r="A156" s="82" t="s">
        <v>181</v>
      </c>
      <c r="B156" s="83" t="s">
        <v>302</v>
      </c>
      <c r="C156" s="84" t="s">
        <v>30</v>
      </c>
      <c r="D156" s="85">
        <v>160</v>
      </c>
      <c r="E156" s="72"/>
      <c r="F156" s="40" t="str" cm="1">
        <f t="array" ref="F156">+numtext(E156)</f>
        <v>CERO PESOS 00/100 M.N.</v>
      </c>
      <c r="G156" s="60">
        <f t="shared" si="11"/>
        <v>0</v>
      </c>
    </row>
    <row r="157" spans="1:7" ht="30.6">
      <c r="A157" s="82" t="s">
        <v>182</v>
      </c>
      <c r="B157" s="83" t="s">
        <v>27</v>
      </c>
      <c r="C157" s="84" t="s">
        <v>30</v>
      </c>
      <c r="D157" s="85">
        <v>385.34</v>
      </c>
      <c r="E157" s="72"/>
      <c r="F157" s="40" t="str" cm="1">
        <f t="array" ref="F157">+numtext(E157)</f>
        <v>CERO PESOS 00/100 M.N.</v>
      </c>
      <c r="G157" s="60">
        <f t="shared" si="11"/>
        <v>0</v>
      </c>
    </row>
    <row r="158" spans="1:7" ht="71.4">
      <c r="A158" s="82" t="s">
        <v>183</v>
      </c>
      <c r="B158" s="83" t="s">
        <v>303</v>
      </c>
      <c r="C158" s="84" t="s">
        <v>30</v>
      </c>
      <c r="D158" s="85">
        <v>385.34</v>
      </c>
      <c r="E158" s="72"/>
      <c r="F158" s="40" t="str" cm="1">
        <f t="array" ref="F158">+numtext(E158)</f>
        <v>CERO PESOS 00/100 M.N.</v>
      </c>
      <c r="G158" s="60">
        <f t="shared" si="11"/>
        <v>0</v>
      </c>
    </row>
    <row r="159" spans="1:7" ht="51">
      <c r="A159" s="82" t="s">
        <v>184</v>
      </c>
      <c r="B159" s="83" t="s">
        <v>304</v>
      </c>
      <c r="C159" s="84" t="s">
        <v>30</v>
      </c>
      <c r="D159" s="85">
        <v>77.6</v>
      </c>
      <c r="E159" s="72"/>
      <c r="F159" s="40" t="str" cm="1">
        <f t="array" ref="F159">+numtext(E159)</f>
        <v>CERO PESOS 00/100 M.N.</v>
      </c>
      <c r="G159" s="60">
        <f t="shared" si="11"/>
        <v>0</v>
      </c>
    </row>
    <row r="160" spans="1:7" ht="112.2">
      <c r="A160" s="82" t="s">
        <v>185</v>
      </c>
      <c r="B160" s="83" t="s">
        <v>305</v>
      </c>
      <c r="C160" s="84" t="s">
        <v>30</v>
      </c>
      <c r="D160" s="85">
        <v>2.40</v>
      </c>
      <c r="E160" s="72"/>
      <c r="F160" s="40" t="str" cm="1">
        <f t="array" ref="F160">+numtext(E160)</f>
        <v>CERO PESOS 00/100 M.N.</v>
      </c>
      <c r="G160" s="60">
        <f t="shared" si="11"/>
        <v>0</v>
      </c>
    </row>
    <row r="161" spans="1:7" ht="14.4">
      <c r="A161" s="86" t="s">
        <v>306</v>
      </c>
      <c r="B161" s="87" t="s">
        <v>307</v>
      </c>
      <c r="C161" s="88"/>
      <c r="D161" s="89">
        <v>0</v>
      </c>
      <c r="E161" s="69"/>
      <c r="F161" s="48"/>
      <c r="G161" s="49">
        <f>SUM(G162:G169)</f>
        <v>0</v>
      </c>
    </row>
    <row r="162" spans="1:7" ht="30.6">
      <c r="A162" s="82" t="s">
        <v>186</v>
      </c>
      <c r="B162" s="83" t="s">
        <v>224</v>
      </c>
      <c r="C162" s="84" t="s">
        <v>29</v>
      </c>
      <c r="D162" s="85">
        <v>5.40</v>
      </c>
      <c r="E162" s="72"/>
      <c r="F162" s="40" t="str" cm="1">
        <f t="array" ref="F162">+numtext(E162)</f>
        <v>CERO PESOS 00/100 M.N.</v>
      </c>
      <c r="G162" s="60">
        <f t="shared" si="12" ref="G162:G169">+ROUND(E162*D162,2)</f>
        <v>0</v>
      </c>
    </row>
    <row r="163" spans="1:7" ht="30.6">
      <c r="A163" s="82" t="s">
        <v>187</v>
      </c>
      <c r="B163" s="83" t="s">
        <v>225</v>
      </c>
      <c r="C163" s="84" t="s">
        <v>29</v>
      </c>
      <c r="D163" s="85">
        <v>12</v>
      </c>
      <c r="E163" s="72"/>
      <c r="F163" s="40" t="str" cm="1">
        <f t="array" ref="F163">+numtext(E163)</f>
        <v>CERO PESOS 00/100 M.N.</v>
      </c>
      <c r="G163" s="60">
        <f t="shared" si="12"/>
        <v>0</v>
      </c>
    </row>
    <row r="164" spans="1:7" ht="30.6">
      <c r="A164" s="82" t="s">
        <v>188</v>
      </c>
      <c r="B164" s="83" t="s">
        <v>226</v>
      </c>
      <c r="C164" s="84" t="s">
        <v>29</v>
      </c>
      <c r="D164" s="85">
        <v>17.40</v>
      </c>
      <c r="E164" s="72"/>
      <c r="F164" s="40" t="str" cm="1">
        <f t="array" ref="F164">+numtext(E164)</f>
        <v>CERO PESOS 00/100 M.N.</v>
      </c>
      <c r="G164" s="60">
        <f t="shared" si="12"/>
        <v>0</v>
      </c>
    </row>
    <row r="165" spans="1:7" ht="40.8">
      <c r="A165" s="82" t="s">
        <v>189</v>
      </c>
      <c r="B165" s="83" t="s">
        <v>227</v>
      </c>
      <c r="C165" s="84" t="s">
        <v>37</v>
      </c>
      <c r="D165" s="85">
        <v>87</v>
      </c>
      <c r="E165" s="72"/>
      <c r="F165" s="40" t="str" cm="1">
        <f t="array" ref="F165">+numtext(E165)</f>
        <v>CERO PESOS 00/100 M.N.</v>
      </c>
      <c r="G165" s="60">
        <f t="shared" si="12"/>
        <v>0</v>
      </c>
    </row>
    <row r="166" spans="1:7" ht="122.4">
      <c r="A166" s="82" t="s">
        <v>190</v>
      </c>
      <c r="B166" s="83" t="s">
        <v>241</v>
      </c>
      <c r="C166" s="84" t="s">
        <v>23</v>
      </c>
      <c r="D166" s="85">
        <v>80</v>
      </c>
      <c r="E166" s="72"/>
      <c r="F166" s="40" t="str" cm="1">
        <f t="array" ref="F166">+numtext(E166)</f>
        <v>CERO PESOS 00/100 M.N.</v>
      </c>
      <c r="G166" s="60">
        <f t="shared" si="12"/>
        <v>0</v>
      </c>
    </row>
    <row r="167" spans="1:7" ht="30.6">
      <c r="A167" s="82" t="s">
        <v>191</v>
      </c>
      <c r="B167" s="83" t="s">
        <v>300</v>
      </c>
      <c r="C167" s="84" t="s">
        <v>31</v>
      </c>
      <c r="D167" s="85">
        <v>533.06</v>
      </c>
      <c r="E167" s="72"/>
      <c r="F167" s="40" t="str" cm="1">
        <f t="array" ref="F167">+numtext(E167)</f>
        <v>CERO PESOS 00/100 M.N.</v>
      </c>
      <c r="G167" s="60">
        <f t="shared" si="12"/>
        <v>0</v>
      </c>
    </row>
    <row r="168" spans="1:7" ht="30.6">
      <c r="A168" s="82" t="s">
        <v>105</v>
      </c>
      <c r="B168" s="83" t="s">
        <v>27</v>
      </c>
      <c r="C168" s="84" t="s">
        <v>30</v>
      </c>
      <c r="D168" s="85">
        <v>182.93</v>
      </c>
      <c r="E168" s="72"/>
      <c r="F168" s="40" t="str" cm="1">
        <f t="array" ref="F168">+numtext(E168)</f>
        <v>CERO PESOS 00/100 M.N.</v>
      </c>
      <c r="G168" s="60">
        <f t="shared" si="12"/>
        <v>0</v>
      </c>
    </row>
    <row r="169" spans="1:7" ht="71.4">
      <c r="A169" s="82" t="s">
        <v>192</v>
      </c>
      <c r="B169" s="83" t="s">
        <v>303</v>
      </c>
      <c r="C169" s="84" t="s">
        <v>30</v>
      </c>
      <c r="D169" s="85">
        <v>182.93</v>
      </c>
      <c r="E169" s="72"/>
      <c r="F169" s="40" t="str" cm="1">
        <f t="array" ref="F169">+numtext(E169)</f>
        <v>CERO PESOS 00/100 M.N.</v>
      </c>
      <c r="G169" s="60">
        <f t="shared" si="12"/>
        <v>0</v>
      </c>
    </row>
    <row r="170" spans="1:7" ht="14.4">
      <c r="A170" s="86" t="s">
        <v>308</v>
      </c>
      <c r="B170" s="87" t="s">
        <v>309</v>
      </c>
      <c r="C170" s="88"/>
      <c r="D170" s="89">
        <v>0</v>
      </c>
      <c r="E170" s="69"/>
      <c r="F170" s="48"/>
      <c r="G170" s="49">
        <f>G171+G185</f>
        <v>0</v>
      </c>
    </row>
    <row r="171" spans="1:7" ht="14.4">
      <c r="A171" s="90" t="s">
        <v>310</v>
      </c>
      <c r="B171" s="90" t="s">
        <v>311</v>
      </c>
      <c r="C171" s="91"/>
      <c r="D171" s="92">
        <v>0</v>
      </c>
      <c r="E171" s="77"/>
      <c r="F171" s="54"/>
      <c r="G171" s="55">
        <f>G172+G181</f>
        <v>0</v>
      </c>
    </row>
    <row r="172" spans="1:7" ht="14.4">
      <c r="A172" s="93" t="s">
        <v>312</v>
      </c>
      <c r="B172" s="94" t="s">
        <v>36</v>
      </c>
      <c r="C172" s="95"/>
      <c r="D172" s="96">
        <v>0</v>
      </c>
      <c r="E172" s="56"/>
      <c r="F172" s="56"/>
      <c r="G172" s="76">
        <f>SUM(G173:G180)</f>
        <v>0</v>
      </c>
    </row>
    <row r="173" spans="1:7" ht="40.8">
      <c r="A173" s="82" t="s">
        <v>193</v>
      </c>
      <c r="B173" s="83" t="s">
        <v>233</v>
      </c>
      <c r="C173" s="84" t="s">
        <v>23</v>
      </c>
      <c r="D173" s="85">
        <v>200</v>
      </c>
      <c r="E173" s="72"/>
      <c r="F173" s="40" t="str" cm="1">
        <f t="array" ref="F173">+numtext(E173)</f>
        <v>CERO PESOS 00/100 M.N.</v>
      </c>
      <c r="G173" s="60">
        <f t="shared" si="13" ref="G173:G180">+ROUND(E173*D173,2)</f>
        <v>0</v>
      </c>
    </row>
    <row r="174" spans="1:7" ht="40.8">
      <c r="A174" s="82" t="s">
        <v>194</v>
      </c>
      <c r="B174" s="83" t="s">
        <v>236</v>
      </c>
      <c r="C174" s="84" t="s">
        <v>23</v>
      </c>
      <c r="D174" s="85">
        <v>412</v>
      </c>
      <c r="E174" s="72"/>
      <c r="F174" s="40" t="str" cm="1">
        <f t="array" ref="F174">+numtext(E174)</f>
        <v>CERO PESOS 00/100 M.N.</v>
      </c>
      <c r="G174" s="60">
        <f t="shared" si="13"/>
        <v>0</v>
      </c>
    </row>
    <row r="175" spans="1:7" ht="40.8">
      <c r="A175" s="82" t="s">
        <v>195</v>
      </c>
      <c r="B175" s="83" t="s">
        <v>251</v>
      </c>
      <c r="C175" s="84" t="s">
        <v>29</v>
      </c>
      <c r="D175" s="85">
        <v>21.84</v>
      </c>
      <c r="E175" s="72"/>
      <c r="F175" s="40" t="str" cm="1">
        <f t="array" ref="F175">+numtext(E175)</f>
        <v>CERO PESOS 00/100 M.N.</v>
      </c>
      <c r="G175" s="60">
        <f t="shared" si="13"/>
        <v>0</v>
      </c>
    </row>
    <row r="176" spans="1:7" ht="61.2">
      <c r="A176" s="82" t="s">
        <v>196</v>
      </c>
      <c r="B176" s="83" t="s">
        <v>313</v>
      </c>
      <c r="C176" s="84" t="s">
        <v>30</v>
      </c>
      <c r="D176" s="85">
        <v>80</v>
      </c>
      <c r="E176" s="72"/>
      <c r="F176" s="40" t="str" cm="1">
        <f t="array" ref="F176">+numtext(E176)</f>
        <v>CERO PESOS 00/100 M.N.</v>
      </c>
      <c r="G176" s="60">
        <f t="shared" si="13"/>
        <v>0</v>
      </c>
    </row>
    <row r="177" spans="1:7" ht="71.4">
      <c r="A177" s="82" t="s">
        <v>147</v>
      </c>
      <c r="B177" s="83" t="s">
        <v>550</v>
      </c>
      <c r="C177" s="84" t="s">
        <v>23</v>
      </c>
      <c r="D177" s="85">
        <v>150</v>
      </c>
      <c r="E177" s="72"/>
      <c r="F177" s="40" t="str" cm="1">
        <f t="array" ref="F177">+numtext(E177)</f>
        <v>CERO PESOS 00/100 M.N.</v>
      </c>
      <c r="G177" s="60">
        <f t="shared" si="13"/>
        <v>0</v>
      </c>
    </row>
    <row r="178" spans="1:7" ht="71.4">
      <c r="A178" s="82" t="s">
        <v>148</v>
      </c>
      <c r="B178" s="83" t="s">
        <v>314</v>
      </c>
      <c r="C178" s="84" t="s">
        <v>23</v>
      </c>
      <c r="D178" s="85">
        <v>50</v>
      </c>
      <c r="E178" s="72"/>
      <c r="F178" s="40" t="str" cm="1">
        <f t="array" ref="F178">+numtext(E178)</f>
        <v>CERO PESOS 00/100 M.N.</v>
      </c>
      <c r="G178" s="60">
        <f t="shared" si="13"/>
        <v>0</v>
      </c>
    </row>
    <row r="179" spans="1:7" ht="30.6">
      <c r="A179" s="82" t="s">
        <v>149</v>
      </c>
      <c r="B179" s="83" t="s">
        <v>27</v>
      </c>
      <c r="C179" s="84" t="s">
        <v>30</v>
      </c>
      <c r="D179" s="85">
        <v>219.64</v>
      </c>
      <c r="E179" s="72"/>
      <c r="F179" s="40" t="str" cm="1">
        <f t="array" ref="F179">+numtext(E179)</f>
        <v>CERO PESOS 00/100 M.N.</v>
      </c>
      <c r="G179" s="60">
        <f t="shared" si="13"/>
        <v>0</v>
      </c>
    </row>
    <row r="180" spans="1:7" ht="40.8">
      <c r="A180" s="82" t="s">
        <v>150</v>
      </c>
      <c r="B180" s="83" t="s">
        <v>315</v>
      </c>
      <c r="C180" s="84" t="s">
        <v>31</v>
      </c>
      <c r="D180" s="85">
        <v>24</v>
      </c>
      <c r="E180" s="72"/>
      <c r="F180" s="40" t="str" cm="1">
        <f t="array" ref="F180">+numtext(E180)</f>
        <v>CERO PESOS 00/100 M.N.</v>
      </c>
      <c r="G180" s="60">
        <f t="shared" si="13"/>
        <v>0</v>
      </c>
    </row>
    <row r="181" spans="1:7" ht="14.4">
      <c r="A181" s="93" t="s">
        <v>316</v>
      </c>
      <c r="B181" s="94" t="s">
        <v>317</v>
      </c>
      <c r="C181" s="95"/>
      <c r="D181" s="96">
        <v>0</v>
      </c>
      <c r="E181" s="56"/>
      <c r="F181" s="56"/>
      <c r="G181" s="76">
        <f>SUM(G182:G184)</f>
        <v>0</v>
      </c>
    </row>
    <row r="182" spans="1:7" ht="71.4">
      <c r="A182" s="82" t="s">
        <v>442</v>
      </c>
      <c r="B182" s="83" t="s">
        <v>318</v>
      </c>
      <c r="C182" s="84" t="s">
        <v>28</v>
      </c>
      <c r="D182" s="85">
        <v>1</v>
      </c>
      <c r="E182" s="72"/>
      <c r="F182" s="40" t="str" cm="1">
        <f t="array" ref="F182">+numtext(E182)</f>
        <v>CERO PESOS 00/100 M.N.</v>
      </c>
      <c r="G182" s="60">
        <f t="shared" si="14" ref="G182:G184">+ROUND(E182*D182,2)</f>
        <v>0</v>
      </c>
    </row>
    <row r="183" spans="1:7" ht="40.8">
      <c r="A183" s="82" t="s">
        <v>443</v>
      </c>
      <c r="B183" s="83" t="s">
        <v>319</v>
      </c>
      <c r="C183" s="84" t="s">
        <v>28</v>
      </c>
      <c r="D183" s="85">
        <v>1</v>
      </c>
      <c r="E183" s="72"/>
      <c r="F183" s="40" t="str" cm="1">
        <f t="array" ref="F183">+numtext(E183)</f>
        <v>CERO PESOS 00/100 M.N.</v>
      </c>
      <c r="G183" s="60">
        <f t="shared" si="14"/>
        <v>0</v>
      </c>
    </row>
    <row r="184" spans="1:7" ht="51">
      <c r="A184" s="82" t="s">
        <v>444</v>
      </c>
      <c r="B184" s="83" t="s">
        <v>320</v>
      </c>
      <c r="C184" s="84" t="s">
        <v>28</v>
      </c>
      <c r="D184" s="85">
        <v>1</v>
      </c>
      <c r="E184" s="72"/>
      <c r="F184" s="40" t="str" cm="1">
        <f t="array" ref="F184">+numtext(E184)</f>
        <v>CERO PESOS 00/100 M.N.</v>
      </c>
      <c r="G184" s="60">
        <f t="shared" si="14"/>
        <v>0</v>
      </c>
    </row>
    <row r="185" spans="1:7" ht="14.4">
      <c r="A185" s="90" t="s">
        <v>321</v>
      </c>
      <c r="B185" s="90" t="s">
        <v>322</v>
      </c>
      <c r="C185" s="91"/>
      <c r="D185" s="92">
        <v>0</v>
      </c>
      <c r="E185" s="77"/>
      <c r="F185" s="54"/>
      <c r="G185" s="55">
        <f>G186+G195</f>
        <v>0</v>
      </c>
    </row>
    <row r="186" spans="1:7" ht="14.4">
      <c r="A186" s="93" t="s">
        <v>323</v>
      </c>
      <c r="B186" s="94" t="s">
        <v>36</v>
      </c>
      <c r="C186" s="95"/>
      <c r="D186" s="96">
        <v>0</v>
      </c>
      <c r="E186" s="56"/>
      <c r="F186" s="56"/>
      <c r="G186" s="76">
        <f>SUM(G187:G194)</f>
        <v>0</v>
      </c>
    </row>
    <row r="187" spans="1:7" ht="40.8">
      <c r="A187" s="82" t="s">
        <v>151</v>
      </c>
      <c r="B187" s="83" t="s">
        <v>233</v>
      </c>
      <c r="C187" s="84" t="s">
        <v>23</v>
      </c>
      <c r="D187" s="85">
        <v>200</v>
      </c>
      <c r="E187" s="72"/>
      <c r="F187" s="40" t="str" cm="1">
        <f t="array" ref="F187">+numtext(E187)</f>
        <v>CERO PESOS 00/100 M.N.</v>
      </c>
      <c r="G187" s="60">
        <f t="shared" si="15" ref="G187:G194">+ROUND(E187*D187,2)</f>
        <v>0</v>
      </c>
    </row>
    <row r="188" spans="1:7" ht="40.8">
      <c r="A188" s="82" t="s">
        <v>152</v>
      </c>
      <c r="B188" s="83" t="s">
        <v>236</v>
      </c>
      <c r="C188" s="84" t="s">
        <v>23</v>
      </c>
      <c r="D188" s="85">
        <v>232</v>
      </c>
      <c r="E188" s="72"/>
      <c r="F188" s="40" t="str" cm="1">
        <f t="array" ref="F188">+numtext(E188)</f>
        <v>CERO PESOS 00/100 M.N.</v>
      </c>
      <c r="G188" s="60">
        <f t="shared" si="15"/>
        <v>0</v>
      </c>
    </row>
    <row r="189" spans="1:7" ht="40.8">
      <c r="A189" s="82" t="s">
        <v>153</v>
      </c>
      <c r="B189" s="83" t="s">
        <v>251</v>
      </c>
      <c r="C189" s="84" t="s">
        <v>29</v>
      </c>
      <c r="D189" s="85">
        <v>20</v>
      </c>
      <c r="E189" s="72"/>
      <c r="F189" s="40" t="str" cm="1">
        <f t="array" ref="F189">+numtext(E189)</f>
        <v>CERO PESOS 00/100 M.N.</v>
      </c>
      <c r="G189" s="60">
        <f t="shared" si="15"/>
        <v>0</v>
      </c>
    </row>
    <row r="190" spans="1:7" ht="61.2">
      <c r="A190" s="82" t="s">
        <v>445</v>
      </c>
      <c r="B190" s="83" t="s">
        <v>313</v>
      </c>
      <c r="C190" s="84" t="s">
        <v>30</v>
      </c>
      <c r="D190" s="85">
        <v>80</v>
      </c>
      <c r="E190" s="72"/>
      <c r="F190" s="40" t="str" cm="1">
        <f t="array" ref="F190">+numtext(E190)</f>
        <v>CERO PESOS 00/100 M.N.</v>
      </c>
      <c r="G190" s="60">
        <f t="shared" si="15"/>
        <v>0</v>
      </c>
    </row>
    <row r="191" spans="1:7" ht="71.4">
      <c r="A191" s="82" t="s">
        <v>446</v>
      </c>
      <c r="B191" s="83" t="s">
        <v>550</v>
      </c>
      <c r="C191" s="84" t="s">
        <v>23</v>
      </c>
      <c r="D191" s="85">
        <v>150</v>
      </c>
      <c r="E191" s="72"/>
      <c r="F191" s="40" t="str" cm="1">
        <f t="array" ref="F191">+numtext(E191)</f>
        <v>CERO PESOS 00/100 M.N.</v>
      </c>
      <c r="G191" s="60">
        <f t="shared" si="15"/>
        <v>0</v>
      </c>
    </row>
    <row r="192" spans="1:7" ht="71.4">
      <c r="A192" s="82" t="s">
        <v>447</v>
      </c>
      <c r="B192" s="83" t="s">
        <v>314</v>
      </c>
      <c r="C192" s="84" t="s">
        <v>23</v>
      </c>
      <c r="D192" s="85">
        <v>50</v>
      </c>
      <c r="E192" s="72"/>
      <c r="F192" s="40" t="str" cm="1">
        <f t="array" ref="F192">+numtext(E192)</f>
        <v>CERO PESOS 00/100 M.N.</v>
      </c>
      <c r="G192" s="60">
        <f t="shared" si="15"/>
        <v>0</v>
      </c>
    </row>
    <row r="193" spans="1:7" ht="30.6">
      <c r="A193" s="82" t="s">
        <v>448</v>
      </c>
      <c r="B193" s="83" t="s">
        <v>27</v>
      </c>
      <c r="C193" s="84" t="s">
        <v>30</v>
      </c>
      <c r="D193" s="85">
        <v>219.64</v>
      </c>
      <c r="E193" s="72"/>
      <c r="F193" s="40" t="str" cm="1">
        <f t="array" ref="F193">+numtext(E193)</f>
        <v>CERO PESOS 00/100 M.N.</v>
      </c>
      <c r="G193" s="60">
        <f t="shared" si="15"/>
        <v>0</v>
      </c>
    </row>
    <row r="194" spans="1:7" ht="40.8">
      <c r="A194" s="82" t="s">
        <v>449</v>
      </c>
      <c r="B194" s="83" t="s">
        <v>315</v>
      </c>
      <c r="C194" s="84" t="s">
        <v>31</v>
      </c>
      <c r="D194" s="85">
        <v>24</v>
      </c>
      <c r="E194" s="72"/>
      <c r="F194" s="40" t="str" cm="1">
        <f t="array" ref="F194">+numtext(E194)</f>
        <v>CERO PESOS 00/100 M.N.</v>
      </c>
      <c r="G194" s="60">
        <f t="shared" si="15"/>
        <v>0</v>
      </c>
    </row>
    <row r="195" spans="1:7" ht="14.4">
      <c r="A195" s="93" t="s">
        <v>324</v>
      </c>
      <c r="B195" s="94" t="s">
        <v>317</v>
      </c>
      <c r="C195" s="95"/>
      <c r="D195" s="96">
        <v>0</v>
      </c>
      <c r="E195" s="56"/>
      <c r="F195" s="56"/>
      <c r="G195" s="76">
        <f>SUM(G196:G198)</f>
        <v>0</v>
      </c>
    </row>
    <row r="196" spans="1:7" ht="71.4">
      <c r="A196" s="82" t="s">
        <v>450</v>
      </c>
      <c r="B196" s="83" t="s">
        <v>318</v>
      </c>
      <c r="C196" s="84" t="s">
        <v>28</v>
      </c>
      <c r="D196" s="85">
        <v>1</v>
      </c>
      <c r="E196" s="72"/>
      <c r="F196" s="40" t="str" cm="1">
        <f t="array" ref="F196">+numtext(E196)</f>
        <v>CERO PESOS 00/100 M.N.</v>
      </c>
      <c r="G196" s="60">
        <f t="shared" si="16" ref="G196:G198">+ROUND(E196*D196,2)</f>
        <v>0</v>
      </c>
    </row>
    <row r="197" spans="1:7" ht="40.8">
      <c r="A197" s="82" t="s">
        <v>451</v>
      </c>
      <c r="B197" s="83" t="s">
        <v>319</v>
      </c>
      <c r="C197" s="84" t="s">
        <v>28</v>
      </c>
      <c r="D197" s="85">
        <v>1</v>
      </c>
      <c r="E197" s="72"/>
      <c r="F197" s="40" t="str" cm="1">
        <f t="array" ref="F197">+numtext(E197)</f>
        <v>CERO PESOS 00/100 M.N.</v>
      </c>
      <c r="G197" s="60">
        <f t="shared" si="16"/>
        <v>0</v>
      </c>
    </row>
    <row r="198" spans="1:7" ht="51">
      <c r="A198" s="82" t="s">
        <v>452</v>
      </c>
      <c r="B198" s="83" t="s">
        <v>320</v>
      </c>
      <c r="C198" s="84" t="s">
        <v>28</v>
      </c>
      <c r="D198" s="85">
        <v>2</v>
      </c>
      <c r="E198" s="72"/>
      <c r="F198" s="40" t="str" cm="1">
        <f t="array" ref="F198">+numtext(E198)</f>
        <v>CERO PESOS 00/100 M.N.</v>
      </c>
      <c r="G198" s="60">
        <f t="shared" si="16"/>
        <v>0</v>
      </c>
    </row>
    <row r="199" spans="1:7" ht="14.4">
      <c r="A199" s="86" t="s">
        <v>325</v>
      </c>
      <c r="B199" s="87" t="s">
        <v>326</v>
      </c>
      <c r="C199" s="88"/>
      <c r="D199" s="89">
        <v>0</v>
      </c>
      <c r="E199" s="69"/>
      <c r="F199" s="48"/>
      <c r="G199" s="49">
        <f>G200+G210</f>
        <v>0</v>
      </c>
    </row>
    <row r="200" spans="1:7" ht="14.4">
      <c r="A200" s="90" t="s">
        <v>327</v>
      </c>
      <c r="B200" s="90" t="s">
        <v>328</v>
      </c>
      <c r="C200" s="91"/>
      <c r="D200" s="92">
        <v>0</v>
      </c>
      <c r="E200" s="77"/>
      <c r="F200" s="54"/>
      <c r="G200" s="55">
        <f>SUM(G201:G209)</f>
        <v>0</v>
      </c>
    </row>
    <row r="201" spans="1:7" ht="81.6">
      <c r="A201" s="82" t="s">
        <v>155</v>
      </c>
      <c r="B201" s="83" t="s">
        <v>551</v>
      </c>
      <c r="C201" s="84" t="s">
        <v>28</v>
      </c>
      <c r="D201" s="85">
        <v>16</v>
      </c>
      <c r="E201" s="72"/>
      <c r="F201" s="40" t="str" cm="1">
        <f t="array" ref="F201">+numtext(E201)</f>
        <v>CERO PESOS 00/100 M.N.</v>
      </c>
      <c r="G201" s="60">
        <f t="shared" si="17" ref="G201:G209">+ROUND(E201*D201,2)</f>
        <v>0</v>
      </c>
    </row>
    <row r="202" spans="1:7" ht="81.6">
      <c r="A202" s="82" t="s">
        <v>156</v>
      </c>
      <c r="B202" s="83" t="s">
        <v>552</v>
      </c>
      <c r="C202" s="84" t="s">
        <v>28</v>
      </c>
      <c r="D202" s="85">
        <v>8</v>
      </c>
      <c r="E202" s="72"/>
      <c r="F202" s="40" t="str" cm="1">
        <f t="array" ref="F202">+numtext(E202)</f>
        <v>CERO PESOS 00/100 M.N.</v>
      </c>
      <c r="G202" s="60">
        <f t="shared" si="17"/>
        <v>0</v>
      </c>
    </row>
    <row r="203" spans="1:7" ht="81.6">
      <c r="A203" s="82" t="s">
        <v>157</v>
      </c>
      <c r="B203" s="83" t="s">
        <v>553</v>
      </c>
      <c r="C203" s="84" t="s">
        <v>28</v>
      </c>
      <c r="D203" s="85">
        <v>8</v>
      </c>
      <c r="E203" s="72"/>
      <c r="F203" s="40" t="str" cm="1">
        <f t="array" ref="F203">+numtext(E203)</f>
        <v>CERO PESOS 00/100 M.N.</v>
      </c>
      <c r="G203" s="60">
        <f t="shared" si="17"/>
        <v>0</v>
      </c>
    </row>
    <row r="204" spans="1:7" ht="112.2">
      <c r="A204" s="82" t="s">
        <v>159</v>
      </c>
      <c r="B204" s="83" t="s">
        <v>331</v>
      </c>
      <c r="C204" s="84" t="s">
        <v>28</v>
      </c>
      <c r="D204" s="85">
        <v>8</v>
      </c>
      <c r="E204" s="72"/>
      <c r="F204" s="40" t="str" cm="1">
        <f t="array" ref="F204">+numtext(E204)</f>
        <v>CERO PESOS 00/100 M.N.</v>
      </c>
      <c r="G204" s="60">
        <f t="shared" si="17"/>
        <v>0</v>
      </c>
    </row>
    <row r="205" spans="1:7" ht="81.6">
      <c r="A205" s="82" t="s">
        <v>161</v>
      </c>
      <c r="B205" s="83" t="s">
        <v>332</v>
      </c>
      <c r="C205" s="84" t="s">
        <v>28</v>
      </c>
      <c r="D205" s="85">
        <v>16</v>
      </c>
      <c r="E205" s="72"/>
      <c r="F205" s="40" t="str" cm="1">
        <f t="array" ref="F205">+numtext(E205)</f>
        <v>CERO PESOS 00/100 M.N.</v>
      </c>
      <c r="G205" s="60">
        <f t="shared" si="17"/>
        <v>0</v>
      </c>
    </row>
    <row r="206" spans="1:7" ht="51">
      <c r="A206" s="82" t="s">
        <v>162</v>
      </c>
      <c r="B206" s="83" t="s">
        <v>333</v>
      </c>
      <c r="C206" s="84" t="s">
        <v>28</v>
      </c>
      <c r="D206" s="85">
        <v>24</v>
      </c>
      <c r="E206" s="72"/>
      <c r="F206" s="40" t="str" cm="1">
        <f t="array" ref="F206">+numtext(E206)</f>
        <v>CERO PESOS 00/100 M.N.</v>
      </c>
      <c r="G206" s="60">
        <f t="shared" si="17"/>
        <v>0</v>
      </c>
    </row>
    <row r="207" spans="1:7" ht="51">
      <c r="A207" s="82" t="s">
        <v>163</v>
      </c>
      <c r="B207" s="83" t="s">
        <v>334</v>
      </c>
      <c r="C207" s="84" t="s">
        <v>23</v>
      </c>
      <c r="D207" s="85">
        <v>144</v>
      </c>
      <c r="E207" s="72"/>
      <c r="F207" s="40" t="str" cm="1">
        <f t="array" ref="F207">+numtext(E207)</f>
        <v>CERO PESOS 00/100 M.N.</v>
      </c>
      <c r="G207" s="60">
        <f t="shared" si="17"/>
        <v>0</v>
      </c>
    </row>
    <row r="208" spans="1:7" ht="61.2">
      <c r="A208" s="82" t="s">
        <v>164</v>
      </c>
      <c r="B208" s="83" t="s">
        <v>335</v>
      </c>
      <c r="C208" s="84" t="s">
        <v>28</v>
      </c>
      <c r="D208" s="85">
        <v>1</v>
      </c>
      <c r="E208" s="72"/>
      <c r="F208" s="40" t="str" cm="1">
        <f t="array" ref="F208">+numtext(E208)</f>
        <v>CERO PESOS 00/100 M.N.</v>
      </c>
      <c r="G208" s="60">
        <f t="shared" si="17"/>
        <v>0</v>
      </c>
    </row>
    <row r="209" spans="1:7" ht="51">
      <c r="A209" s="82" t="s">
        <v>165</v>
      </c>
      <c r="B209" s="83" t="s">
        <v>336</v>
      </c>
      <c r="C209" s="84" t="s">
        <v>28</v>
      </c>
      <c r="D209" s="85">
        <v>1</v>
      </c>
      <c r="E209" s="72"/>
      <c r="F209" s="40" t="str" cm="1">
        <f t="array" ref="F209">+numtext(E209)</f>
        <v>CERO PESOS 00/100 M.N.</v>
      </c>
      <c r="G209" s="60">
        <f t="shared" si="17"/>
        <v>0</v>
      </c>
    </row>
    <row r="210" spans="1:7" ht="14.4">
      <c r="A210" s="90" t="s">
        <v>337</v>
      </c>
      <c r="B210" s="90" t="s">
        <v>338</v>
      </c>
      <c r="C210" s="91"/>
      <c r="D210" s="92">
        <v>0</v>
      </c>
      <c r="E210" s="77"/>
      <c r="F210" s="54"/>
      <c r="G210" s="55">
        <f>SUM(G211:G224)</f>
        <v>0</v>
      </c>
    </row>
    <row r="211" spans="1:7" ht="122.4">
      <c r="A211" s="82" t="s">
        <v>166</v>
      </c>
      <c r="B211" s="83" t="s">
        <v>329</v>
      </c>
      <c r="C211" s="84" t="s">
        <v>29</v>
      </c>
      <c r="D211" s="85">
        <v>10.80</v>
      </c>
      <c r="E211" s="72"/>
      <c r="F211" s="40" t="str" cm="1">
        <f t="array" ref="F211">+numtext(E211)</f>
        <v>CERO PESOS 00/100 M.N.</v>
      </c>
      <c r="G211" s="60">
        <f t="shared" si="18" ref="G211:G224">+ROUND(E211*D211,2)</f>
        <v>0</v>
      </c>
    </row>
    <row r="212" spans="1:7" ht="122.4">
      <c r="A212" s="82" t="s">
        <v>167</v>
      </c>
      <c r="B212" s="83" t="s">
        <v>330</v>
      </c>
      <c r="C212" s="84" t="s">
        <v>29</v>
      </c>
      <c r="D212" s="85">
        <v>10.80</v>
      </c>
      <c r="E212" s="72"/>
      <c r="F212" s="40" t="str" cm="1">
        <f t="array" ref="F212">+numtext(E212)</f>
        <v>CERO PESOS 00/100 M.N.</v>
      </c>
      <c r="G212" s="60">
        <f t="shared" si="18"/>
        <v>0</v>
      </c>
    </row>
    <row r="213" spans="1:7" ht="30.6">
      <c r="A213" s="82" t="s">
        <v>197</v>
      </c>
      <c r="B213" s="83" t="s">
        <v>300</v>
      </c>
      <c r="C213" s="84" t="s">
        <v>31</v>
      </c>
      <c r="D213" s="85">
        <v>533.06</v>
      </c>
      <c r="E213" s="72"/>
      <c r="F213" s="40" t="str" cm="1">
        <f t="array" ref="F213">+numtext(E213)</f>
        <v>CERO PESOS 00/100 M.N.</v>
      </c>
      <c r="G213" s="60">
        <f t="shared" si="18"/>
        <v>0</v>
      </c>
    </row>
    <row r="214" spans="1:7" ht="40.8">
      <c r="A214" s="82" t="s">
        <v>198</v>
      </c>
      <c r="B214" s="83" t="s">
        <v>301</v>
      </c>
      <c r="C214" s="84" t="s">
        <v>31</v>
      </c>
      <c r="D214" s="85">
        <v>360</v>
      </c>
      <c r="E214" s="72"/>
      <c r="F214" s="40" t="str" cm="1">
        <f t="array" ref="F214">+numtext(E214)</f>
        <v>CERO PESOS 00/100 M.N.</v>
      </c>
      <c r="G214" s="60">
        <f t="shared" si="18"/>
        <v>0</v>
      </c>
    </row>
    <row r="215" spans="1:7" ht="30.6">
      <c r="A215" s="82" t="s">
        <v>199</v>
      </c>
      <c r="B215" s="83" t="s">
        <v>27</v>
      </c>
      <c r="C215" s="84" t="s">
        <v>30</v>
      </c>
      <c r="D215" s="85">
        <v>202.94</v>
      </c>
      <c r="E215" s="72"/>
      <c r="F215" s="40" t="str" cm="1">
        <f t="array" ref="F215">+numtext(E215)</f>
        <v>CERO PESOS 00/100 M.N.</v>
      </c>
      <c r="G215" s="60">
        <f t="shared" si="18"/>
        <v>0</v>
      </c>
    </row>
    <row r="216" spans="1:7" ht="71.4">
      <c r="A216" s="82" t="s">
        <v>200</v>
      </c>
      <c r="B216" s="83" t="s">
        <v>303</v>
      </c>
      <c r="C216" s="84" t="s">
        <v>30</v>
      </c>
      <c r="D216" s="85">
        <v>202.94</v>
      </c>
      <c r="E216" s="72"/>
      <c r="F216" s="40" t="str" cm="1">
        <f t="array" ref="F216">+numtext(E216)</f>
        <v>CERO PESOS 00/100 M.N.</v>
      </c>
      <c r="G216" s="60">
        <f t="shared" si="18"/>
        <v>0</v>
      </c>
    </row>
    <row r="217" spans="1:7" ht="81.6">
      <c r="A217" s="82" t="s">
        <v>201</v>
      </c>
      <c r="B217" s="83" t="s">
        <v>551</v>
      </c>
      <c r="C217" s="84" t="s">
        <v>28</v>
      </c>
      <c r="D217" s="85">
        <v>16</v>
      </c>
      <c r="E217" s="72"/>
      <c r="F217" s="40" t="str" cm="1">
        <f t="array" ref="F217">+numtext(E217)</f>
        <v>CERO PESOS 00/100 M.N.</v>
      </c>
      <c r="G217" s="60">
        <f t="shared" si="18"/>
        <v>0</v>
      </c>
    </row>
    <row r="218" spans="1:7" ht="81.6">
      <c r="A218" s="82" t="s">
        <v>202</v>
      </c>
      <c r="B218" s="83" t="s">
        <v>552</v>
      </c>
      <c r="C218" s="84" t="s">
        <v>28</v>
      </c>
      <c r="D218" s="85">
        <v>8</v>
      </c>
      <c r="E218" s="72"/>
      <c r="F218" s="40" t="str" cm="1">
        <f t="array" ref="F218">+numtext(E218)</f>
        <v>CERO PESOS 00/100 M.N.</v>
      </c>
      <c r="G218" s="60">
        <f t="shared" si="18"/>
        <v>0</v>
      </c>
    </row>
    <row r="219" spans="1:7" ht="81.6">
      <c r="A219" s="82" t="s">
        <v>203</v>
      </c>
      <c r="B219" s="83" t="s">
        <v>554</v>
      </c>
      <c r="C219" s="84" t="s">
        <v>28</v>
      </c>
      <c r="D219" s="85">
        <v>8</v>
      </c>
      <c r="E219" s="72"/>
      <c r="F219" s="40" t="str" cm="1">
        <f t="array" ref="F219">+numtext(E219)</f>
        <v>CERO PESOS 00/100 M.N.</v>
      </c>
      <c r="G219" s="60">
        <f t="shared" si="18"/>
        <v>0</v>
      </c>
    </row>
    <row r="220" spans="1:7" ht="112.2">
      <c r="A220" s="82" t="s">
        <v>204</v>
      </c>
      <c r="B220" s="83" t="s">
        <v>331</v>
      </c>
      <c r="C220" s="84" t="s">
        <v>28</v>
      </c>
      <c r="D220" s="85">
        <v>8</v>
      </c>
      <c r="E220" s="72"/>
      <c r="F220" s="40" t="str" cm="1">
        <f t="array" ref="F220">+numtext(E220)</f>
        <v>CERO PESOS 00/100 M.N.</v>
      </c>
      <c r="G220" s="60">
        <f t="shared" si="18"/>
        <v>0</v>
      </c>
    </row>
    <row r="221" spans="1:7" ht="81.6">
      <c r="A221" s="82" t="s">
        <v>205</v>
      </c>
      <c r="B221" s="83" t="s">
        <v>332</v>
      </c>
      <c r="C221" s="84" t="s">
        <v>28</v>
      </c>
      <c r="D221" s="85">
        <v>16</v>
      </c>
      <c r="E221" s="72"/>
      <c r="F221" s="40" t="str" cm="1">
        <f t="array" ref="F221">+numtext(E221)</f>
        <v>CERO PESOS 00/100 M.N.</v>
      </c>
      <c r="G221" s="60">
        <f t="shared" si="18"/>
        <v>0</v>
      </c>
    </row>
    <row r="222" spans="1:7" ht="51">
      <c r="A222" s="82" t="s">
        <v>206</v>
      </c>
      <c r="B222" s="83" t="s">
        <v>333</v>
      </c>
      <c r="C222" s="84" t="s">
        <v>28</v>
      </c>
      <c r="D222" s="85">
        <v>24</v>
      </c>
      <c r="E222" s="72"/>
      <c r="F222" s="40" t="str" cm="1">
        <f t="array" ref="F222">+numtext(E222)</f>
        <v>CERO PESOS 00/100 M.N.</v>
      </c>
      <c r="G222" s="60">
        <f t="shared" si="18"/>
        <v>0</v>
      </c>
    </row>
    <row r="223" spans="1:7" ht="61.2">
      <c r="A223" s="82" t="s">
        <v>207</v>
      </c>
      <c r="B223" s="83" t="s">
        <v>335</v>
      </c>
      <c r="C223" s="84" t="s">
        <v>28</v>
      </c>
      <c r="D223" s="85">
        <v>1</v>
      </c>
      <c r="E223" s="72"/>
      <c r="F223" s="40" t="str" cm="1">
        <f t="array" ref="F223">+numtext(E223)</f>
        <v>CERO PESOS 00/100 M.N.</v>
      </c>
      <c r="G223" s="60">
        <f t="shared" si="18"/>
        <v>0</v>
      </c>
    </row>
    <row r="224" spans="1:7" ht="51">
      <c r="A224" s="82" t="s">
        <v>208</v>
      </c>
      <c r="B224" s="83" t="s">
        <v>336</v>
      </c>
      <c r="C224" s="84" t="s">
        <v>28</v>
      </c>
      <c r="D224" s="85">
        <v>1</v>
      </c>
      <c r="E224" s="72"/>
      <c r="F224" s="40" t="str" cm="1">
        <f t="array" ref="F224">+numtext(E224)</f>
        <v>CERO PESOS 00/100 M.N.</v>
      </c>
      <c r="G224" s="60">
        <f t="shared" si="18"/>
        <v>0</v>
      </c>
    </row>
    <row r="225" spans="1:7" ht="14.4">
      <c r="A225" s="86" t="s">
        <v>339</v>
      </c>
      <c r="B225" s="87" t="s">
        <v>340</v>
      </c>
      <c r="C225" s="88"/>
      <c r="D225" s="89">
        <v>0</v>
      </c>
      <c r="E225" s="69"/>
      <c r="F225" s="48"/>
      <c r="G225" s="49">
        <f>SUM(G226:G235)</f>
        <v>0</v>
      </c>
    </row>
    <row r="226" spans="1:7" ht="71.4">
      <c r="A226" s="82" t="s">
        <v>209</v>
      </c>
      <c r="B226" s="83" t="s">
        <v>341</v>
      </c>
      <c r="C226" s="84" t="s">
        <v>30</v>
      </c>
      <c r="D226" s="85">
        <v>640</v>
      </c>
      <c r="E226" s="72"/>
      <c r="F226" s="40" t="str" cm="1">
        <f t="array" ref="F226">+numtext(E226)</f>
        <v>CERO PESOS 00/100 M.N.</v>
      </c>
      <c r="G226" s="60">
        <f t="shared" si="19" ref="G226:G235">+ROUND(E226*D226,2)</f>
        <v>0</v>
      </c>
    </row>
    <row r="227" spans="1:7" ht="61.2">
      <c r="A227" s="82" t="s">
        <v>210</v>
      </c>
      <c r="B227" s="83" t="s">
        <v>342</v>
      </c>
      <c r="C227" s="84" t="s">
        <v>30</v>
      </c>
      <c r="D227" s="85">
        <v>11.84</v>
      </c>
      <c r="E227" s="72"/>
      <c r="F227" s="40" t="str" cm="1">
        <f t="array" ref="F227">+numtext(E227)</f>
        <v>CERO PESOS 00/100 M.N.</v>
      </c>
      <c r="G227" s="60">
        <f t="shared" si="19"/>
        <v>0</v>
      </c>
    </row>
    <row r="228" spans="1:7" ht="71.4">
      <c r="A228" s="82" t="s">
        <v>211</v>
      </c>
      <c r="B228" s="83" t="s">
        <v>343</v>
      </c>
      <c r="C228" s="84" t="s">
        <v>28</v>
      </c>
      <c r="D228" s="85">
        <v>2</v>
      </c>
      <c r="E228" s="72"/>
      <c r="F228" s="40" t="str" cm="1">
        <f t="array" ref="F228">+numtext(E228)</f>
        <v>CERO PESOS 00/100 M.N.</v>
      </c>
      <c r="G228" s="60">
        <f t="shared" si="19"/>
        <v>0</v>
      </c>
    </row>
    <row r="229" spans="1:7" ht="30.6">
      <c r="A229" s="82" t="s">
        <v>212</v>
      </c>
      <c r="B229" s="83" t="s">
        <v>344</v>
      </c>
      <c r="C229" s="84" t="s">
        <v>28</v>
      </c>
      <c r="D229" s="85">
        <v>4</v>
      </c>
      <c r="E229" s="72"/>
      <c r="F229" s="40" t="str" cm="1">
        <f t="array" ref="F229">+numtext(E229)</f>
        <v>CERO PESOS 00/100 M.N.</v>
      </c>
      <c r="G229" s="60">
        <f t="shared" si="19"/>
        <v>0</v>
      </c>
    </row>
    <row r="230" spans="1:7" ht="81.6">
      <c r="A230" s="82" t="s">
        <v>213</v>
      </c>
      <c r="B230" s="83" t="s">
        <v>345</v>
      </c>
      <c r="C230" s="84" t="s">
        <v>28</v>
      </c>
      <c r="D230" s="85">
        <v>2</v>
      </c>
      <c r="E230" s="72"/>
      <c r="F230" s="40" t="str" cm="1">
        <f t="array" ref="F230">+numtext(E230)</f>
        <v>CERO PESOS 00/100 M.N.</v>
      </c>
      <c r="G230" s="60">
        <f t="shared" si="19"/>
        <v>0</v>
      </c>
    </row>
    <row r="231" spans="1:7" ht="51">
      <c r="A231" s="82" t="s">
        <v>214</v>
      </c>
      <c r="B231" s="83" t="s">
        <v>346</v>
      </c>
      <c r="C231" s="84" t="s">
        <v>23</v>
      </c>
      <c r="D231" s="85">
        <v>8.88</v>
      </c>
      <c r="E231" s="72"/>
      <c r="F231" s="40" t="str" cm="1">
        <f t="array" ref="F231">+numtext(E231)</f>
        <v>CERO PESOS 00/100 M.N.</v>
      </c>
      <c r="G231" s="60">
        <f t="shared" si="19"/>
        <v>0</v>
      </c>
    </row>
    <row r="232" spans="1:7" ht="40.8">
      <c r="A232" s="82" t="s">
        <v>215</v>
      </c>
      <c r="B232" s="83" t="s">
        <v>347</v>
      </c>
      <c r="C232" s="84" t="s">
        <v>28</v>
      </c>
      <c r="D232" s="85">
        <v>64</v>
      </c>
      <c r="E232" s="72"/>
      <c r="F232" s="40" t="str" cm="1">
        <f t="array" ref="F232">+numtext(E232)</f>
        <v>CERO PESOS 00/100 M.N.</v>
      </c>
      <c r="G232" s="60">
        <f t="shared" si="19"/>
        <v>0</v>
      </c>
    </row>
    <row r="233" spans="1:7" ht="112.2">
      <c r="A233" s="82" t="s">
        <v>453</v>
      </c>
      <c r="B233" s="83" t="s">
        <v>348</v>
      </c>
      <c r="C233" s="84" t="s">
        <v>28</v>
      </c>
      <c r="D233" s="85">
        <v>1</v>
      </c>
      <c r="E233" s="72"/>
      <c r="F233" s="40" t="str" cm="1">
        <f t="array" ref="F233">+numtext(E233)</f>
        <v>CERO PESOS 00/100 M.N.</v>
      </c>
      <c r="G233" s="60">
        <f t="shared" si="19"/>
        <v>0</v>
      </c>
    </row>
    <row r="234" spans="1:7" ht="112.2">
      <c r="A234" s="82" t="s">
        <v>454</v>
      </c>
      <c r="B234" s="83" t="s">
        <v>349</v>
      </c>
      <c r="C234" s="84" t="s">
        <v>28</v>
      </c>
      <c r="D234" s="85">
        <v>1</v>
      </c>
      <c r="E234" s="72"/>
      <c r="F234" s="40" t="str" cm="1">
        <f t="array" ref="F234">+numtext(E234)</f>
        <v>CERO PESOS 00/100 M.N.</v>
      </c>
      <c r="G234" s="60">
        <f t="shared" si="19"/>
        <v>0</v>
      </c>
    </row>
    <row r="235" spans="1:7" ht="91.8">
      <c r="A235" s="82" t="s">
        <v>455</v>
      </c>
      <c r="B235" s="83" t="s">
        <v>350</v>
      </c>
      <c r="C235" s="84" t="s">
        <v>28</v>
      </c>
      <c r="D235" s="85">
        <v>1</v>
      </c>
      <c r="E235" s="72"/>
      <c r="F235" s="40" t="str" cm="1">
        <f t="array" ref="F235">+numtext(E235)</f>
        <v>CERO PESOS 00/100 M.N.</v>
      </c>
      <c r="G235" s="60">
        <f t="shared" si="19"/>
        <v>0</v>
      </c>
    </row>
    <row r="236" spans="1:7" ht="14.4">
      <c r="A236" s="86" t="s">
        <v>351</v>
      </c>
      <c r="B236" s="87" t="s">
        <v>352</v>
      </c>
      <c r="C236" s="88"/>
      <c r="D236" s="89">
        <v>0</v>
      </c>
      <c r="E236" s="69"/>
      <c r="F236" s="48"/>
      <c r="G236" s="49">
        <f>SUM(G237:G239)</f>
        <v>0</v>
      </c>
    </row>
    <row r="237" spans="1:7" ht="81.6">
      <c r="A237" s="82" t="s">
        <v>456</v>
      </c>
      <c r="B237" s="83" t="s">
        <v>353</v>
      </c>
      <c r="C237" s="84" t="s">
        <v>28</v>
      </c>
      <c r="D237" s="85">
        <v>1</v>
      </c>
      <c r="E237" s="72"/>
      <c r="F237" s="40" t="str" cm="1">
        <f t="array" ref="F237">+numtext(E237)</f>
        <v>CERO PESOS 00/100 M.N.</v>
      </c>
      <c r="G237" s="60">
        <f t="shared" si="20" ref="G237:G239">+ROUND(E237*D237,2)</f>
        <v>0</v>
      </c>
    </row>
    <row r="238" spans="1:7" ht="40.8">
      <c r="A238" s="82" t="s">
        <v>457</v>
      </c>
      <c r="B238" s="83" t="s">
        <v>354</v>
      </c>
      <c r="C238" s="84" t="s">
        <v>28</v>
      </c>
      <c r="D238" s="85">
        <v>3</v>
      </c>
      <c r="E238" s="72"/>
      <c r="F238" s="40" t="str" cm="1">
        <f t="array" ref="F238">+numtext(E238)</f>
        <v>CERO PESOS 00/100 M.N.</v>
      </c>
      <c r="G238" s="60">
        <f t="shared" si="20"/>
        <v>0</v>
      </c>
    </row>
    <row r="239" spans="1:7" ht="61.2">
      <c r="A239" s="82" t="s">
        <v>458</v>
      </c>
      <c r="B239" s="83" t="s">
        <v>355</v>
      </c>
      <c r="C239" s="84" t="s">
        <v>28</v>
      </c>
      <c r="D239" s="85">
        <v>2</v>
      </c>
      <c r="E239" s="72"/>
      <c r="F239" s="40" t="str" cm="1">
        <f t="array" ref="F239">+numtext(E239)</f>
        <v>CERO PESOS 00/100 M.N.</v>
      </c>
      <c r="G239" s="60">
        <f t="shared" si="20"/>
        <v>0</v>
      </c>
    </row>
    <row r="240" spans="1:7" ht="14.4">
      <c r="A240" s="86" t="s">
        <v>30</v>
      </c>
      <c r="B240" s="87" t="s">
        <v>356</v>
      </c>
      <c r="C240" s="88"/>
      <c r="D240" s="89">
        <v>0</v>
      </c>
      <c r="E240" s="69"/>
      <c r="F240" s="48"/>
      <c r="G240" s="49">
        <f>G241+G269+G281</f>
        <v>0</v>
      </c>
    </row>
    <row r="241" spans="1:7" ht="14.4">
      <c r="A241" s="90" t="s">
        <v>357</v>
      </c>
      <c r="B241" s="90" t="s">
        <v>358</v>
      </c>
      <c r="C241" s="91"/>
      <c r="D241" s="92">
        <v>0</v>
      </c>
      <c r="E241" s="77"/>
      <c r="F241" s="54"/>
      <c r="G241" s="55">
        <f>G242+G255</f>
        <v>0</v>
      </c>
    </row>
    <row r="242" spans="1:7" ht="14.4">
      <c r="A242" s="93" t="s">
        <v>359</v>
      </c>
      <c r="B242" s="94" t="s">
        <v>360</v>
      </c>
      <c r="C242" s="95"/>
      <c r="D242" s="96">
        <v>0</v>
      </c>
      <c r="E242" s="56"/>
      <c r="F242" s="56"/>
      <c r="G242" s="76">
        <f>SUM(G243:G254)</f>
        <v>0</v>
      </c>
    </row>
    <row r="243" spans="1:7" ht="51">
      <c r="A243" s="82" t="s">
        <v>459</v>
      </c>
      <c r="B243" s="83" t="s">
        <v>361</v>
      </c>
      <c r="C243" s="84" t="s">
        <v>30</v>
      </c>
      <c r="D243" s="85">
        <v>80</v>
      </c>
      <c r="E243" s="72"/>
      <c r="F243" s="40" t="str" cm="1">
        <f t="array" ref="F243">+numtext(E243)</f>
        <v>CERO PESOS 00/100 M.N.</v>
      </c>
      <c r="G243" s="60">
        <f t="shared" si="21" ref="G243:G293">+ROUND(E243*D243,2)</f>
        <v>0</v>
      </c>
    </row>
    <row r="244" spans="1:7" ht="30.6">
      <c r="A244" s="82" t="s">
        <v>460</v>
      </c>
      <c r="B244" s="83" t="s">
        <v>362</v>
      </c>
      <c r="C244" s="84" t="s">
        <v>29</v>
      </c>
      <c r="D244" s="85">
        <v>38.40</v>
      </c>
      <c r="E244" s="72"/>
      <c r="F244" s="40" t="str" cm="1">
        <f t="array" ref="F244">+numtext(E244)</f>
        <v>CERO PESOS 00/100 M.N.</v>
      </c>
      <c r="G244" s="60">
        <f t="shared" si="21"/>
        <v>0</v>
      </c>
    </row>
    <row r="245" spans="1:7" ht="30.6">
      <c r="A245" s="82" t="s">
        <v>461</v>
      </c>
      <c r="B245" s="83" t="s">
        <v>231</v>
      </c>
      <c r="C245" s="84" t="s">
        <v>29</v>
      </c>
      <c r="D245" s="85">
        <v>38.40</v>
      </c>
      <c r="E245" s="72"/>
      <c r="F245" s="40" t="str" cm="1">
        <f t="array" ref="F245">+numtext(E245)</f>
        <v>CERO PESOS 00/100 M.N.</v>
      </c>
      <c r="G245" s="60">
        <f t="shared" si="21"/>
        <v>0</v>
      </c>
    </row>
    <row r="246" spans="1:7" ht="61.2">
      <c r="A246" s="82" t="s">
        <v>462</v>
      </c>
      <c r="B246" s="83" t="s">
        <v>363</v>
      </c>
      <c r="C246" s="84" t="s">
        <v>28</v>
      </c>
      <c r="D246" s="85">
        <v>2</v>
      </c>
      <c r="E246" s="72"/>
      <c r="F246" s="40" t="str" cm="1">
        <f t="array" ref="F246">+numtext(E246)</f>
        <v>CERO PESOS 00/100 M.N.</v>
      </c>
      <c r="G246" s="60">
        <f t="shared" si="21"/>
        <v>0</v>
      </c>
    </row>
    <row r="247" spans="1:7" ht="40.8">
      <c r="A247" s="82" t="s">
        <v>463</v>
      </c>
      <c r="B247" s="83" t="s">
        <v>364</v>
      </c>
      <c r="C247" s="84" t="s">
        <v>30</v>
      </c>
      <c r="D247" s="85">
        <v>528</v>
      </c>
      <c r="E247" s="72"/>
      <c r="F247" s="40" t="str" cm="1">
        <f t="array" ref="F247">+numtext(E247)</f>
        <v>CERO PESOS 00/100 M.N.</v>
      </c>
      <c r="G247" s="60">
        <f t="shared" si="21"/>
        <v>0</v>
      </c>
    </row>
    <row r="248" spans="1:7" ht="40.8">
      <c r="A248" s="82" t="s">
        <v>464</v>
      </c>
      <c r="B248" s="83" t="s">
        <v>365</v>
      </c>
      <c r="C248" s="84" t="s">
        <v>30</v>
      </c>
      <c r="D248" s="85">
        <v>352</v>
      </c>
      <c r="E248" s="72"/>
      <c r="F248" s="40" t="str" cm="1">
        <f t="array" ref="F248">+numtext(E248)</f>
        <v>CERO PESOS 00/100 M.N.</v>
      </c>
      <c r="G248" s="60">
        <f t="shared" si="21"/>
        <v>0</v>
      </c>
    </row>
    <row r="249" spans="1:7" ht="40.8">
      <c r="A249" s="82" t="s">
        <v>465</v>
      </c>
      <c r="B249" s="83" t="s">
        <v>366</v>
      </c>
      <c r="C249" s="84" t="s">
        <v>30</v>
      </c>
      <c r="D249" s="85">
        <v>80</v>
      </c>
      <c r="E249" s="72"/>
      <c r="F249" s="40" t="str" cm="1">
        <f t="array" ref="F249">+numtext(E249)</f>
        <v>CERO PESOS 00/100 M.N.</v>
      </c>
      <c r="G249" s="60">
        <f t="shared" si="21"/>
        <v>0</v>
      </c>
    </row>
    <row r="250" spans="1:7" ht="40.8">
      <c r="A250" s="82" t="s">
        <v>466</v>
      </c>
      <c r="B250" s="83" t="s">
        <v>250</v>
      </c>
      <c r="C250" s="84" t="s">
        <v>29</v>
      </c>
      <c r="D250" s="85">
        <v>19.20</v>
      </c>
      <c r="E250" s="72"/>
      <c r="F250" s="40" t="str" cm="1">
        <f t="array" ref="F250">+numtext(E250)</f>
        <v>CERO PESOS 00/100 M.N.</v>
      </c>
      <c r="G250" s="60">
        <f t="shared" si="21"/>
        <v>0</v>
      </c>
    </row>
    <row r="251" spans="1:7" ht="40.8">
      <c r="A251" s="82" t="s">
        <v>467</v>
      </c>
      <c r="B251" s="83" t="s">
        <v>251</v>
      </c>
      <c r="C251" s="84" t="s">
        <v>29</v>
      </c>
      <c r="D251" s="85">
        <v>19.20</v>
      </c>
      <c r="E251" s="72"/>
      <c r="F251" s="40" t="str" cm="1">
        <f t="array" ref="F251">+numtext(E251)</f>
        <v>CERO PESOS 00/100 M.N.</v>
      </c>
      <c r="G251" s="60">
        <f t="shared" si="21"/>
        <v>0</v>
      </c>
    </row>
    <row r="252" spans="1:7" ht="30.6">
      <c r="A252" s="82" t="s">
        <v>468</v>
      </c>
      <c r="B252" s="83" t="s">
        <v>226</v>
      </c>
      <c r="C252" s="84" t="s">
        <v>29</v>
      </c>
      <c r="D252" s="85">
        <v>38.40</v>
      </c>
      <c r="E252" s="72"/>
      <c r="F252" s="40" t="str" cm="1">
        <f t="array" ref="F252">+numtext(E252)</f>
        <v>CERO PESOS 00/100 M.N.</v>
      </c>
      <c r="G252" s="60">
        <f t="shared" si="21"/>
        <v>0</v>
      </c>
    </row>
    <row r="253" spans="1:7" ht="40.8">
      <c r="A253" s="82" t="s">
        <v>469</v>
      </c>
      <c r="B253" s="83" t="s">
        <v>227</v>
      </c>
      <c r="C253" s="84" t="s">
        <v>37</v>
      </c>
      <c r="D253" s="85">
        <v>192</v>
      </c>
      <c r="E253" s="72"/>
      <c r="F253" s="40" t="str" cm="1">
        <f t="array" ref="F253">+numtext(E253)</f>
        <v>CERO PESOS 00/100 M.N.</v>
      </c>
      <c r="G253" s="60">
        <f t="shared" si="21"/>
        <v>0</v>
      </c>
    </row>
    <row r="254" spans="1:7" ht="51">
      <c r="A254" s="82" t="s">
        <v>470</v>
      </c>
      <c r="B254" s="83" t="s">
        <v>367</v>
      </c>
      <c r="C254" s="84" t="s">
        <v>28</v>
      </c>
      <c r="D254" s="85">
        <v>3</v>
      </c>
      <c r="E254" s="72"/>
      <c r="F254" s="40" t="str" cm="1">
        <f t="array" ref="F254">+numtext(E254)</f>
        <v>CERO PESOS 00/100 M.N.</v>
      </c>
      <c r="G254" s="60">
        <f t="shared" si="21"/>
        <v>0</v>
      </c>
    </row>
    <row r="255" spans="1:7" ht="14.4">
      <c r="A255" s="93" t="s">
        <v>368</v>
      </c>
      <c r="B255" s="94" t="s">
        <v>369</v>
      </c>
      <c r="C255" s="95"/>
      <c r="D255" s="96">
        <v>0</v>
      </c>
      <c r="E255" s="56"/>
      <c r="F255" s="56"/>
      <c r="G255" s="76">
        <f>SUM(G256:G268)</f>
        <v>0</v>
      </c>
    </row>
    <row r="256" spans="1:7" ht="51">
      <c r="A256" s="82" t="s">
        <v>471</v>
      </c>
      <c r="B256" s="83" t="s">
        <v>361</v>
      </c>
      <c r="C256" s="84" t="s">
        <v>30</v>
      </c>
      <c r="D256" s="85">
        <v>80</v>
      </c>
      <c r="E256" s="72"/>
      <c r="F256" s="40" t="str" cm="1">
        <f t="array" ref="F256">+numtext(E256)</f>
        <v>CERO PESOS 00/100 M.N.</v>
      </c>
      <c r="G256" s="60">
        <f t="shared" si="22" ref="G256:G280">+ROUND(E256*D256,2)</f>
        <v>0</v>
      </c>
    </row>
    <row r="257" spans="1:7" ht="30.6">
      <c r="A257" s="82" t="s">
        <v>472</v>
      </c>
      <c r="B257" s="83" t="s">
        <v>362</v>
      </c>
      <c r="C257" s="84" t="s">
        <v>29</v>
      </c>
      <c r="D257" s="85">
        <v>32</v>
      </c>
      <c r="E257" s="72"/>
      <c r="F257" s="40" t="str" cm="1">
        <f t="array" ref="F257">+numtext(E257)</f>
        <v>CERO PESOS 00/100 M.N.</v>
      </c>
      <c r="G257" s="60">
        <f t="shared" si="22"/>
        <v>0</v>
      </c>
    </row>
    <row r="258" spans="1:7" ht="30.6">
      <c r="A258" s="82" t="s">
        <v>473</v>
      </c>
      <c r="B258" s="83" t="s">
        <v>231</v>
      </c>
      <c r="C258" s="84" t="s">
        <v>29</v>
      </c>
      <c r="D258" s="85">
        <v>32</v>
      </c>
      <c r="E258" s="72"/>
      <c r="F258" s="40" t="str" cm="1">
        <f t="array" ref="F258">+numtext(E258)</f>
        <v>CERO PESOS 00/100 M.N.</v>
      </c>
      <c r="G258" s="60">
        <f t="shared" si="22"/>
        <v>0</v>
      </c>
    </row>
    <row r="259" spans="1:7" ht="61.2">
      <c r="A259" s="82" t="s">
        <v>474</v>
      </c>
      <c r="B259" s="83" t="s">
        <v>370</v>
      </c>
      <c r="C259" s="84" t="s">
        <v>28</v>
      </c>
      <c r="D259" s="85">
        <v>1</v>
      </c>
      <c r="E259" s="72"/>
      <c r="F259" s="40" t="str" cm="1">
        <f t="array" ref="F259">+numtext(E259)</f>
        <v>CERO PESOS 00/100 M.N.</v>
      </c>
      <c r="G259" s="60">
        <f t="shared" si="22"/>
        <v>0</v>
      </c>
    </row>
    <row r="260" spans="1:7" ht="61.2">
      <c r="A260" s="82" t="s">
        <v>475</v>
      </c>
      <c r="B260" s="83" t="s">
        <v>363</v>
      </c>
      <c r="C260" s="84" t="s">
        <v>28</v>
      </c>
      <c r="D260" s="85">
        <v>2</v>
      </c>
      <c r="E260" s="72"/>
      <c r="F260" s="40" t="str" cm="1">
        <f t="array" ref="F260">+numtext(E260)</f>
        <v>CERO PESOS 00/100 M.N.</v>
      </c>
      <c r="G260" s="60">
        <f t="shared" si="22"/>
        <v>0</v>
      </c>
    </row>
    <row r="261" spans="1:7" ht="40.8">
      <c r="A261" s="82" t="s">
        <v>476</v>
      </c>
      <c r="B261" s="83" t="s">
        <v>364</v>
      </c>
      <c r="C261" s="84" t="s">
        <v>30</v>
      </c>
      <c r="D261" s="85">
        <v>528</v>
      </c>
      <c r="E261" s="72"/>
      <c r="F261" s="40" t="str" cm="1">
        <f t="array" ref="F261">+numtext(E261)</f>
        <v>CERO PESOS 00/100 M.N.</v>
      </c>
      <c r="G261" s="60">
        <f t="shared" si="22"/>
        <v>0</v>
      </c>
    </row>
    <row r="262" spans="1:7" ht="40.8">
      <c r="A262" s="82" t="s">
        <v>477</v>
      </c>
      <c r="B262" s="83" t="s">
        <v>371</v>
      </c>
      <c r="C262" s="84" t="s">
        <v>30</v>
      </c>
      <c r="D262" s="85">
        <v>352</v>
      </c>
      <c r="E262" s="72"/>
      <c r="F262" s="40" t="str" cm="1">
        <f t="array" ref="F262">+numtext(E262)</f>
        <v>CERO PESOS 00/100 M.N.</v>
      </c>
      <c r="G262" s="60">
        <f t="shared" si="22"/>
        <v>0</v>
      </c>
    </row>
    <row r="263" spans="1:7" ht="40.8">
      <c r="A263" s="82" t="s">
        <v>478</v>
      </c>
      <c r="B263" s="83" t="s">
        <v>366</v>
      </c>
      <c r="C263" s="84" t="s">
        <v>30</v>
      </c>
      <c r="D263" s="85">
        <v>80</v>
      </c>
      <c r="E263" s="72"/>
      <c r="F263" s="40" t="str" cm="1">
        <f t="array" ref="F263">+numtext(E263)</f>
        <v>CERO PESOS 00/100 M.N.</v>
      </c>
      <c r="G263" s="60">
        <f t="shared" si="22"/>
        <v>0</v>
      </c>
    </row>
    <row r="264" spans="1:7" ht="40.8">
      <c r="A264" s="82" t="s">
        <v>479</v>
      </c>
      <c r="B264" s="83" t="s">
        <v>250</v>
      </c>
      <c r="C264" s="84" t="s">
        <v>29</v>
      </c>
      <c r="D264" s="85">
        <v>16</v>
      </c>
      <c r="E264" s="72"/>
      <c r="F264" s="40" t="str" cm="1">
        <f t="array" ref="F264">+numtext(E264)</f>
        <v>CERO PESOS 00/100 M.N.</v>
      </c>
      <c r="G264" s="60">
        <f t="shared" si="22"/>
        <v>0</v>
      </c>
    </row>
    <row r="265" spans="1:7" ht="40.8">
      <c r="A265" s="82" t="s">
        <v>480</v>
      </c>
      <c r="B265" s="83" t="s">
        <v>251</v>
      </c>
      <c r="C265" s="84" t="s">
        <v>29</v>
      </c>
      <c r="D265" s="85">
        <v>16</v>
      </c>
      <c r="E265" s="72"/>
      <c r="F265" s="40" t="str" cm="1">
        <f t="array" ref="F265">+numtext(E265)</f>
        <v>CERO PESOS 00/100 M.N.</v>
      </c>
      <c r="G265" s="60">
        <f t="shared" si="22"/>
        <v>0</v>
      </c>
    </row>
    <row r="266" spans="1:7" ht="30.6">
      <c r="A266" s="82" t="s">
        <v>481</v>
      </c>
      <c r="B266" s="83" t="s">
        <v>226</v>
      </c>
      <c r="C266" s="84" t="s">
        <v>29</v>
      </c>
      <c r="D266" s="85">
        <v>32</v>
      </c>
      <c r="E266" s="72"/>
      <c r="F266" s="40" t="str" cm="1">
        <f t="array" ref="F266">+numtext(E266)</f>
        <v>CERO PESOS 00/100 M.N.</v>
      </c>
      <c r="G266" s="60">
        <f t="shared" si="22"/>
        <v>0</v>
      </c>
    </row>
    <row r="267" spans="1:7" ht="40.8">
      <c r="A267" s="82" t="s">
        <v>482</v>
      </c>
      <c r="B267" s="83" t="s">
        <v>227</v>
      </c>
      <c r="C267" s="84" t="s">
        <v>37</v>
      </c>
      <c r="D267" s="85">
        <v>160</v>
      </c>
      <c r="E267" s="72"/>
      <c r="F267" s="40" t="str" cm="1">
        <f t="array" ref="F267">+numtext(E267)</f>
        <v>CERO PESOS 00/100 M.N.</v>
      </c>
      <c r="G267" s="60">
        <f t="shared" si="22"/>
        <v>0</v>
      </c>
    </row>
    <row r="268" spans="1:7" ht="51">
      <c r="A268" s="82" t="s">
        <v>483</v>
      </c>
      <c r="B268" s="83" t="s">
        <v>367</v>
      </c>
      <c r="C268" s="84" t="s">
        <v>28</v>
      </c>
      <c r="D268" s="85">
        <v>3</v>
      </c>
      <c r="E268" s="72"/>
      <c r="F268" s="40" t="str" cm="1">
        <f t="array" ref="F268">+numtext(E268)</f>
        <v>CERO PESOS 00/100 M.N.</v>
      </c>
      <c r="G268" s="60">
        <f t="shared" si="22"/>
        <v>0</v>
      </c>
    </row>
    <row r="269" spans="1:7" ht="14.4">
      <c r="A269" s="90" t="s">
        <v>23</v>
      </c>
      <c r="B269" s="90" t="s">
        <v>372</v>
      </c>
      <c r="C269" s="91"/>
      <c r="D269" s="92">
        <v>0</v>
      </c>
      <c r="E269" s="77"/>
      <c r="F269" s="54"/>
      <c r="G269" s="55">
        <f>SUM(G270:G280)</f>
        <v>0</v>
      </c>
    </row>
    <row r="270" spans="1:7" ht="51">
      <c r="A270" s="82" t="s">
        <v>484</v>
      </c>
      <c r="B270" s="83" t="s">
        <v>361</v>
      </c>
      <c r="C270" s="84" t="s">
        <v>30</v>
      </c>
      <c r="D270" s="85">
        <v>80</v>
      </c>
      <c r="E270" s="72"/>
      <c r="F270" s="40" t="str" cm="1">
        <f t="array" ref="F270">+numtext(E270)</f>
        <v>CERO PESOS 00/100 M.N.</v>
      </c>
      <c r="G270" s="60">
        <f t="shared" si="22"/>
        <v>0</v>
      </c>
    </row>
    <row r="271" spans="1:7" ht="30.6">
      <c r="A271" s="82" t="s">
        <v>485</v>
      </c>
      <c r="B271" s="83" t="s">
        <v>362</v>
      </c>
      <c r="C271" s="84" t="s">
        <v>29</v>
      </c>
      <c r="D271" s="85">
        <v>24</v>
      </c>
      <c r="E271" s="72"/>
      <c r="F271" s="40" t="str" cm="1">
        <f t="array" ref="F271">+numtext(E271)</f>
        <v>CERO PESOS 00/100 M.N.</v>
      </c>
      <c r="G271" s="60">
        <f t="shared" si="22"/>
        <v>0</v>
      </c>
    </row>
    <row r="272" spans="1:7" ht="30.6">
      <c r="A272" s="82" t="s">
        <v>486</v>
      </c>
      <c r="B272" s="83" t="s">
        <v>231</v>
      </c>
      <c r="C272" s="84" t="s">
        <v>29</v>
      </c>
      <c r="D272" s="85">
        <v>24</v>
      </c>
      <c r="E272" s="72"/>
      <c r="F272" s="40" t="str" cm="1">
        <f t="array" ref="F272">+numtext(E272)</f>
        <v>CERO PESOS 00/100 M.N.</v>
      </c>
      <c r="G272" s="60">
        <f t="shared" si="22"/>
        <v>0</v>
      </c>
    </row>
    <row r="273" spans="1:7" ht="30.6">
      <c r="A273" s="82" t="s">
        <v>487</v>
      </c>
      <c r="B273" s="83" t="s">
        <v>373</v>
      </c>
      <c r="C273" s="84" t="s">
        <v>28</v>
      </c>
      <c r="D273" s="85">
        <v>1</v>
      </c>
      <c r="E273" s="72"/>
      <c r="F273" s="40" t="str" cm="1">
        <f t="array" ref="F273">+numtext(E273)</f>
        <v>CERO PESOS 00/100 M.N.</v>
      </c>
      <c r="G273" s="60">
        <f t="shared" si="22"/>
        <v>0</v>
      </c>
    </row>
    <row r="274" spans="1:7" ht="30.6">
      <c r="A274" s="82" t="s">
        <v>488</v>
      </c>
      <c r="B274" s="83" t="s">
        <v>374</v>
      </c>
      <c r="C274" s="84" t="s">
        <v>28</v>
      </c>
      <c r="D274" s="85">
        <v>1</v>
      </c>
      <c r="E274" s="72"/>
      <c r="F274" s="40" t="str" cm="1">
        <f t="array" ref="F274">+numtext(E274)</f>
        <v>CERO PESOS 00/100 M.N.</v>
      </c>
      <c r="G274" s="60">
        <f t="shared" si="22"/>
        <v>0</v>
      </c>
    </row>
    <row r="275" spans="1:7" ht="40.8">
      <c r="A275" s="82" t="s">
        <v>489</v>
      </c>
      <c r="B275" s="83" t="s">
        <v>364</v>
      </c>
      <c r="C275" s="84" t="s">
        <v>30</v>
      </c>
      <c r="D275" s="85">
        <v>264</v>
      </c>
      <c r="E275" s="72"/>
      <c r="F275" s="40" t="str" cm="1">
        <f t="array" ref="F275">+numtext(E275)</f>
        <v>CERO PESOS 00/100 M.N.</v>
      </c>
      <c r="G275" s="60">
        <f t="shared" si="22"/>
        <v>0</v>
      </c>
    </row>
    <row r="276" spans="1:7" ht="40.8">
      <c r="A276" s="82" t="s">
        <v>490</v>
      </c>
      <c r="B276" s="83" t="s">
        <v>104</v>
      </c>
      <c r="C276" s="84" t="s">
        <v>30</v>
      </c>
      <c r="D276" s="85">
        <v>264</v>
      </c>
      <c r="E276" s="72"/>
      <c r="F276" s="40" t="str" cm="1">
        <f t="array" ref="F276">+numtext(E276)</f>
        <v>CERO PESOS 00/100 M.N.</v>
      </c>
      <c r="G276" s="60">
        <f t="shared" si="22"/>
        <v>0</v>
      </c>
    </row>
    <row r="277" spans="1:7" ht="40.8">
      <c r="A277" s="82" t="s">
        <v>491</v>
      </c>
      <c r="B277" s="83" t="s">
        <v>250</v>
      </c>
      <c r="C277" s="84" t="s">
        <v>29</v>
      </c>
      <c r="D277" s="85">
        <v>12</v>
      </c>
      <c r="E277" s="72"/>
      <c r="F277" s="40" t="str" cm="1">
        <f t="array" ref="F277">+numtext(E277)</f>
        <v>CERO PESOS 00/100 M.N.</v>
      </c>
      <c r="G277" s="60">
        <f t="shared" si="22"/>
        <v>0</v>
      </c>
    </row>
    <row r="278" spans="1:7" ht="40.8">
      <c r="A278" s="82" t="s">
        <v>492</v>
      </c>
      <c r="B278" s="83" t="s">
        <v>251</v>
      </c>
      <c r="C278" s="84" t="s">
        <v>29</v>
      </c>
      <c r="D278" s="85">
        <v>12</v>
      </c>
      <c r="E278" s="72"/>
      <c r="F278" s="40" t="str" cm="1">
        <f t="array" ref="F278">+numtext(E278)</f>
        <v>CERO PESOS 00/100 M.N.</v>
      </c>
      <c r="G278" s="60">
        <f t="shared" si="22"/>
        <v>0</v>
      </c>
    </row>
    <row r="279" spans="1:7" ht="30.6">
      <c r="A279" s="82" t="s">
        <v>493</v>
      </c>
      <c r="B279" s="83" t="s">
        <v>226</v>
      </c>
      <c r="C279" s="84" t="s">
        <v>29</v>
      </c>
      <c r="D279" s="85">
        <v>24</v>
      </c>
      <c r="E279" s="72"/>
      <c r="F279" s="40" t="str" cm="1">
        <f t="array" ref="F279">+numtext(E279)</f>
        <v>CERO PESOS 00/100 M.N.</v>
      </c>
      <c r="G279" s="60">
        <f t="shared" si="22"/>
        <v>0</v>
      </c>
    </row>
    <row r="280" spans="1:7" ht="40.8">
      <c r="A280" s="82" t="s">
        <v>494</v>
      </c>
      <c r="B280" s="83" t="s">
        <v>227</v>
      </c>
      <c r="C280" s="84" t="s">
        <v>37</v>
      </c>
      <c r="D280" s="85">
        <v>120</v>
      </c>
      <c r="E280" s="72"/>
      <c r="F280" s="40" t="str" cm="1">
        <f t="array" ref="F280">+numtext(E280)</f>
        <v>CERO PESOS 00/100 M.N.</v>
      </c>
      <c r="G280" s="60">
        <f t="shared" si="22"/>
        <v>0</v>
      </c>
    </row>
    <row r="281" spans="1:7" ht="14.4">
      <c r="A281" s="90" t="s">
        <v>29</v>
      </c>
      <c r="B281" s="90" t="s">
        <v>375</v>
      </c>
      <c r="C281" s="91"/>
      <c r="D281" s="92">
        <v>0</v>
      </c>
      <c r="E281" s="77"/>
      <c r="F281" s="54"/>
      <c r="G281" s="55">
        <f>SUM(G282:G293)</f>
        <v>0</v>
      </c>
    </row>
    <row r="282" spans="1:7" ht="51">
      <c r="A282" s="82" t="s">
        <v>495</v>
      </c>
      <c r="B282" s="83" t="s">
        <v>361</v>
      </c>
      <c r="C282" s="84" t="s">
        <v>30</v>
      </c>
      <c r="D282" s="85">
        <v>80</v>
      </c>
      <c r="E282" s="72"/>
      <c r="F282" s="40" t="str" cm="1">
        <f t="array" ref="F282">+numtext(E282)</f>
        <v>CERO PESOS 00/100 M.N.</v>
      </c>
      <c r="G282" s="60">
        <f t="shared" si="21"/>
        <v>0</v>
      </c>
    </row>
    <row r="283" spans="1:7" ht="30.6">
      <c r="A283" s="82" t="s">
        <v>496</v>
      </c>
      <c r="B283" s="83" t="s">
        <v>362</v>
      </c>
      <c r="C283" s="84" t="s">
        <v>29</v>
      </c>
      <c r="D283" s="85">
        <v>24</v>
      </c>
      <c r="E283" s="72"/>
      <c r="F283" s="40" t="str" cm="1">
        <f t="array" ref="F283">+numtext(E283)</f>
        <v>CERO PESOS 00/100 M.N.</v>
      </c>
      <c r="G283" s="60">
        <f t="shared" si="21"/>
        <v>0</v>
      </c>
    </row>
    <row r="284" spans="1:7" ht="30.6">
      <c r="A284" s="82" t="s">
        <v>497</v>
      </c>
      <c r="B284" s="83" t="s">
        <v>231</v>
      </c>
      <c r="C284" s="84" t="s">
        <v>29</v>
      </c>
      <c r="D284" s="85">
        <v>24</v>
      </c>
      <c r="E284" s="72"/>
      <c r="F284" s="40" t="str" cm="1">
        <f t="array" ref="F284">+numtext(E284)</f>
        <v>CERO PESOS 00/100 M.N.</v>
      </c>
      <c r="G284" s="60">
        <f t="shared" si="21"/>
        <v>0</v>
      </c>
    </row>
    <row r="285" spans="1:7" ht="51">
      <c r="A285" s="82" t="s">
        <v>498</v>
      </c>
      <c r="B285" s="83" t="s">
        <v>376</v>
      </c>
      <c r="C285" s="84" t="s">
        <v>28</v>
      </c>
      <c r="D285" s="85">
        <v>1</v>
      </c>
      <c r="E285" s="72"/>
      <c r="F285" s="40" t="str" cm="1">
        <f t="array" ref="F285">+numtext(E285)</f>
        <v>CERO PESOS 00/100 M.N.</v>
      </c>
      <c r="G285" s="60">
        <f t="shared" si="21"/>
        <v>0</v>
      </c>
    </row>
    <row r="286" spans="1:7" ht="51">
      <c r="A286" s="82" t="s">
        <v>499</v>
      </c>
      <c r="B286" s="83" t="s">
        <v>377</v>
      </c>
      <c r="C286" s="84" t="s">
        <v>28</v>
      </c>
      <c r="D286" s="85">
        <v>2</v>
      </c>
      <c r="E286" s="72"/>
      <c r="F286" s="40" t="str" cm="1">
        <f t="array" ref="F286">+numtext(E286)</f>
        <v>CERO PESOS 00/100 M.N.</v>
      </c>
      <c r="G286" s="60">
        <f t="shared" si="21"/>
        <v>0</v>
      </c>
    </row>
    <row r="287" spans="1:7" ht="51">
      <c r="A287" s="82" t="s">
        <v>500</v>
      </c>
      <c r="B287" s="83" t="s">
        <v>378</v>
      </c>
      <c r="C287" s="84" t="s">
        <v>28</v>
      </c>
      <c r="D287" s="85">
        <v>11</v>
      </c>
      <c r="E287" s="72"/>
      <c r="F287" s="40" t="str" cm="1">
        <f t="array" ref="F287">+numtext(E287)</f>
        <v>CERO PESOS 00/100 M.N.</v>
      </c>
      <c r="G287" s="60">
        <f t="shared" si="21"/>
        <v>0</v>
      </c>
    </row>
    <row r="288" spans="1:7" ht="40.8">
      <c r="A288" s="82" t="s">
        <v>501</v>
      </c>
      <c r="B288" s="83" t="s">
        <v>365</v>
      </c>
      <c r="C288" s="84" t="s">
        <v>30</v>
      </c>
      <c r="D288" s="85">
        <v>880</v>
      </c>
      <c r="E288" s="72"/>
      <c r="F288" s="40" t="str" cm="1">
        <f t="array" ref="F288">+numtext(E288)</f>
        <v>CERO PESOS 00/100 M.N.</v>
      </c>
      <c r="G288" s="60">
        <f t="shared" si="21"/>
        <v>0</v>
      </c>
    </row>
    <row r="289" spans="1:7" ht="51">
      <c r="A289" s="82" t="s">
        <v>502</v>
      </c>
      <c r="B289" s="83" t="s">
        <v>379</v>
      </c>
      <c r="C289" s="84" t="s">
        <v>28</v>
      </c>
      <c r="D289" s="85">
        <v>11</v>
      </c>
      <c r="E289" s="72"/>
      <c r="F289" s="40" t="str" cm="1">
        <f t="array" ref="F289">+numtext(E289)</f>
        <v>CERO PESOS 00/100 M.N.</v>
      </c>
      <c r="G289" s="60">
        <f t="shared" si="21"/>
        <v>0</v>
      </c>
    </row>
    <row r="290" spans="1:7" ht="40.8">
      <c r="A290" s="82" t="s">
        <v>503</v>
      </c>
      <c r="B290" s="83" t="s">
        <v>250</v>
      </c>
      <c r="C290" s="84" t="s">
        <v>29</v>
      </c>
      <c r="D290" s="85">
        <v>12</v>
      </c>
      <c r="E290" s="72"/>
      <c r="F290" s="40" t="str" cm="1">
        <f t="array" ref="F290">+numtext(E290)</f>
        <v>CERO PESOS 00/100 M.N.</v>
      </c>
      <c r="G290" s="60">
        <f t="shared" si="21"/>
        <v>0</v>
      </c>
    </row>
    <row r="291" spans="1:7" ht="40.8">
      <c r="A291" s="82" t="s">
        <v>504</v>
      </c>
      <c r="B291" s="83" t="s">
        <v>251</v>
      </c>
      <c r="C291" s="84" t="s">
        <v>29</v>
      </c>
      <c r="D291" s="85">
        <v>12</v>
      </c>
      <c r="E291" s="72"/>
      <c r="F291" s="40" t="str" cm="1">
        <f t="array" ref="F291">+numtext(E291)</f>
        <v>CERO PESOS 00/100 M.N.</v>
      </c>
      <c r="G291" s="60">
        <f t="shared" si="21"/>
        <v>0</v>
      </c>
    </row>
    <row r="292" spans="1:7" ht="30.6">
      <c r="A292" s="82" t="s">
        <v>505</v>
      </c>
      <c r="B292" s="83" t="s">
        <v>226</v>
      </c>
      <c r="C292" s="84" t="s">
        <v>29</v>
      </c>
      <c r="D292" s="85">
        <v>24</v>
      </c>
      <c r="E292" s="72"/>
      <c r="F292" s="40" t="str" cm="1">
        <f t="array" ref="F292">+numtext(E292)</f>
        <v>CERO PESOS 00/100 M.N.</v>
      </c>
      <c r="G292" s="60">
        <f t="shared" si="21"/>
        <v>0</v>
      </c>
    </row>
    <row r="293" spans="1:7" ht="40.8">
      <c r="A293" s="82" t="s">
        <v>506</v>
      </c>
      <c r="B293" s="83" t="s">
        <v>227</v>
      </c>
      <c r="C293" s="84" t="s">
        <v>37</v>
      </c>
      <c r="D293" s="85">
        <v>120</v>
      </c>
      <c r="E293" s="72"/>
      <c r="F293" s="40" t="str" cm="1">
        <f t="array" ref="F293">+numtext(E293)</f>
        <v>CERO PESOS 00/100 M.N.</v>
      </c>
      <c r="G293" s="60">
        <f t="shared" si="21"/>
        <v>0</v>
      </c>
    </row>
    <row r="294" spans="1:7" ht="14.4">
      <c r="A294" s="86" t="s">
        <v>380</v>
      </c>
      <c r="B294" s="87" t="s">
        <v>103</v>
      </c>
      <c r="C294" s="88"/>
      <c r="D294" s="89">
        <v>0</v>
      </c>
      <c r="E294" s="69"/>
      <c r="F294" s="48"/>
      <c r="G294" s="49">
        <f>SUM(G295:G327)</f>
        <v>0</v>
      </c>
    </row>
    <row r="295" spans="1:7" ht="40.8">
      <c r="A295" s="82" t="s">
        <v>507</v>
      </c>
      <c r="B295" s="83" t="s">
        <v>244</v>
      </c>
      <c r="C295" s="84" t="s">
        <v>30</v>
      </c>
      <c r="D295" s="85">
        <v>240</v>
      </c>
      <c r="E295" s="72"/>
      <c r="F295" s="40" t="str" cm="1">
        <f t="array" ref="F295">+numtext(E295)</f>
        <v>CERO PESOS 00/100 M.N.</v>
      </c>
      <c r="G295" s="60">
        <f t="shared" si="23" ref="G295:G337">+ROUND(E295*D295,2)</f>
        <v>0</v>
      </c>
    </row>
    <row r="296" spans="1:7" ht="40.8">
      <c r="A296" s="82" t="s">
        <v>508</v>
      </c>
      <c r="B296" s="83" t="s">
        <v>292</v>
      </c>
      <c r="C296" s="84" t="s">
        <v>29</v>
      </c>
      <c r="D296" s="85">
        <v>57.60</v>
      </c>
      <c r="E296" s="72"/>
      <c r="F296" s="40" t="str" cm="1">
        <f t="array" ref="F296">+numtext(E296)</f>
        <v>CERO PESOS 00/100 M.N.</v>
      </c>
      <c r="G296" s="60">
        <f t="shared" si="23"/>
        <v>0</v>
      </c>
    </row>
    <row r="297" spans="1:7" ht="30.6">
      <c r="A297" s="82" t="s">
        <v>509</v>
      </c>
      <c r="B297" s="83" t="s">
        <v>231</v>
      </c>
      <c r="C297" s="84" t="s">
        <v>29</v>
      </c>
      <c r="D297" s="85">
        <v>57.60</v>
      </c>
      <c r="E297" s="72"/>
      <c r="F297" s="40" t="str" cm="1">
        <f t="array" ref="F297">+numtext(E297)</f>
        <v>CERO PESOS 00/100 M.N.</v>
      </c>
      <c r="G297" s="60">
        <f t="shared" si="23"/>
        <v>0</v>
      </c>
    </row>
    <row r="298" spans="1:7" ht="30.6">
      <c r="A298" s="82" t="s">
        <v>510</v>
      </c>
      <c r="B298" s="83" t="s">
        <v>381</v>
      </c>
      <c r="C298" s="84" t="s">
        <v>30</v>
      </c>
      <c r="D298" s="85">
        <v>504</v>
      </c>
      <c r="E298" s="72"/>
      <c r="F298" s="40" t="str" cm="1">
        <f t="array" ref="F298">+numtext(E298)</f>
        <v>CERO PESOS 00/100 M.N.</v>
      </c>
      <c r="G298" s="60">
        <f t="shared" si="23"/>
        <v>0</v>
      </c>
    </row>
    <row r="299" spans="1:7" ht="40.8">
      <c r="A299" s="82" t="s">
        <v>511</v>
      </c>
      <c r="B299" s="83" t="s">
        <v>382</v>
      </c>
      <c r="C299" s="84" t="s">
        <v>29</v>
      </c>
      <c r="D299" s="85">
        <v>57.60</v>
      </c>
      <c r="E299" s="72"/>
      <c r="F299" s="40" t="str" cm="1">
        <f t="array" ref="F299">+numtext(E299)</f>
        <v>CERO PESOS 00/100 M.N.</v>
      </c>
      <c r="G299" s="60">
        <f t="shared" si="23"/>
        <v>0</v>
      </c>
    </row>
    <row r="300" spans="1:7" ht="51">
      <c r="A300" s="82" t="s">
        <v>512</v>
      </c>
      <c r="B300" s="83" t="s">
        <v>383</v>
      </c>
      <c r="C300" s="84" t="s">
        <v>28</v>
      </c>
      <c r="D300" s="85">
        <v>10</v>
      </c>
      <c r="E300" s="72"/>
      <c r="F300" s="40" t="str" cm="1">
        <f t="array" ref="F300">+numtext(E300)</f>
        <v>CERO PESOS 00/100 M.N.</v>
      </c>
      <c r="G300" s="60">
        <f t="shared" si="23"/>
        <v>0</v>
      </c>
    </row>
    <row r="301" spans="1:7" ht="61.2">
      <c r="A301" s="82" t="s">
        <v>513</v>
      </c>
      <c r="B301" s="83" t="s">
        <v>384</v>
      </c>
      <c r="C301" s="84" t="s">
        <v>28</v>
      </c>
      <c r="D301" s="85">
        <v>3</v>
      </c>
      <c r="E301" s="72"/>
      <c r="F301" s="40" t="str" cm="1">
        <f t="array" ref="F301">+numtext(E301)</f>
        <v>CERO PESOS 00/100 M.N.</v>
      </c>
      <c r="G301" s="60">
        <f t="shared" si="23"/>
        <v>0</v>
      </c>
    </row>
    <row r="302" spans="1:7" ht="61.2">
      <c r="A302" s="82" t="s">
        <v>514</v>
      </c>
      <c r="B302" s="83" t="s">
        <v>385</v>
      </c>
      <c r="C302" s="84" t="s">
        <v>28</v>
      </c>
      <c r="D302" s="85">
        <v>6</v>
      </c>
      <c r="E302" s="72"/>
      <c r="F302" s="40" t="str" cm="1">
        <f t="array" ref="F302">+numtext(E302)</f>
        <v>CERO PESOS 00/100 M.N.</v>
      </c>
      <c r="G302" s="60">
        <f t="shared" si="23"/>
        <v>0</v>
      </c>
    </row>
    <row r="303" spans="1:7" ht="173.4">
      <c r="A303" s="82" t="s">
        <v>515</v>
      </c>
      <c r="B303" s="83" t="s">
        <v>386</v>
      </c>
      <c r="C303" s="84" t="s">
        <v>28</v>
      </c>
      <c r="D303" s="85">
        <v>6</v>
      </c>
      <c r="E303" s="72"/>
      <c r="F303" s="40" t="str" cm="1">
        <f t="array" ref="F303">+numtext(E303)</f>
        <v>CERO PESOS 00/100 M.N.</v>
      </c>
      <c r="G303" s="60">
        <f t="shared" si="23"/>
        <v>0</v>
      </c>
    </row>
    <row r="304" spans="1:7" ht="173.4">
      <c r="A304" s="82" t="s">
        <v>516</v>
      </c>
      <c r="B304" s="83" t="s">
        <v>387</v>
      </c>
      <c r="C304" s="84" t="s">
        <v>28</v>
      </c>
      <c r="D304" s="85">
        <v>6</v>
      </c>
      <c r="E304" s="72"/>
      <c r="F304" s="40" t="str" cm="1">
        <f t="array" ref="F304">+numtext(E304)</f>
        <v>CERO PESOS 00/100 M.N.</v>
      </c>
      <c r="G304" s="60">
        <f t="shared" si="23"/>
        <v>0</v>
      </c>
    </row>
    <row r="305" spans="1:7" ht="173.4">
      <c r="A305" s="82" t="s">
        <v>517</v>
      </c>
      <c r="B305" s="83" t="s">
        <v>388</v>
      </c>
      <c r="C305" s="84" t="s">
        <v>28</v>
      </c>
      <c r="D305" s="85">
        <v>6</v>
      </c>
      <c r="E305" s="72"/>
      <c r="F305" s="40" t="str" cm="1">
        <f t="array" ref="F305">+numtext(E305)</f>
        <v>CERO PESOS 00/100 M.N.</v>
      </c>
      <c r="G305" s="60">
        <f t="shared" si="23"/>
        <v>0</v>
      </c>
    </row>
    <row r="306" spans="1:7" ht="30.6">
      <c r="A306" s="38" t="s">
        <v>518</v>
      </c>
      <c r="B306" s="58" t="s">
        <v>389</v>
      </c>
      <c r="C306" s="40" t="s">
        <v>28</v>
      </c>
      <c r="D306" s="59">
        <v>6</v>
      </c>
      <c r="E306" s="72"/>
      <c r="F306" s="40" t="str" cm="1">
        <f t="array" ref="F306">+numtext(E306)</f>
        <v>CERO PESOS 00/100 M.N.</v>
      </c>
      <c r="G306" s="60">
        <f t="shared" si="23"/>
        <v>0</v>
      </c>
    </row>
    <row r="307" spans="1:7" ht="30.6">
      <c r="A307" s="38" t="s">
        <v>519</v>
      </c>
      <c r="B307" s="58" t="s">
        <v>390</v>
      </c>
      <c r="C307" s="40" t="s">
        <v>28</v>
      </c>
      <c r="D307" s="59">
        <v>6</v>
      </c>
      <c r="E307" s="72"/>
      <c r="F307" s="40" t="str" cm="1">
        <f t="array" ref="F307">+numtext(E307)</f>
        <v>CERO PESOS 00/100 M.N.</v>
      </c>
      <c r="G307" s="60">
        <f t="shared" si="23"/>
        <v>0</v>
      </c>
    </row>
    <row r="308" spans="1:7" ht="30.6">
      <c r="A308" s="38" t="s">
        <v>520</v>
      </c>
      <c r="B308" s="58" t="s">
        <v>391</v>
      </c>
      <c r="C308" s="40" t="s">
        <v>28</v>
      </c>
      <c r="D308" s="59">
        <v>6</v>
      </c>
      <c r="E308" s="72"/>
      <c r="F308" s="40" t="str" cm="1">
        <f t="array" ref="F308">+numtext(E308)</f>
        <v>CERO PESOS 00/100 M.N.</v>
      </c>
      <c r="G308" s="60">
        <f t="shared" si="23"/>
        <v>0</v>
      </c>
    </row>
    <row r="309" spans="1:7" ht="30.6">
      <c r="A309" s="38" t="s">
        <v>521</v>
      </c>
      <c r="B309" s="58" t="s">
        <v>392</v>
      </c>
      <c r="C309" s="40" t="s">
        <v>393</v>
      </c>
      <c r="D309" s="59">
        <v>10</v>
      </c>
      <c r="E309" s="72"/>
      <c r="F309" s="40" t="str" cm="1">
        <f t="array" ref="F309">+numtext(E309)</f>
        <v>CERO PESOS 00/100 M.N.</v>
      </c>
      <c r="G309" s="60">
        <f t="shared" si="23"/>
        <v>0</v>
      </c>
    </row>
    <row r="310" spans="1:7" ht="20.4">
      <c r="A310" s="38" t="s">
        <v>522</v>
      </c>
      <c r="B310" s="58" t="s">
        <v>394</v>
      </c>
      <c r="C310" s="40" t="s">
        <v>30</v>
      </c>
      <c r="D310" s="59">
        <v>105</v>
      </c>
      <c r="E310" s="72"/>
      <c r="F310" s="40" t="str" cm="1">
        <f t="array" ref="F310">+numtext(E310)</f>
        <v>CERO PESOS 00/100 M.N.</v>
      </c>
      <c r="G310" s="60">
        <f t="shared" si="23"/>
        <v>0</v>
      </c>
    </row>
    <row r="311" spans="1:7" ht="40.8">
      <c r="A311" s="38" t="s">
        <v>523</v>
      </c>
      <c r="B311" s="58" t="s">
        <v>395</v>
      </c>
      <c r="C311" s="40" t="s">
        <v>30</v>
      </c>
      <c r="D311" s="59">
        <v>252</v>
      </c>
      <c r="E311" s="72"/>
      <c r="F311" s="40" t="str" cm="1">
        <f t="array" ref="F311">+numtext(E311)</f>
        <v>CERO PESOS 00/100 M.N.</v>
      </c>
      <c r="G311" s="60">
        <f t="shared" si="23"/>
        <v>0</v>
      </c>
    </row>
    <row r="312" spans="1:7" ht="40.8">
      <c r="A312" s="38" t="s">
        <v>524</v>
      </c>
      <c r="B312" s="58" t="s">
        <v>396</v>
      </c>
      <c r="C312" s="40" t="s">
        <v>30</v>
      </c>
      <c r="D312" s="59">
        <v>252</v>
      </c>
      <c r="E312" s="72"/>
      <c r="F312" s="40" t="str" cm="1">
        <f t="array" ref="F312">+numtext(E312)</f>
        <v>CERO PESOS 00/100 M.N.</v>
      </c>
      <c r="G312" s="60">
        <f t="shared" si="23"/>
        <v>0</v>
      </c>
    </row>
    <row r="313" spans="1:7" ht="40.8">
      <c r="A313" s="38" t="s">
        <v>525</v>
      </c>
      <c r="B313" s="58" t="s">
        <v>397</v>
      </c>
      <c r="C313" s="40" t="s">
        <v>28</v>
      </c>
      <c r="D313" s="59">
        <v>10</v>
      </c>
      <c r="E313" s="72"/>
      <c r="F313" s="40" t="str" cm="1">
        <f t="array" ref="F313">+numtext(E313)</f>
        <v>CERO PESOS 00/100 M.N.</v>
      </c>
      <c r="G313" s="60">
        <f t="shared" si="23"/>
        <v>0</v>
      </c>
    </row>
    <row r="314" spans="1:7" ht="30.6">
      <c r="A314" s="38" t="s">
        <v>526</v>
      </c>
      <c r="B314" s="58" t="s">
        <v>398</v>
      </c>
      <c r="C314" s="40" t="s">
        <v>28</v>
      </c>
      <c r="D314" s="59">
        <v>10</v>
      </c>
      <c r="E314" s="72"/>
      <c r="F314" s="40" t="str" cm="1">
        <f t="array" ref="F314">+numtext(E314)</f>
        <v>CERO PESOS 00/100 M.N.</v>
      </c>
      <c r="G314" s="60">
        <f t="shared" si="23"/>
        <v>0</v>
      </c>
    </row>
    <row r="315" spans="1:7" ht="51">
      <c r="A315" s="38" t="s">
        <v>527</v>
      </c>
      <c r="B315" s="58" t="s">
        <v>399</v>
      </c>
      <c r="C315" s="40" t="s">
        <v>28</v>
      </c>
      <c r="D315" s="59">
        <v>1</v>
      </c>
      <c r="E315" s="72"/>
      <c r="F315" s="40" t="str" cm="1">
        <f t="array" ref="F315">+numtext(E315)</f>
        <v>CERO PESOS 00/100 M.N.</v>
      </c>
      <c r="G315" s="60">
        <f t="shared" si="23"/>
        <v>0</v>
      </c>
    </row>
    <row r="316" spans="1:7" ht="40.8">
      <c r="A316" s="38" t="s">
        <v>528</v>
      </c>
      <c r="B316" s="58" t="s">
        <v>400</v>
      </c>
      <c r="C316" s="40" t="s">
        <v>28</v>
      </c>
      <c r="D316" s="59">
        <v>1</v>
      </c>
      <c r="E316" s="72"/>
      <c r="F316" s="40" t="str" cm="1">
        <f t="array" ref="F316">+numtext(E316)</f>
        <v>CERO PESOS 00/100 M.N.</v>
      </c>
      <c r="G316" s="60">
        <f t="shared" si="23"/>
        <v>0</v>
      </c>
    </row>
    <row r="317" spans="1:7" ht="40.8">
      <c r="A317" s="38" t="s">
        <v>529</v>
      </c>
      <c r="B317" s="58" t="s">
        <v>401</v>
      </c>
      <c r="C317" s="40" t="s">
        <v>28</v>
      </c>
      <c r="D317" s="59">
        <v>10</v>
      </c>
      <c r="E317" s="72"/>
      <c r="F317" s="40" t="str" cm="1">
        <f t="array" ref="F317">+numtext(E317)</f>
        <v>CERO PESOS 00/100 M.N.</v>
      </c>
      <c r="G317" s="60">
        <f t="shared" si="23"/>
        <v>0</v>
      </c>
    </row>
    <row r="318" spans="1:7" ht="40.8">
      <c r="A318" s="38" t="s">
        <v>530</v>
      </c>
      <c r="B318" s="58" t="s">
        <v>402</v>
      </c>
      <c r="C318" s="40" t="s">
        <v>28</v>
      </c>
      <c r="D318" s="59">
        <v>20</v>
      </c>
      <c r="E318" s="72"/>
      <c r="F318" s="40" t="str" cm="1">
        <f t="array" ref="F318">+numtext(E318)</f>
        <v>CERO PESOS 00/100 M.N.</v>
      </c>
      <c r="G318" s="60">
        <f t="shared" si="23"/>
        <v>0</v>
      </c>
    </row>
    <row r="319" spans="1:7" ht="30.6">
      <c r="A319" s="38" t="s">
        <v>531</v>
      </c>
      <c r="B319" s="58" t="s">
        <v>403</v>
      </c>
      <c r="C319" s="40" t="s">
        <v>28</v>
      </c>
      <c r="D319" s="59">
        <v>20</v>
      </c>
      <c r="E319" s="72"/>
      <c r="F319" s="40" t="str" cm="1">
        <f t="array" ref="F319">+numtext(E319)</f>
        <v>CERO PESOS 00/100 M.N.</v>
      </c>
      <c r="G319" s="60">
        <f t="shared" si="23"/>
        <v>0</v>
      </c>
    </row>
    <row r="320" spans="1:7" ht="40.8">
      <c r="A320" s="38" t="s">
        <v>532</v>
      </c>
      <c r="B320" s="58" t="s">
        <v>404</v>
      </c>
      <c r="C320" s="40" t="s">
        <v>28</v>
      </c>
      <c r="D320" s="59">
        <v>10</v>
      </c>
      <c r="E320" s="72"/>
      <c r="F320" s="40" t="str" cm="1">
        <f t="array" ref="F320">+numtext(E320)</f>
        <v>CERO PESOS 00/100 M.N.</v>
      </c>
      <c r="G320" s="60">
        <f t="shared" si="23"/>
        <v>0</v>
      </c>
    </row>
    <row r="321" spans="1:7" ht="40.8">
      <c r="A321" s="38" t="s">
        <v>533</v>
      </c>
      <c r="B321" s="58" t="s">
        <v>405</v>
      </c>
      <c r="C321" s="40" t="s">
        <v>28</v>
      </c>
      <c r="D321" s="59">
        <v>10</v>
      </c>
      <c r="E321" s="72"/>
      <c r="F321" s="40" t="str" cm="1">
        <f t="array" ref="F321">+numtext(E321)</f>
        <v>CERO PESOS 00/100 M.N.</v>
      </c>
      <c r="G321" s="60">
        <f t="shared" si="23"/>
        <v>0</v>
      </c>
    </row>
    <row r="322" spans="1:7" ht="40.8">
      <c r="A322" s="38" t="s">
        <v>534</v>
      </c>
      <c r="B322" s="58" t="s">
        <v>406</v>
      </c>
      <c r="C322" s="40" t="s">
        <v>28</v>
      </c>
      <c r="D322" s="59">
        <v>18</v>
      </c>
      <c r="E322" s="72"/>
      <c r="F322" s="40" t="str" cm="1">
        <f t="array" ref="F322">+numtext(E322)</f>
        <v>CERO PESOS 00/100 M.N.</v>
      </c>
      <c r="G322" s="60">
        <f t="shared" si="23"/>
        <v>0</v>
      </c>
    </row>
    <row r="323" spans="1:7" ht="40.8">
      <c r="A323" s="38" t="s">
        <v>535</v>
      </c>
      <c r="B323" s="58" t="s">
        <v>407</v>
      </c>
      <c r="C323" s="40" t="s">
        <v>28</v>
      </c>
      <c r="D323" s="59">
        <v>1</v>
      </c>
      <c r="E323" s="72"/>
      <c r="F323" s="40" t="str" cm="1">
        <f t="array" ref="F323">+numtext(E323)</f>
        <v>CERO PESOS 00/100 M.N.</v>
      </c>
      <c r="G323" s="60">
        <f t="shared" si="23"/>
        <v>0</v>
      </c>
    </row>
    <row r="324" spans="1:7" ht="51">
      <c r="A324" s="38" t="s">
        <v>536</v>
      </c>
      <c r="B324" s="58" t="s">
        <v>408</v>
      </c>
      <c r="C324" s="40" t="s">
        <v>28</v>
      </c>
      <c r="D324" s="59">
        <v>1</v>
      </c>
      <c r="E324" s="72"/>
      <c r="F324" s="40" t="str" cm="1">
        <f t="array" ref="F324">+numtext(E324)</f>
        <v>CERO PESOS 00/100 M.N.</v>
      </c>
      <c r="G324" s="60">
        <f t="shared" si="23"/>
        <v>0</v>
      </c>
    </row>
    <row r="325" spans="1:7" ht="30.6">
      <c r="A325" s="38" t="s">
        <v>537</v>
      </c>
      <c r="B325" s="58" t="s">
        <v>409</v>
      </c>
      <c r="C325" s="40" t="s">
        <v>28</v>
      </c>
      <c r="D325" s="59">
        <v>1</v>
      </c>
      <c r="E325" s="72"/>
      <c r="F325" s="40" t="str" cm="1">
        <f t="array" ref="F325">+numtext(E325)</f>
        <v>CERO PESOS 00/100 M.N.</v>
      </c>
      <c r="G325" s="60">
        <f t="shared" si="23"/>
        <v>0</v>
      </c>
    </row>
    <row r="326" spans="1:7" ht="51">
      <c r="A326" s="38" t="s">
        <v>538</v>
      </c>
      <c r="B326" s="58" t="s">
        <v>410</v>
      </c>
      <c r="C326" s="40" t="s">
        <v>28</v>
      </c>
      <c r="D326" s="59">
        <v>1</v>
      </c>
      <c r="E326" s="72"/>
      <c r="F326" s="40" t="str" cm="1">
        <f t="array" ref="F326">+numtext(E326)</f>
        <v>CERO PESOS 00/100 M.N.</v>
      </c>
      <c r="G326" s="60">
        <f t="shared" si="23"/>
        <v>0</v>
      </c>
    </row>
    <row r="327" spans="1:7" ht="61.2">
      <c r="A327" s="38" t="s">
        <v>539</v>
      </c>
      <c r="B327" s="58" t="s">
        <v>411</v>
      </c>
      <c r="C327" s="40" t="s">
        <v>28</v>
      </c>
      <c r="D327" s="59">
        <v>1</v>
      </c>
      <c r="E327" s="72"/>
      <c r="F327" s="40" t="str" cm="1">
        <f t="array" ref="F327">+numtext(E327)</f>
        <v>CERO PESOS 00/100 M.N.</v>
      </c>
      <c r="G327" s="60">
        <f t="shared" si="23"/>
        <v>0</v>
      </c>
    </row>
    <row r="328" spans="1:7" ht="14.4">
      <c r="A328" s="44" t="s">
        <v>412</v>
      </c>
      <c r="B328" s="71" t="s">
        <v>154</v>
      </c>
      <c r="C328" s="46"/>
      <c r="D328" s="47">
        <v>0</v>
      </c>
      <c r="E328" s="69"/>
      <c r="F328" s="48"/>
      <c r="G328" s="49">
        <f>SUM(G329:G337)</f>
        <v>0</v>
      </c>
    </row>
    <row r="329" spans="1:7" ht="20.4">
      <c r="A329" s="38" t="s">
        <v>540</v>
      </c>
      <c r="B329" s="58" t="s">
        <v>413</v>
      </c>
      <c r="C329" s="40" t="s">
        <v>29</v>
      </c>
      <c r="D329" s="59">
        <v>64</v>
      </c>
      <c r="E329" s="72"/>
      <c r="F329" s="40" t="str" cm="1">
        <f t="array" ref="F329">+numtext(E329)</f>
        <v>CERO PESOS 00/100 M.N.</v>
      </c>
      <c r="G329" s="60">
        <f t="shared" si="23"/>
        <v>0</v>
      </c>
    </row>
    <row r="330" spans="1:7" ht="30.6">
      <c r="A330" s="38" t="s">
        <v>541</v>
      </c>
      <c r="B330" s="58" t="s">
        <v>414</v>
      </c>
      <c r="C330" s="40" t="s">
        <v>23</v>
      </c>
      <c r="D330" s="59">
        <v>32</v>
      </c>
      <c r="E330" s="72"/>
      <c r="F330" s="40" t="str" cm="1">
        <f t="array" ref="F330">+numtext(E330)</f>
        <v>CERO PESOS 00/100 M.N.</v>
      </c>
      <c r="G330" s="60">
        <f t="shared" si="23"/>
        <v>0</v>
      </c>
    </row>
    <row r="331" spans="1:7" ht="40.8">
      <c r="A331" s="38" t="s">
        <v>542</v>
      </c>
      <c r="B331" s="58" t="s">
        <v>292</v>
      </c>
      <c r="C331" s="40" t="s">
        <v>29</v>
      </c>
      <c r="D331" s="59">
        <v>64</v>
      </c>
      <c r="E331" s="72"/>
      <c r="F331" s="40" t="str" cm="1">
        <f t="array" ref="F331">+numtext(E331)</f>
        <v>CERO PESOS 00/100 M.N.</v>
      </c>
      <c r="G331" s="60">
        <f t="shared" si="23"/>
        <v>0</v>
      </c>
    </row>
    <row r="332" spans="1:7" ht="30.6">
      <c r="A332" s="38" t="s">
        <v>543</v>
      </c>
      <c r="B332" s="58" t="s">
        <v>231</v>
      </c>
      <c r="C332" s="40" t="s">
        <v>29</v>
      </c>
      <c r="D332" s="59">
        <v>64</v>
      </c>
      <c r="E332" s="72"/>
      <c r="F332" s="40" t="str" cm="1">
        <f t="array" ref="F332">+numtext(E332)</f>
        <v>CERO PESOS 00/100 M.N.</v>
      </c>
      <c r="G332" s="60">
        <f t="shared" si="23"/>
        <v>0</v>
      </c>
    </row>
    <row r="333" spans="1:7" ht="40.8">
      <c r="A333" s="38" t="s">
        <v>544</v>
      </c>
      <c r="B333" s="58" t="s">
        <v>415</v>
      </c>
      <c r="C333" s="40" t="s">
        <v>28</v>
      </c>
      <c r="D333" s="59">
        <v>5</v>
      </c>
      <c r="E333" s="72"/>
      <c r="F333" s="40" t="str" cm="1">
        <f t="array" ref="F333">+numtext(E333)</f>
        <v>CERO PESOS 00/100 M.N.</v>
      </c>
      <c r="G333" s="60">
        <f t="shared" si="23"/>
        <v>0</v>
      </c>
    </row>
    <row r="334" spans="1:7" ht="40.8">
      <c r="A334" s="38" t="s">
        <v>545</v>
      </c>
      <c r="B334" s="58" t="s">
        <v>416</v>
      </c>
      <c r="C334" s="40" t="s">
        <v>28</v>
      </c>
      <c r="D334" s="59">
        <v>7</v>
      </c>
      <c r="E334" s="72"/>
      <c r="F334" s="40" t="str" cm="1">
        <f t="array" ref="F334">+numtext(E334)</f>
        <v>CERO PESOS 00/100 M.N.</v>
      </c>
      <c r="G334" s="60">
        <f t="shared" si="23"/>
        <v>0</v>
      </c>
    </row>
    <row r="335" spans="1:7" ht="40.8">
      <c r="A335" s="38" t="s">
        <v>546</v>
      </c>
      <c r="B335" s="58" t="s">
        <v>417</v>
      </c>
      <c r="C335" s="40" t="s">
        <v>28</v>
      </c>
      <c r="D335" s="59">
        <v>8</v>
      </c>
      <c r="E335" s="72"/>
      <c r="F335" s="40" t="str" cm="1">
        <f t="array" ref="F335">+numtext(E335)</f>
        <v>CERO PESOS 00/100 M.N.</v>
      </c>
      <c r="G335" s="60">
        <f t="shared" si="23"/>
        <v>0</v>
      </c>
    </row>
    <row r="336" spans="1:7" ht="40.8">
      <c r="A336" s="38" t="s">
        <v>547</v>
      </c>
      <c r="B336" s="58" t="s">
        <v>158</v>
      </c>
      <c r="C336" s="40" t="s">
        <v>28</v>
      </c>
      <c r="D336" s="59">
        <v>6</v>
      </c>
      <c r="E336" s="72"/>
      <c r="F336" s="40" t="str" cm="1">
        <f t="array" ref="F336">+numtext(E336)</f>
        <v>CERO PESOS 00/100 M.N.</v>
      </c>
      <c r="G336" s="60">
        <f t="shared" si="23"/>
        <v>0</v>
      </c>
    </row>
    <row r="337" spans="1:7" ht="40.8">
      <c r="A337" s="38" t="s">
        <v>548</v>
      </c>
      <c r="B337" s="58" t="s">
        <v>160</v>
      </c>
      <c r="C337" s="40" t="s">
        <v>23</v>
      </c>
      <c r="D337" s="59">
        <v>12.80</v>
      </c>
      <c r="E337" s="72"/>
      <c r="F337" s="40" t="str" cm="1">
        <f t="array" ref="F337">+numtext(E337)</f>
        <v>CERO PESOS 00/100 M.N.</v>
      </c>
      <c r="G337" s="60">
        <f t="shared" si="23"/>
        <v>0</v>
      </c>
    </row>
    <row r="338" spans="1:7" ht="14.4">
      <c r="A338" s="44" t="s">
        <v>418</v>
      </c>
      <c r="B338" s="71" t="s">
        <v>39</v>
      </c>
      <c r="C338" s="46"/>
      <c r="D338" s="47">
        <v>0</v>
      </c>
      <c r="E338" s="69"/>
      <c r="F338" s="48"/>
      <c r="G338" s="49">
        <f>SUM(G339)</f>
        <v>0</v>
      </c>
    </row>
    <row r="339" spans="1:7" ht="20.4">
      <c r="A339" s="38" t="s">
        <v>549</v>
      </c>
      <c r="B339" s="58" t="s">
        <v>419</v>
      </c>
      <c r="C339" s="40" t="s">
        <v>23</v>
      </c>
      <c r="D339" s="59">
        <v>2880</v>
      </c>
      <c r="E339" s="72"/>
      <c r="F339" s="40" t="str" cm="1">
        <f t="array" ref="F339">+numtext(E339)</f>
        <v>CERO PESOS 00/100 M.N.</v>
      </c>
      <c r="G339" s="60">
        <f>+ROUND(E339*D339,2)</f>
        <v>0</v>
      </c>
    </row>
    <row r="340" spans="1:7" ht="12.9" customHeight="1">
      <c r="A340" s="56"/>
      <c r="B340" s="56"/>
      <c r="C340" s="56"/>
      <c r="D340" s="57"/>
      <c r="E340" s="56"/>
      <c r="F340" s="56"/>
      <c r="G340" s="56"/>
    </row>
    <row r="341" spans="1:7" ht="14.4">
      <c r="A341" s="61"/>
      <c r="B341" s="62" t="s">
        <v>22</v>
      </c>
      <c r="C341" s="62"/>
      <c r="D341" s="63"/>
      <c r="E341" s="61"/>
      <c r="F341" s="61"/>
      <c r="G341" s="61">
        <f>D341*E341</f>
        <v>0</v>
      </c>
    </row>
    <row r="342" spans="1:7" ht="30.6">
      <c r="A342" s="56"/>
      <c r="B342" s="79" t="str">
        <f>+B17</f>
        <v>Construcción de Av. Federación, de la carretera estatal código 544 a la rampa de acceso al puente vehicular "Amado Nervo", del km.  13+164 al 13+244, en el municipio de Puerto Vallarta, Jalisco.</v>
      </c>
      <c r="C342" s="56"/>
      <c r="D342" s="57"/>
      <c r="E342" s="56"/>
      <c r="F342" s="56"/>
      <c r="G342" s="81">
        <f>+G17</f>
        <v>0</v>
      </c>
    </row>
    <row r="343" spans="1:7" ht="14.4">
      <c r="A343" s="50"/>
      <c r="B343" s="50"/>
      <c r="C343" s="51"/>
      <c r="D343" s="52"/>
      <c r="E343" s="53"/>
      <c r="F343" s="54"/>
      <c r="G343" s="55"/>
    </row>
    <row r="344" spans="1:7" ht="14.4">
      <c r="A344" s="44" t="s">
        <v>14</v>
      </c>
      <c r="B344" s="45" t="str">
        <f t="shared" si="24" ref="B344:B380">+VLOOKUP($A344,$A$17:$G$340,2,0)</f>
        <v>PRELIMINARES</v>
      </c>
      <c r="C344" s="56"/>
      <c r="D344" s="57"/>
      <c r="E344" s="56"/>
      <c r="F344" s="56"/>
      <c r="G344" s="78">
        <f t="shared" si="25" ref="G344:G380">+VLOOKUP($A344,$A$17:$G$340,7,0)</f>
        <v>0</v>
      </c>
    </row>
    <row r="345" spans="1:7" ht="14.4">
      <c r="A345" s="44" t="s">
        <v>32</v>
      </c>
      <c r="B345" s="45" t="str">
        <f t="shared" si="24"/>
        <v>EXCAVACIONES</v>
      </c>
      <c r="C345" s="56"/>
      <c r="D345" s="57"/>
      <c r="E345" s="56"/>
      <c r="F345" s="56"/>
      <c r="G345" s="78">
        <f t="shared" si="25"/>
        <v>0</v>
      </c>
    </row>
    <row r="346" spans="1:7" ht="14.4">
      <c r="A346" s="44" t="s">
        <v>40</v>
      </c>
      <c r="B346" s="45" t="str">
        <f t="shared" si="24"/>
        <v>TERRACERÍAS</v>
      </c>
      <c r="C346" s="56"/>
      <c r="D346" s="57"/>
      <c r="E346" s="56"/>
      <c r="F346" s="56"/>
      <c r="G346" s="78">
        <f t="shared" si="25"/>
        <v>0</v>
      </c>
    </row>
    <row r="347" spans="1:7" ht="14.4">
      <c r="A347" s="44" t="s">
        <v>242</v>
      </c>
      <c r="B347" s="45" t="str">
        <f t="shared" si="24"/>
        <v>AGUA POTABLE</v>
      </c>
      <c r="C347" s="56"/>
      <c r="D347" s="57"/>
      <c r="E347" s="56"/>
      <c r="F347" s="56"/>
      <c r="G347" s="78">
        <f t="shared" si="25"/>
        <v>0</v>
      </c>
    </row>
    <row r="348" spans="1:7" ht="14.4">
      <c r="A348" s="50" t="s">
        <v>243</v>
      </c>
      <c r="B348" s="50" t="str">
        <f t="shared" si="24"/>
        <v>LÍNEA PRINCIPAL</v>
      </c>
      <c r="C348" s="51"/>
      <c r="D348" s="52"/>
      <c r="E348" s="53"/>
      <c r="F348" s="54"/>
      <c r="G348" s="55">
        <f t="shared" si="25"/>
        <v>0</v>
      </c>
    </row>
    <row r="349" spans="1:7" ht="14.4">
      <c r="A349" s="50" t="s">
        <v>252</v>
      </c>
      <c r="B349" s="50" t="str">
        <f t="shared" si="24"/>
        <v>TOMAS DOMICILIARIAS</v>
      </c>
      <c r="C349" s="51"/>
      <c r="D349" s="52"/>
      <c r="E349" s="53"/>
      <c r="F349" s="54"/>
      <c r="G349" s="55">
        <f t="shared" si="25"/>
        <v>0</v>
      </c>
    </row>
    <row r="350" spans="1:7" ht="14.4">
      <c r="A350" s="50" t="s">
        <v>262</v>
      </c>
      <c r="B350" s="50" t="str">
        <f t="shared" si="24"/>
        <v>CAJA DE VÁLVULAS</v>
      </c>
      <c r="C350" s="51"/>
      <c r="D350" s="52"/>
      <c r="E350" s="53"/>
      <c r="F350" s="54"/>
      <c r="G350" s="55">
        <f t="shared" si="25"/>
        <v>0</v>
      </c>
    </row>
    <row r="351" spans="1:7" ht="14.4">
      <c r="A351" s="50" t="s">
        <v>270</v>
      </c>
      <c r="B351" s="50" t="str">
        <f t="shared" si="24"/>
        <v>PIEZAS ESPECIALES</v>
      </c>
      <c r="C351" s="51"/>
      <c r="D351" s="52"/>
      <c r="E351" s="53"/>
      <c r="F351" s="54"/>
      <c r="G351" s="55">
        <f t="shared" si="25"/>
        <v>0</v>
      </c>
    </row>
    <row r="352" spans="1:7" ht="14.4">
      <c r="A352" s="44" t="s">
        <v>279</v>
      </c>
      <c r="B352" s="45" t="str">
        <f t="shared" si="24"/>
        <v>DRENAJE SANITARIO</v>
      </c>
      <c r="C352" s="56"/>
      <c r="D352" s="57"/>
      <c r="E352" s="56"/>
      <c r="F352" s="56"/>
      <c r="G352" s="78">
        <f t="shared" si="25"/>
        <v>0</v>
      </c>
    </row>
    <row r="353" spans="1:7" ht="14.4">
      <c r="A353" s="50" t="s">
        <v>280</v>
      </c>
      <c r="B353" s="50" t="str">
        <f t="shared" si="24"/>
        <v>LÍNEA PRINCIPAL</v>
      </c>
      <c r="C353" s="51"/>
      <c r="D353" s="52"/>
      <c r="E353" s="53"/>
      <c r="F353" s="54"/>
      <c r="G353" s="55">
        <f t="shared" si="25"/>
        <v>0</v>
      </c>
    </row>
    <row r="354" spans="1:7" ht="14.4">
      <c r="A354" s="50" t="s">
        <v>216</v>
      </c>
      <c r="B354" s="50" t="str">
        <f t="shared" si="24"/>
        <v>DESCARGAS DOMICILIARIAS</v>
      </c>
      <c r="C354" s="51"/>
      <c r="D354" s="52"/>
      <c r="E354" s="53"/>
      <c r="F354" s="54"/>
      <c r="G354" s="55">
        <f t="shared" si="25"/>
        <v>0</v>
      </c>
    </row>
    <row r="355" spans="1:7" ht="14.4">
      <c r="A355" s="50" t="s">
        <v>284</v>
      </c>
      <c r="B355" s="50" t="str">
        <f t="shared" si="24"/>
        <v>POZO DE VISITA</v>
      </c>
      <c r="C355" s="51"/>
      <c r="D355" s="52"/>
      <c r="E355" s="53"/>
      <c r="F355" s="54"/>
      <c r="G355" s="55">
        <f t="shared" si="25"/>
        <v>0</v>
      </c>
    </row>
    <row r="356" spans="1:7" ht="14.4">
      <c r="A356" s="44" t="s">
        <v>289</v>
      </c>
      <c r="B356" s="45" t="str">
        <f t="shared" si="24"/>
        <v>DRENAJE PLUVIAL</v>
      </c>
      <c r="C356" s="56"/>
      <c r="D356" s="57"/>
      <c r="E356" s="56"/>
      <c r="F356" s="56"/>
      <c r="G356" s="78">
        <f t="shared" si="25"/>
        <v>0</v>
      </c>
    </row>
    <row r="357" spans="1:7" ht="14.4">
      <c r="A357" s="50" t="s">
        <v>290</v>
      </c>
      <c r="B357" s="50" t="str">
        <f t="shared" si="24"/>
        <v>BOCA DE TORMENTA</v>
      </c>
      <c r="C357" s="51"/>
      <c r="D357" s="52"/>
      <c r="E357" s="53"/>
      <c r="F357" s="54"/>
      <c r="G357" s="55">
        <f t="shared" si="25"/>
        <v>0</v>
      </c>
    </row>
    <row r="358" spans="1:7" ht="14.4">
      <c r="A358" s="44" t="s">
        <v>297</v>
      </c>
      <c r="B358" s="45" t="str">
        <f t="shared" si="24"/>
        <v>PAVIMENTOS</v>
      </c>
      <c r="C358" s="56"/>
      <c r="D358" s="57"/>
      <c r="E358" s="56"/>
      <c r="F358" s="56"/>
      <c r="G358" s="78">
        <f t="shared" si="25"/>
        <v>0</v>
      </c>
    </row>
    <row r="359" spans="1:7" ht="14.4">
      <c r="A359" s="44" t="s">
        <v>306</v>
      </c>
      <c r="B359" s="45" t="str">
        <f t="shared" si="24"/>
        <v>APROCHE EN VIALIDAD EXISTENTE</v>
      </c>
      <c r="C359" s="56"/>
      <c r="D359" s="57"/>
      <c r="E359" s="56"/>
      <c r="F359" s="56"/>
      <c r="G359" s="78">
        <f t="shared" si="25"/>
        <v>0</v>
      </c>
    </row>
    <row r="360" spans="1:7" ht="14.4">
      <c r="A360" s="44" t="s">
        <v>308</v>
      </c>
      <c r="B360" s="45" t="str">
        <f t="shared" si="24"/>
        <v>BANQUETAS</v>
      </c>
      <c r="C360" s="56"/>
      <c r="D360" s="57"/>
      <c r="E360" s="56"/>
      <c r="F360" s="56"/>
      <c r="G360" s="78">
        <f t="shared" si="25"/>
        <v>0</v>
      </c>
    </row>
    <row r="361" spans="1:7" ht="14.4">
      <c r="A361" s="50" t="s">
        <v>310</v>
      </c>
      <c r="B361" s="50" t="str">
        <f t="shared" si="24"/>
        <v>BANQUETAS VIALIDAD EXISTENTE</v>
      </c>
      <c r="C361" s="51"/>
      <c r="D361" s="52"/>
      <c r="E361" s="53"/>
      <c r="F361" s="54"/>
      <c r="G361" s="55">
        <f t="shared" si="25"/>
        <v>0</v>
      </c>
    </row>
    <row r="362" spans="1:7" ht="14.4">
      <c r="A362" s="74" t="s">
        <v>312</v>
      </c>
      <c r="B362" s="75" t="str">
        <f t="shared" si="24"/>
        <v>BANQUETAS Y GUARNICIONES</v>
      </c>
      <c r="C362" s="56"/>
      <c r="D362" s="57"/>
      <c r="E362" s="56"/>
      <c r="F362" s="56"/>
      <c r="G362" s="76">
        <f t="shared" si="25"/>
        <v>0</v>
      </c>
    </row>
    <row r="363" spans="1:7" ht="14.4">
      <c r="A363" s="74" t="s">
        <v>316</v>
      </c>
      <c r="B363" s="75" t="str">
        <f t="shared" si="24"/>
        <v>PEATONALIZACIÓN</v>
      </c>
      <c r="C363" s="56"/>
      <c r="D363" s="57"/>
      <c r="E363" s="56"/>
      <c r="F363" s="56"/>
      <c r="G363" s="76">
        <f t="shared" si="25"/>
        <v>0</v>
      </c>
    </row>
    <row r="364" spans="1:7" ht="14.4">
      <c r="A364" s="50" t="s">
        <v>321</v>
      </c>
      <c r="B364" s="50" t="str">
        <f t="shared" si="24"/>
        <v>BANQUETAS VIALIDAD NUEVA</v>
      </c>
      <c r="C364" s="51"/>
      <c r="D364" s="52"/>
      <c r="E364" s="53"/>
      <c r="F364" s="54"/>
      <c r="G364" s="55">
        <f t="shared" si="25"/>
        <v>0</v>
      </c>
    </row>
    <row r="365" spans="1:7" ht="14.4">
      <c r="A365" s="74" t="s">
        <v>323</v>
      </c>
      <c r="B365" s="75" t="str">
        <f t="shared" si="24"/>
        <v>BANQUETAS Y GUARNICIONES</v>
      </c>
      <c r="C365" s="56"/>
      <c r="D365" s="57"/>
      <c r="E365" s="56"/>
      <c r="F365" s="56"/>
      <c r="G365" s="76">
        <f t="shared" si="25"/>
        <v>0</v>
      </c>
    </row>
    <row r="366" spans="1:7" ht="14.4">
      <c r="A366" s="74" t="s">
        <v>324</v>
      </c>
      <c r="B366" s="75" t="str">
        <f t="shared" si="24"/>
        <v>PEATONALIZACIÓN</v>
      </c>
      <c r="C366" s="56"/>
      <c r="D366" s="57"/>
      <c r="E366" s="56"/>
      <c r="F366" s="56"/>
      <c r="G366" s="76">
        <f t="shared" si="25"/>
        <v>0</v>
      </c>
    </row>
    <row r="367" spans="1:7" ht="14.4">
      <c r="A367" s="44" t="s">
        <v>325</v>
      </c>
      <c r="B367" s="45" t="str">
        <f t="shared" si="24"/>
        <v>CICLOVÍAS</v>
      </c>
      <c r="C367" s="56"/>
      <c r="D367" s="57"/>
      <c r="E367" s="56"/>
      <c r="F367" s="56"/>
      <c r="G367" s="78">
        <f t="shared" si="25"/>
        <v>0</v>
      </c>
    </row>
    <row r="368" spans="1:7" ht="14.4">
      <c r="A368" s="50" t="s">
        <v>327</v>
      </c>
      <c r="B368" s="50" t="str">
        <f t="shared" si="24"/>
        <v>CICLOVÍA EN VIALIDAD EXISTENTE</v>
      </c>
      <c r="C368" s="51"/>
      <c r="D368" s="52"/>
      <c r="E368" s="53"/>
      <c r="F368" s="54"/>
      <c r="G368" s="55">
        <f t="shared" si="25"/>
        <v>0</v>
      </c>
    </row>
    <row r="369" spans="1:7" ht="14.4">
      <c r="A369" s="50" t="s">
        <v>337</v>
      </c>
      <c r="B369" s="50" t="str">
        <f t="shared" si="24"/>
        <v>CICLOVÍA EN VIALIDAD NUEVA</v>
      </c>
      <c r="C369" s="51"/>
      <c r="D369" s="52"/>
      <c r="E369" s="53"/>
      <c r="F369" s="54"/>
      <c r="G369" s="55">
        <f t="shared" si="25"/>
        <v>0</v>
      </c>
    </row>
    <row r="370" spans="1:7" ht="14.4">
      <c r="A370" s="44" t="s">
        <v>339</v>
      </c>
      <c r="B370" s="45" t="str">
        <f t="shared" si="24"/>
        <v>SEÑALIZACIÓN</v>
      </c>
      <c r="C370" s="56"/>
      <c r="D370" s="57"/>
      <c r="E370" s="56"/>
      <c r="F370" s="56"/>
      <c r="G370" s="78">
        <f t="shared" si="25"/>
        <v>0</v>
      </c>
    </row>
    <row r="371" spans="1:7" ht="14.4">
      <c r="A371" s="44" t="s">
        <v>351</v>
      </c>
      <c r="B371" s="45" t="str">
        <f t="shared" si="24"/>
        <v>EQUIPAMIENTO URBANO</v>
      </c>
      <c r="C371" s="56"/>
      <c r="D371" s="57"/>
      <c r="E371" s="56"/>
      <c r="F371" s="56"/>
      <c r="G371" s="78">
        <f t="shared" si="25"/>
        <v>0</v>
      </c>
    </row>
    <row r="372" spans="1:7" ht="14.4">
      <c r="A372" s="44" t="s">
        <v>30</v>
      </c>
      <c r="B372" s="45" t="str">
        <f t="shared" si="24"/>
        <v>OBRA CIVIL PARA MEDIA, BAJA Y CABLERAS</v>
      </c>
      <c r="C372" s="56"/>
      <c r="D372" s="57"/>
      <c r="E372" s="56"/>
      <c r="F372" s="56"/>
      <c r="G372" s="78">
        <f t="shared" si="25"/>
        <v>0</v>
      </c>
    </row>
    <row r="373" spans="1:7" ht="14.4">
      <c r="A373" s="50" t="s">
        <v>357</v>
      </c>
      <c r="B373" s="50" t="str">
        <f t="shared" si="24"/>
        <v>MEDIA TENSIÓN</v>
      </c>
      <c r="C373" s="51"/>
      <c r="D373" s="52"/>
      <c r="E373" s="53"/>
      <c r="F373" s="54"/>
      <c r="G373" s="55">
        <f t="shared" si="25"/>
        <v>0</v>
      </c>
    </row>
    <row r="374" spans="1:7" ht="14.4">
      <c r="A374" s="74" t="s">
        <v>359</v>
      </c>
      <c r="B374" s="75" t="str">
        <f t="shared" si="24"/>
        <v>600 A</v>
      </c>
      <c r="C374" s="56"/>
      <c r="D374" s="57"/>
      <c r="E374" s="56"/>
      <c r="F374" s="56"/>
      <c r="G374" s="76">
        <f t="shared" si="25"/>
        <v>0</v>
      </c>
    </row>
    <row r="375" spans="1:7" ht="14.4">
      <c r="A375" s="74" t="s">
        <v>368</v>
      </c>
      <c r="B375" s="75" t="str">
        <f t="shared" si="24"/>
        <v>200 A</v>
      </c>
      <c r="C375" s="56"/>
      <c r="D375" s="57"/>
      <c r="E375" s="56"/>
      <c r="F375" s="56"/>
      <c r="G375" s="76">
        <f t="shared" si="25"/>
        <v>0</v>
      </c>
    </row>
    <row r="376" spans="1:7" ht="14.4">
      <c r="A376" s="50" t="s">
        <v>23</v>
      </c>
      <c r="B376" s="50" t="str">
        <f t="shared" si="24"/>
        <v>BAJA TENSIÓN</v>
      </c>
      <c r="C376" s="51"/>
      <c r="D376" s="52"/>
      <c r="E376" s="53"/>
      <c r="F376" s="54"/>
      <c r="G376" s="55">
        <f t="shared" si="25"/>
        <v>0</v>
      </c>
    </row>
    <row r="377" spans="1:7" ht="14.4">
      <c r="A377" s="50" t="s">
        <v>29</v>
      </c>
      <c r="B377" s="50" t="str">
        <f t="shared" si="24"/>
        <v>RED DE CABLERAS CONVENCIONALES Y TELMEX</v>
      </c>
      <c r="C377" s="51"/>
      <c r="D377" s="52"/>
      <c r="E377" s="53"/>
      <c r="F377" s="54"/>
      <c r="G377" s="55">
        <f t="shared" si="25"/>
        <v>0</v>
      </c>
    </row>
    <row r="378" spans="1:7" ht="14.4">
      <c r="A378" s="44" t="s">
        <v>380</v>
      </c>
      <c r="B378" s="45" t="str">
        <f t="shared" si="24"/>
        <v>ALUMBRADO PUBLICO</v>
      </c>
      <c r="C378" s="56"/>
      <c r="D378" s="57"/>
      <c r="E378" s="56"/>
      <c r="F378" s="56"/>
      <c r="G378" s="78">
        <f t="shared" si="25"/>
        <v>0</v>
      </c>
    </row>
    <row r="379" spans="1:7" ht="14.4">
      <c r="A379" s="44" t="s">
        <v>412</v>
      </c>
      <c r="B379" s="45" t="str">
        <f t="shared" si="24"/>
        <v>VEGETACIÓN</v>
      </c>
      <c r="C379" s="56"/>
      <c r="D379" s="57"/>
      <c r="E379" s="56"/>
      <c r="F379" s="56"/>
      <c r="G379" s="78">
        <f t="shared" si="25"/>
        <v>0</v>
      </c>
    </row>
    <row r="380" spans="1:7" ht="14.4">
      <c r="A380" s="44" t="s">
        <v>418</v>
      </c>
      <c r="B380" s="45" t="str">
        <f t="shared" si="24"/>
        <v>LIMPIEZAS</v>
      </c>
      <c r="C380" s="56"/>
      <c r="D380" s="57"/>
      <c r="E380" s="56"/>
      <c r="F380" s="56"/>
      <c r="G380" s="78">
        <f t="shared" si="25"/>
        <v>0</v>
      </c>
    </row>
    <row r="381" spans="1:7" ht="14.4">
      <c r="A381" s="50"/>
      <c r="B381" s="50"/>
      <c r="C381" s="51"/>
      <c r="D381" s="52"/>
      <c r="E381" s="53"/>
      <c r="F381" s="54"/>
      <c r="G381" s="55"/>
    </row>
    <row r="382" spans="1:7" ht="14.4">
      <c r="A382" s="50"/>
      <c r="B382" s="50"/>
      <c r="C382" s="51"/>
      <c r="D382" s="52"/>
      <c r="E382" s="53"/>
      <c r="F382" s="54"/>
      <c r="G382" s="55"/>
    </row>
    <row r="383" spans="1:7" ht="14.4">
      <c r="A383" s="50"/>
      <c r="B383" s="50"/>
      <c r="C383" s="51"/>
      <c r="D383" s="52"/>
      <c r="E383" s="53"/>
      <c r="F383" s="54"/>
      <c r="G383" s="55"/>
    </row>
    <row r="384" spans="1:7" ht="14.4">
      <c r="A384" s="50"/>
      <c r="B384" s="50"/>
      <c r="C384" s="51"/>
      <c r="D384" s="52"/>
      <c r="E384" s="53"/>
      <c r="F384" s="54"/>
      <c r="G384" s="55"/>
    </row>
    <row r="385" spans="1:7" ht="14.4">
      <c r="A385" s="50"/>
      <c r="B385" s="50"/>
      <c r="C385" s="51"/>
      <c r="D385" s="52"/>
      <c r="E385" s="53"/>
      <c r="F385" s="54"/>
      <c r="G385" s="55"/>
    </row>
    <row r="386" spans="1:7" ht="14.4">
      <c r="A386" s="50"/>
      <c r="B386" s="50"/>
      <c r="C386" s="51"/>
      <c r="D386" s="52"/>
      <c r="E386" s="53"/>
      <c r="F386" s="54"/>
      <c r="G386" s="55"/>
    </row>
    <row r="387" spans="1:7" ht="14.4">
      <c r="A387" s="50"/>
      <c r="B387" s="50"/>
      <c r="C387" s="51"/>
      <c r="D387" s="52"/>
      <c r="E387" s="53"/>
      <c r="F387" s="54"/>
      <c r="G387" s="55"/>
    </row>
    <row r="388" spans="1:7" ht="14.4">
      <c r="A388" s="50"/>
      <c r="B388" s="50"/>
      <c r="C388" s="51"/>
      <c r="D388" s="52"/>
      <c r="E388" s="53"/>
      <c r="F388" s="54"/>
      <c r="G388" s="55"/>
    </row>
    <row r="389" spans="1:7" ht="14.4">
      <c r="A389" s="50"/>
      <c r="B389" s="50"/>
      <c r="C389" s="51"/>
      <c r="D389" s="52"/>
      <c r="E389" s="53"/>
      <c r="F389" s="54"/>
      <c r="G389" s="55"/>
    </row>
    <row r="390" spans="1:7" ht="14.4">
      <c r="A390" s="50"/>
      <c r="B390" s="50"/>
      <c r="C390" s="51"/>
      <c r="D390" s="52"/>
      <c r="E390" s="53"/>
      <c r="F390" s="54"/>
      <c r="G390" s="55"/>
    </row>
    <row r="391" spans="1:7" ht="14.4">
      <c r="A391" s="50"/>
      <c r="B391" s="50"/>
      <c r="C391" s="51"/>
      <c r="D391" s="52"/>
      <c r="E391" s="53"/>
      <c r="F391" s="54"/>
      <c r="G391" s="55"/>
    </row>
    <row r="392" spans="1:7" ht="14.4">
      <c r="A392" s="50"/>
      <c r="B392" s="50"/>
      <c r="C392" s="51"/>
      <c r="D392" s="52"/>
      <c r="E392" s="53"/>
      <c r="F392" s="54"/>
      <c r="G392" s="55"/>
    </row>
    <row r="393" spans="1:7" ht="14.4">
      <c r="A393" s="38"/>
      <c r="B393" s="64"/>
      <c r="C393" s="40"/>
      <c r="D393" s="59"/>
      <c r="E393" s="65"/>
      <c r="F393" s="66"/>
      <c r="G393" s="42"/>
    </row>
    <row r="394" spans="1:7" ht="14.4">
      <c r="A394" s="113" t="s">
        <v>7</v>
      </c>
      <c r="B394" s="113"/>
      <c r="C394" s="113"/>
      <c r="D394" s="113"/>
      <c r="E394" s="113"/>
      <c r="F394" s="37" t="s">
        <v>8</v>
      </c>
      <c r="G394" s="67">
        <f>G344+G345+G346+G347+G352+G356+G358+G359+G360+G367+G370+G371+G372+G378+G379+G380</f>
        <v>0</v>
      </c>
    </row>
    <row r="395" spans="1:7" s="34" customFormat="1" ht="14.4">
      <c r="A395" s="97" t="str">
        <f>_xlfn.CONCAT("(*",numtext(G396),"*)")</f>
        <v>(*CERO PESOS 00/100 M.N.*)</v>
      </c>
      <c r="B395" s="97"/>
      <c r="C395" s="97"/>
      <c r="D395" s="97"/>
      <c r="E395" s="97"/>
      <c r="F395" s="37" t="s">
        <v>9</v>
      </c>
      <c r="G395" s="67">
        <f>+G394*0.16</f>
        <v>0</v>
      </c>
    </row>
    <row r="396" spans="1:7" s="34" customFormat="1" ht="14.4">
      <c r="A396" s="97"/>
      <c r="B396" s="97"/>
      <c r="C396" s="97"/>
      <c r="D396" s="97"/>
      <c r="E396" s="97"/>
      <c r="F396" s="37" t="s">
        <v>10</v>
      </c>
      <c r="G396" s="67">
        <f>ROUND(G394+G395,2)</f>
        <v>0</v>
      </c>
    </row>
    <row r="397" s="34" customFormat="1" ht="14.4"/>
    <row r="398" spans="7:7" ht="14.4">
      <c r="G398" s="68"/>
    </row>
    <row r="399" spans="7:7" ht="14.4">
      <c r="G399" s="68"/>
    </row>
    <row r="400" spans="7:7" ht="14.4">
      <c r="G400" s="68"/>
    </row>
    <row r="401" spans="4:7" ht="14.4">
      <c r="D401" s="59"/>
      <c r="G401" s="68"/>
    </row>
    <row r="402" spans="4:7" ht="14.4">
      <c r="D402" s="59"/>
      <c r="G402" s="68"/>
    </row>
    <row r="403" spans="4:7" ht="14.4">
      <c r="D403" s="59"/>
      <c r="G403" s="68"/>
    </row>
    <row r="404" spans="4:4" ht="14.4">
      <c r="D404" s="73"/>
    </row>
  </sheetData>
  <autoFilter ref="A16:G342"/>
  <mergeCells count="13">
    <mergeCell ref="A395:E396"/>
    <mergeCell ref="B4:B5"/>
    <mergeCell ref="C1:F1"/>
    <mergeCell ref="C6:E6"/>
    <mergeCell ref="C7:E7"/>
    <mergeCell ref="C8:E8"/>
    <mergeCell ref="C3:F5"/>
    <mergeCell ref="A394:E394"/>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2" manualBreakCount="2">
    <brk id="340" max="6" man="1"/>
    <brk id="366"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2026-04-08T16:21:26Z</cp:lastPrinted>
  <dcterms:created xsi:type="dcterms:W3CDTF">2018-12-17T16:20:56Z</dcterms:created>
  <dcterms:modified xsi:type="dcterms:W3CDTF">2026-04-08T18:32:23Z</dcterms:modified>
  <cp:category/>
</cp:coreProperties>
</file>