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L:\SIOP-2026\CONVOCATORIAS 2026\CONVO 013-2026\"/>
    </mc:Choice>
  </mc:AlternateContent>
  <bookViews>
    <workbookView xWindow="-120" yWindow="-120" windowWidth="29040" windowHeight="15720" tabRatio="500" activeTab="0"/>
  </bookViews>
  <sheets>
    <sheet name="CATALOGO" sheetId="6" r:id="rId3"/>
  </sheets>
  <definedNames>
    <definedName name="_xlnm._FilterDatabase" localSheetId="0" hidden="1">CATALOGO!$A$16:$G$71</definedName>
    <definedName name="area" localSheetId="0">#REF!</definedName>
    <definedName name="area">#REF!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6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<sst xmlns="http://schemas.openxmlformats.org/spreadsheetml/2006/main" count="100" uniqueCount="75">
  <si>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</si>
  <si>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</si>
  <si>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</si>
  <si>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</si>
  <si>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</si>
  <si>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</si>
  <si>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</si>
  <si>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</si>
  <si>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</si>
  <si>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</si>
  <si>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</si>
  <si>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</si>
  <si>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</si>
  <si>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</si>
  <si>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</si>
  <si>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</si>
  <si>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</si>
  <si>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</si>
  <si>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</si>
  <si>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</si>
  <si>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</si>
  <si>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</si>
  <si>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</si>
  <si>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</si>
  <si>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</si>
  <si>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</si>
  <si>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</si>
  <si>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</si>
  <si>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</si>
  <si>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</si>
  <si>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</si>
  <si>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</si>
  <si>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</si>
  <si>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</si>
  <si>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</si>
  <si>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</si>
  <si>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</si>
  <si>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</si>
  <si>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</si>
  <si>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</si>
  <si>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PZA</t>
  </si>
  <si>
    <t>SIOP-013</t>
  </si>
  <si>
    <t>SIOP-014</t>
  </si>
  <si>
    <t>A3</t>
  </si>
  <si>
    <t>SIOP-015</t>
  </si>
  <si>
    <t>SIOP-016</t>
  </si>
  <si>
    <t>SIOP-017</t>
  </si>
  <si>
    <t>SIOP-018</t>
  </si>
  <si>
    <t>A4</t>
  </si>
  <si>
    <t>SIOP-E-IU-OB-LP-0161-2026</t>
  </si>
  <si>
    <t>Rehabilitación del sistema de iluminación arquitectónica exterior de la Parroquia de Nuestra Señora de Guadalupe, en el municipio de Puerto Vallarta, Jalisco.</t>
  </si>
  <si>
    <t>SISTEMA DE ILUMINACIÓN</t>
  </si>
  <si>
    <t>PRELIMINARES</t>
  </si>
  <si>
    <t/>
  </si>
  <si>
    <t>RETIRO DE LUMINARIAS EXISTENTES, A BASE DE DESCONEXIÓN Y TRASLADO DE EQUIPOS HASTA EL LUGAR INDICADO POR SUPERVISIÓN. INCLUYE: ANDAMIOS ESPECIALES, ACARREOS, CORTE Y DESCONEXIONES, EQUIPO DE SEGURIDAD, LIMPIEZA, SEÑALIZACIÓN DE ÁREA DE TRABAJO, HERRAMIENTA, MANO DE OBRA Y TODO LO NECESARIO PARA SU CORRECTA EJECUCIÓN DEL TRABAJO.</t>
  </si>
  <si>
    <t>RETIRO DE HOUSING EXISTENTE A BASE DE RANURADO Y RETIRO DE ADOQUÍN PARA CANCELACIÓN DE SALIDA. INCLUYE: TRAZO PARA CORTE, RANURADO, RETIRO, RELLENO Y COMPACTACIÓN, DEMOLICIÓN DE HOUSING EXISTENTE, REPOSICIÓN DE PISO SIMILAR AL EXISTENTE, HERRAMIENTA MENOR, ACARREOS, MANO DE OBRA Y TODO LO NECESARIO PARA SU CORRECTA EJECUCIÓN, P.U.O.T.</t>
  </si>
  <si>
    <t>RE-INSTALACIÓN DE HOUSING EN UBICACIÓN EXISTENTE. INCLUYE: EXCAVACIÓN PARA NUEVO HOUSING, RECEPCIÓN A BASE DE MORTERO CEMENTO-ARENA 1:4, RE INSTALACIÓN DE ADOQUÍN DE RECUPERACIÓN, MATERIAL, ACARREO, MEZCLA HECHA EN OBRA, MANO DE OBRA Y TODO LO NECESARIO PARA SU CORRECTA EJECUCIÓN, P.U.O.T.</t>
  </si>
  <si>
    <t>LUMINARIAS</t>
  </si>
  <si>
    <t>SUMINISTRO E INSTALACIÓN DE LUMINARIA EW GRAZE DE 1 FT 30X60º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</si>
  <si>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EW GRAZE DE 1 FT 15X30º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</si>
  <si>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TIPO PROYECTOR MOD. COLORBLAST POWERCORE RGBW, BLACK FINISH, POWERCORE, 1/2IN NPS MOUNT, EXTERIOR-RATED FLOOD MCA. COLOR KINETICS O SIMILAR EN CALIDAD Y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</si>
  <si>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TIPO PROYECTOR MOD. COLORBLAST POWERCORE RGBA, BLACK FINISH, POWERCORE, 1/2IN NPS MOUNT, EXTERIOR-RATED FLOOD MCA. COLOR KINETICS O SIMILAR EN CALIDAD Y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</si>
  <si>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TRICK, MCA. IGUZZINI, MONOCROMÁTICA CON 14.3W BLANCO CÁLIDO (3100K) CIRCUITO DE LED, ± 15 ° ÓPTICA ORIENTABLE DOBLE, LENTES DE PLÁSTICO PARA LA VERSIÓN FLOOD Y EQUIPO ELECTRÓNICO. HECHO DE CUERPO CIRCULAR, CUBIERTA EXTERNA BAJA Y PINTURA DE ACRÍLICO DEL / CONJUNTO ÓPTICO DEL CUERPO Y CUBIERTA EXTERNA ASEGURA LA PROTECCIÓN CONTRA LOS RAYOS UV Y EL AMBIENTE EXTERNO. EL CONJUNTO FORMADO POR EL MARCO, CUERPO ÓPTICO Y EXTERIOR DE LA CARCASA GARANTIZA 5.000 KG DE RESISTENCIA CONTRA LA CARGA ESTÁTICA. INCLUYE: ARMADO DE LUMINARIA, ACCESORIOS PARA CONECTAR LUMINARIAS, MATERIAL MISCELÁNEO PARA FIJACIÓN DE LUMINARIA A BASE DE PIJA, TAQUETE Y SILICÓN, PRUEBAS NOCTURNAS DE ENCENDIDO, PROGRAMACIÓN Y CONEXIÓN ELÉCTRICA DE LUMINARIA, TRASLADO Y MANEJO DE EQUIPOS, HERRAMIENTA DE MANO Y/O ELÉCTRICA, EQUIPO DE SEGURIDAD, SEÑALIZACIÓN DE ÁREA DE TRABAJO, LIMPIEZA, ACARREOS, DESPERDICIO, MANO DE OBRA Y TODO LO NECESARIO PARA SU CORRECTA EJECUCIÓN DEL TRABAJO. P.U.O.T.</t>
  </si>
  <si>
    <t>SUMINISTRO E INSTALACIÓN DE LUMINARIA IPRO 59.2 W MCA. IGUZZINI O SIMILAR EN CALIDAD Y GARANTÍA DE 5 AÑOS. INCLUYE: ARMADO DE LUMINARIA, PERFIL DE ALUMINIO,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</si>
  <si>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EW GRAZE DE 4 FT 30X60º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</si>
  <si>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LUMINARIA BURST SCAPE , MCA. COLOR KINETICS, CON GARANTÍA DE 5 AÑOS. INCLUYE: ARMADO DE LUMINARIA, ACCESORIOS TALES COMO ABRAZADERA PARA POSTE, MATERIAL MISCELÁNEO PARA FIJACIÓN DE LUMINARIA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</si>
  <si>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CONTROL</t>
  </si>
  <si>
    <t>SUMINISTRO, INSTALACIÓN Y CONFIGURACIÓN DE SISTEMA PHAROS DE CONTROL LPC1 DMX, PARA PROGRAMACIÓN UNIVERSAL DE SECUENCIAS, ENCENDIDOS, APAGADOS, ETC. GARANTÍA 5 AÑOS INCLUYE: RETIRO DE EQUIPO DAÑADO, MATERIAL MISCELÁNEO PARA FIJACIÓN DE EQUIPO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</si>
  <si>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O INSTALACIÓN DE EQUIPO DE CONTROL DATA ENABLER PRO, 3/4 IN 1/2 IN NPT MCA. COLOR KINETICS O SIMILAR EN CALIDAD Y GARANTÍA DE 5 AÑOS. INCLUYE: RETIRO DE EQUIPO DAÑADO, MATERIAL MISCELÁNEO PARA FIJACIÓN DE EQUIPO A BASE DE PIJA, TAQUETE Y SILICÓN, CONEXIÓN ELÉCTRICA DE LUMINARIA, TRASLADO Y MANEJO DE EQUIPOS, HERRAMIENTA DE MANO Y/O ELÉCTRICA, EQUIPO DE SEGURIDAD, SEÑALIZACIÓN DE ÁREA DE TRABAJO, LIMPIEZA, ACARREOS, DESPERDICIO, MANO DE OBRA Y TODO LO NECESARIO PARA SU CORRECTA EJECUCIÓN DEL TRABAJO, P.U.O.T.</t>
  </si>
  <si>
    <t>SUMINISTRO E INSTALACIÓN DE EQUIPO DE KIT DE COMUNICACIÓN PARA CONEXIÓN EN LA NUBE PARA CONTROL Y MONITOREO. INCLUYE: PROGRAMACIÓN, CONFIGURACIÓN, DIRECCIONAMIENTO, ARRANQUE, PUESTA EN MARCHA, MATERIAL, MANO DE OBRA, EQUIPO, HERRAMIENTA Y TODO LO NECESARIO PARA SU CORRECTA EJECUCIÓN. GARANTÍA DE EQUIPOS DE 5 AÑOS., P.U.O.T.</t>
  </si>
  <si>
    <t>INSTALACIÓN ELÉCTRICA Y DE DATOS</t>
  </si>
  <si>
    <t>SUMINISTRO E INSTALACIÓN DE SISTEMA DE TIERRA PARA TABLERO DE ALUMBRADO. INCLUYE: 1 ELECTRODO DE TIERRA 3 M- 5/16", 1 CONECTOR PARA CABLE A VARILLA TIPO GKP/GRC, PARA CONDUCTOR CALIBRE 6AWG A CALIBRE 2 AWG, 1 KG DE CABLE DE COBRE DESNUDO CALIBRE 2, 1 TMO DE TUBO GALVANIZADO PARED GRUESA DE 16MM (1/2"), 1 JGO. DE CONTRA Y MONITOR DE 1/2", MANO DE OBRA, HERRAMIENTA Y TODO LO NECESARIO PARA SU CORRECTA INSTALACIÓN, P.U.O.T.</t>
  </si>
  <si>
    <t>SUMINISTRO E INSTALACIÓN DE REGULADOR DE VOLTAJE MICRO-CONTROLADO, MARCA: INDUSTRONIC, MODELO: AMCR-5106, CAPACIDAD: 6 KVA, MONOFASICO, VOLTAJE DE ENTRADA: 220V, VOLTAJE DE SALIDA: 220V. (CON RANGO DE REGULACIÓN DE +/-15% EN LA ENTRADA Y +/-5% EN LA SALIDA). INCLUYE: MATERIAL ELÉCTRICO TAL COMO TUBERÍA, CABLEADO, GABINETE, MATERIAL DE FIJACIÓN, HERRAMIENTA, MANO DE OBRA Y TODO LO NECESARIO PARA SU CORRECTA EJECUCIÓN."</t>
  </si>
  <si>
    <t>SALIDA ELECTRICA PARA LUMINARIA EN TECHO DESARROLLO DE 6 METROS PROMEDIO, INCLUYE: 4.20 METROS DE CONDUIT 3/4" DE AJUSTE GALVANIZADO, 2.10 METROS DE TUBO FOGA AJUSTE 3/4", 15.60 METROS DE CABLE DE COBRE THHW-LS CALIBRE 12 AWG, 6.60 METROS DE CABLE DE COBRE DESNUDO CALIBRE 14 AWG, 1 CAJA CUADRADA FOGA 1/2"-3/4", 1 TAPA CUADRADA FOGA 3/4", 3 CONECTOR CONDUIT GALVANIZADO 3/4", 1 CONECTOR CONDUIT GALVANIZADO 3/4", 1 COPLE CONDUIT GALVANIZADO 3/4", SOPORTADA A CADA 1.50 METROS CON: 3 ABRAZADERAS TIPO CLIP DE 1/2", 1 ABRAZADERA TIPO CLIP DE 3/4", 12 TUERCAS GALVANIZADAS DE 1/4", 6 PERNO 1/4", 6 FULMINANTE CALIBRE 27 ROJO, 4 COPLE HEXAGONAL 1/4", 3.60 METROS DE VARILLA ROSCADA 1/4", 1 ZAPATA CALIBRE 10-12 PARA TIERRA, 3 CAPUCHONES CALIBRE 10-12 AWG, 1.50 METROS DE TUBO ZAPA 3/8", 2 CONECTOR ZAPA DE 3/8", ACARREOS, CINTA AISLANTE PARA CABLEADO Y DESPERDICIO.</t>
  </si>
  <si>
    <t>SUMINISTRO Y COLOCACION DE SALIDA PARA VOZ Y DATOS CON UN DESARROLLO DE 6 METROS DE CABLE UTP CAT 6 NIVEL 7  PROMEDIO, INCLUYE: 4.20 METROS DE TUBO FIERRO GALVANIZADO PARED DELGADA DE 3/4, 2.10 METROS DE TUBO FIERRO GALVANIZADO PARED DELAGADA DE 1", 2 CAJA CUADRADAS GALVANIZADAS DE 1/2-3/4", 1 TAPA CUADRADA GALVANIZADA 3/4, 1 TAPA REALZADA DE 3/4, 4 PIJAS GALVANIZADAS DE 8X1/2, 2 CONECTORES FOGA AJUSTE DE 3/4, 1 CONECTOR FOGA AJUSTE DE 1,1 COPLE FOGA AJUSTE DE 3/4, INCLUYE: MANO DE OBRA, ACARREOS, HERRAMIENTA, DESPERDICIOS, LIMPIEZA Y TODO LO NECESARIO PARA SU CORRECTA INSTALACION.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</si>
</sst>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0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sz val="10"/>
      <color rgb="FF006600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5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5" fillId="0" borderId="0">
      <alignment/>
      <protection/>
    </xf>
    <xf numFmtId="0" fontId="15" fillId="0" borderId="0">
      <alignment/>
      <protection/>
    </xf>
    <xf numFmtId="0" fontId="15" fillId="0" borderId="0">
      <alignment/>
      <protection/>
    </xf>
    <xf numFmtId="164" fontId="15" fillId="0" borderId="0">
      <alignment/>
      <protection/>
    </xf>
    <xf numFmtId="0" fontId="15" fillId="0" borderId="0">
      <alignment/>
      <protection/>
    </xf>
    <xf numFmtId="0" fontId="15" fillId="0" borderId="0">
      <alignment/>
      <protection/>
    </xf>
    <xf numFmtId="0" fontId="15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5" fillId="0" borderId="0">
      <alignment/>
      <protection/>
    </xf>
    <xf numFmtId="0" fontId="0" fillId="0" borderId="0">
      <alignment/>
      <protection/>
    </xf>
  </cellStyleXfs>
  <cellXfs count="96">
    <xf numFmtId="0" fontId="0" fillId="0" borderId="0" xfId="0"/>
    <xf numFmtId="0" fontId="2" fillId="0" borderId="0" xfId="30" applyFont="1" applyAlignment="1">
      <alignment vertical="top"/>
      <protection/>
    </xf>
    <xf numFmtId="0" fontId="3" fillId="0" borderId="0" xfId="30" applyFont="1" applyAlignment="1">
      <alignment vertical="top"/>
      <protection/>
    </xf>
    <xf numFmtId="0" fontId="2" fillId="0" borderId="0" xfId="24" applyFont="1" applyAlignment="1">
      <alignment horizontal="center" vertical="center"/>
      <protection/>
    </xf>
    <xf numFmtId="0" fontId="4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2" fillId="0" borderId="1" xfId="30" applyFont="1" applyBorder="1" applyAlignment="1">
      <alignment horizontal="left" vertical="top"/>
      <protection/>
    </xf>
    <xf numFmtId="0" fontId="5" fillId="0" borderId="1" xfId="30" applyFont="1" applyBorder="1" applyAlignment="1">
      <alignment horizontal="justify" vertical="top"/>
      <protection/>
    </xf>
    <xf numFmtId="0" fontId="2" fillId="0" borderId="2" xfId="30" applyFont="1" applyBorder="1" applyAlignment="1">
      <alignment horizontal="left" vertical="top"/>
      <protection/>
    </xf>
    <xf numFmtId="0" fontId="5" fillId="0" borderId="2" xfId="30" applyFont="1" applyBorder="1" applyAlignment="1">
      <alignment horizontal="justify" vertical="top" wrapText="1"/>
      <protection/>
    </xf>
    <xf numFmtId="0" fontId="5" fillId="0" borderId="3" xfId="30" applyFont="1" applyBorder="1" applyAlignment="1">
      <alignment horizontal="center" vertical="top"/>
      <protection/>
    </xf>
    <xf numFmtId="0" fontId="5" fillId="0" borderId="0" xfId="30" applyFont="1" applyAlignment="1">
      <alignment horizontal="center" vertical="top"/>
      <protection/>
    </xf>
    <xf numFmtId="0" fontId="5" fillId="0" borderId="4" xfId="30" applyFont="1" applyBorder="1" applyAlignment="1">
      <alignment horizontal="center" vertical="top" wrapText="1"/>
      <protection/>
    </xf>
    <xf numFmtId="0" fontId="6" fillId="0" borderId="0" xfId="30" applyFont="1" applyAlignment="1">
      <alignment horizontal="justify" vertical="top" wrapText="1"/>
      <protection/>
    </xf>
    <xf numFmtId="0" fontId="5" fillId="0" borderId="5" xfId="30" applyFont="1" applyBorder="1" applyAlignment="1">
      <alignment horizontal="justify" vertical="top"/>
      <protection/>
    </xf>
    <xf numFmtId="14" fontId="2" fillId="0" borderId="6" xfId="30" applyNumberFormat="1" applyFont="1" applyBorder="1" applyAlignment="1">
      <alignment horizontal="left" vertical="top" wrapText="1"/>
      <protection/>
    </xf>
    <xf numFmtId="14" fontId="2" fillId="0" borderId="4" xfId="30" applyNumberFormat="1" applyFont="1" applyBorder="1" applyAlignment="1">
      <alignment horizontal="left" vertical="top" wrapText="1"/>
      <protection/>
    </xf>
    <xf numFmtId="0" fontId="2" fillId="0" borderId="4" xfId="30" applyFont="1" applyBorder="1" applyAlignment="1">
      <alignment horizontal="left" vertical="top" wrapText="1"/>
      <protection/>
    </xf>
    <xf numFmtId="14" fontId="2" fillId="0" borderId="7" xfId="30" applyNumberFormat="1" applyFont="1" applyBorder="1" applyAlignment="1">
      <alignment horizontal="left" vertical="top" wrapText="1"/>
      <protection/>
    </xf>
    <xf numFmtId="0" fontId="6" fillId="0" borderId="1" xfId="30" applyFont="1" applyBorder="1" applyAlignment="1">
      <alignment horizontal="center" vertical="top"/>
      <protection/>
    </xf>
    <xf numFmtId="0" fontId="2" fillId="0" borderId="8" xfId="30" applyFont="1" applyBorder="1" applyAlignment="1">
      <alignment horizontal="left" vertical="top"/>
      <protection/>
    </xf>
    <xf numFmtId="0" fontId="3" fillId="0" borderId="0" xfId="30" applyFont="1" applyAlignment="1">
      <alignment horizontal="left" vertical="top"/>
      <protection/>
    </xf>
    <xf numFmtId="0" fontId="3" fillId="0" borderId="0" xfId="30" applyFont="1" applyAlignment="1">
      <alignment horizontal="justify" vertical="top"/>
      <protection/>
    </xf>
    <xf numFmtId="0" fontId="3" fillId="0" borderId="0" xfId="30" applyFont="1" applyAlignment="1">
      <alignment vertical="top" wrapText="1"/>
      <protection/>
    </xf>
    <xf numFmtId="0" fontId="5" fillId="0" borderId="0" xfId="30" applyFont="1" applyAlignment="1">
      <alignment horizontal="left" vertical="top"/>
      <protection/>
    </xf>
    <xf numFmtId="0" fontId="5" fillId="0" borderId="0" xfId="30" applyFont="1" applyAlignment="1">
      <alignment horizontal="justify" vertical="top"/>
      <protection/>
    </xf>
    <xf numFmtId="0" fontId="5" fillId="0" borderId="0" xfId="30" applyFont="1" applyAlignment="1">
      <alignment vertical="top"/>
      <protection/>
    </xf>
    <xf numFmtId="0" fontId="5" fillId="0" borderId="0" xfId="30" applyFont="1" applyAlignment="1">
      <alignment vertical="top" wrapText="1"/>
      <protection/>
    </xf>
    <xf numFmtId="49" fontId="3" fillId="0" borderId="0" xfId="30" applyNumberFormat="1" applyFont="1" applyAlignment="1">
      <alignment horizontal="left" vertical="top"/>
      <protection/>
    </xf>
    <xf numFmtId="0" fontId="6" fillId="0" borderId="0" xfId="30" applyFont="1" applyAlignment="1">
      <alignment horizontal="justify" vertical="top"/>
      <protection/>
    </xf>
    <xf numFmtId="166" fontId="6" fillId="0" borderId="0" xfId="30" applyNumberFormat="1" applyFont="1" applyAlignment="1">
      <alignment horizontal="justify" vertical="top" wrapText="1"/>
      <protection/>
    </xf>
    <xf numFmtId="166" fontId="6" fillId="0" borderId="0" xfId="30" applyNumberFormat="1" applyFont="1" applyAlignment="1">
      <alignment horizontal="right" vertical="top" wrapText="1"/>
      <protection/>
    </xf>
    <xf numFmtId="0" fontId="8" fillId="0" borderId="0" xfId="30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49" fontId="9" fillId="0" borderId="0" xfId="30" applyNumberFormat="1" applyFont="1" applyAlignment="1">
      <alignment horizontal="center" vertical="top" wrapText="1"/>
      <protection/>
    </xf>
    <xf numFmtId="167" fontId="9" fillId="0" borderId="0" xfId="30" applyNumberFormat="1" applyFont="1" applyAlignment="1">
      <alignment horizontal="right" vertical="top"/>
      <protection/>
    </xf>
    <xf numFmtId="166" fontId="10" fillId="0" borderId="0" xfId="0" applyNumberFormat="1" applyFont="1" applyAlignment="1">
      <alignment horizontal="justify" vertical="top" wrapText="1"/>
    </xf>
    <xf numFmtId="168" fontId="4" fillId="0" borderId="0" xfId="30" applyNumberFormat="1" applyFont="1" applyAlignment="1">
      <alignment horizontal="left" vertical="top"/>
      <protection/>
    </xf>
    <xf numFmtId="0" fontId="4" fillId="0" borderId="0" xfId="0" applyFont="1" applyAlignment="1">
      <alignment horizontal="justify" vertical="top"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4" fillId="0" borderId="0" xfId="0" applyNumberFormat="1" applyFont="1" applyAlignment="1">
      <alignment horizontal="center" vertical="top" wrapText="1"/>
    </xf>
    <xf numFmtId="169" fontId="11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left" vertical="top" shrinkToFit="1"/>
    </xf>
    <xf numFmtId="49" fontId="12" fillId="0" borderId="0" xfId="0" applyNumberFormat="1" applyFont="1" applyAlignment="1">
      <alignment horizontal="justify" vertical="top" shrinkToFit="1"/>
    </xf>
    <xf numFmtId="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7" fontId="12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 wrapText="1"/>
    </xf>
    <xf numFmtId="166" fontId="6" fillId="0" borderId="0" xfId="0" applyNumberFormat="1" applyFont="1" applyAlignment="1">
      <alignment horizontal="right" vertical="top" wrapText="1"/>
    </xf>
    <xf numFmtId="169" fontId="3" fillId="0" borderId="0" xfId="20" applyNumberFormat="1" applyFont="1" applyBorder="1" applyAlignment="1" applyProtection="1">
      <alignment vertical="top"/>
      <protection/>
    </xf>
    <xf numFmtId="166" fontId="8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center" vertical="top" wrapText="1"/>
    </xf>
    <xf numFmtId="4" fontId="12" fillId="0" borderId="0" xfId="0" applyNumberFormat="1" applyFont="1" applyAlignment="1">
      <alignment horizontal="right" vertical="top" shrinkToFit="1"/>
    </xf>
    <xf numFmtId="49" fontId="12" fillId="0" borderId="0" xfId="0" applyNumberFormat="1" applyFont="1" applyAlignment="1">
      <alignment horizontal="justify" vertical="top" wrapText="1"/>
    </xf>
    <xf numFmtId="166" fontId="10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horizontal="left" vertical="top" shrinkToFit="1"/>
    </xf>
    <xf numFmtId="0" fontId="12" fillId="0" borderId="0" xfId="0" applyFont="1" applyAlignment="1">
      <alignment horizontal="justify" vertical="top" shrinkToFit="1"/>
    </xf>
    <xf numFmtId="0" fontId="6" fillId="0" borderId="0" xfId="0" applyFont="1" applyAlignment="1">
      <alignment horizontal="left" vertical="top" shrinkToFit="1"/>
    </xf>
    <xf numFmtId="0" fontId="5" fillId="0" borderId="1" xfId="30" applyFont="1" applyBorder="1" applyAlignment="1">
      <alignment vertical="top"/>
      <protection/>
    </xf>
    <xf numFmtId="0" fontId="5" fillId="0" borderId="2" xfId="30" applyFont="1" applyBorder="1" applyAlignment="1">
      <alignment vertical="top"/>
      <protection/>
    </xf>
    <xf numFmtId="0" fontId="5" fillId="0" borderId="8" xfId="30" applyFont="1" applyBorder="1" applyAlignment="1">
      <alignment vertical="top"/>
      <protection/>
    </xf>
    <xf numFmtId="0" fontId="16" fillId="2" borderId="9" xfId="34" applyFont="1" applyFill="1" applyBorder="1" applyAlignment="1">
      <alignment horizontal="center" vertical="center" wrapText="1"/>
      <protection/>
    </xf>
    <xf numFmtId="0" fontId="16" fillId="2" borderId="10" xfId="34" applyFont="1" applyFill="1" applyBorder="1" applyAlignment="1">
      <alignment horizontal="center" vertical="center" wrapText="1"/>
      <protection/>
    </xf>
    <xf numFmtId="0" fontId="16" fillId="2" borderId="11" xfId="34" applyFont="1" applyFill="1" applyBorder="1" applyAlignment="1">
      <alignment horizontal="center" vertical="center" wrapText="1"/>
      <protection/>
    </xf>
    <xf numFmtId="0" fontId="16" fillId="2" borderId="0" xfId="34" applyFont="1" applyFill="1" applyAlignment="1">
      <alignment horizontal="center" vertical="center" wrapText="1"/>
      <protection/>
    </xf>
    <xf numFmtId="0" fontId="16" fillId="2" borderId="0" xfId="34" applyFont="1" applyFill="1" applyAlignment="1">
      <alignment horizontal="left" vertical="center" wrapText="1"/>
      <protection/>
    </xf>
    <xf numFmtId="169" fontId="16" fillId="2" borderId="0" xfId="34" applyNumberFormat="1" applyFont="1" applyFill="1" applyAlignment="1">
      <alignment horizontal="right" vertical="center" wrapText="1"/>
      <protection/>
    </xf>
    <xf numFmtId="0" fontId="17" fillId="3" borderId="0" xfId="24" applyFont="1" applyFill="1" applyAlignment="1">
      <alignment vertical="top"/>
      <protection/>
    </xf>
    <xf numFmtId="0" fontId="18" fillId="3" borderId="0" xfId="24" applyFont="1" applyFill="1" applyAlignment="1">
      <alignment horizontal="center" vertical="top"/>
      <protection/>
    </xf>
    <xf numFmtId="0" fontId="17" fillId="3" borderId="0" xfId="24" applyFont="1" applyFill="1" applyAlignment="1">
      <alignment horizontal="center" vertical="top"/>
      <protection/>
    </xf>
    <xf numFmtId="170" fontId="17" fillId="3" borderId="0" xfId="24" applyNumberFormat="1" applyFont="1" applyFill="1" applyAlignment="1">
      <alignment vertical="top"/>
      <protection/>
    </xf>
    <xf numFmtId="4" fontId="2" fillId="0" borderId="0" xfId="30" applyNumberFormat="1" applyFont="1" applyAlignment="1">
      <alignment vertical="top"/>
      <protection/>
    </xf>
    <xf numFmtId="0" fontId="5" fillId="0" borderId="1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center" vertical="top"/>
      <protection/>
    </xf>
    <xf numFmtId="0" fontId="5" fillId="0" borderId="8" xfId="30" applyFont="1" applyBorder="1" applyAlignment="1">
      <alignment horizontal="justify" vertical="top" wrapText="1"/>
      <protection/>
    </xf>
    <xf numFmtId="14" fontId="5" fillId="0" borderId="5" xfId="30" applyNumberFormat="1" applyFont="1" applyBorder="1" applyAlignment="1">
      <alignment horizontal="right" vertical="top"/>
      <protection/>
    </xf>
    <xf numFmtId="0" fontId="3" fillId="0" borderId="8" xfId="30" applyFont="1" applyBorder="1" applyAlignment="1">
      <alignment horizontal="justify" vertical="top"/>
      <protection/>
    </xf>
    <xf numFmtId="14" fontId="5" fillId="0" borderId="3" xfId="30" applyNumberFormat="1" applyFont="1" applyBorder="1" applyAlignment="1">
      <alignment horizontal="right" vertical="top"/>
      <protection/>
    </xf>
    <xf numFmtId="14" fontId="5" fillId="0" borderId="12" xfId="30" applyNumberFormat="1" applyFont="1" applyBorder="1" applyAlignment="1">
      <alignment horizontal="right" vertical="top"/>
      <protection/>
    </xf>
    <xf numFmtId="0" fontId="16" fillId="2" borderId="0" xfId="34" applyFont="1" applyFill="1" applyAlignment="1">
      <alignment horizontal="center" vertical="center" wrapText="1"/>
      <protection/>
    </xf>
    <xf numFmtId="0" fontId="2" fillId="0" borderId="8" xfId="30" applyFont="1" applyBorder="1" applyAlignment="1">
      <alignment horizontal="justify" vertical="top"/>
      <protection/>
    </xf>
    <xf numFmtId="0" fontId="2" fillId="0" borderId="3" xfId="30" applyFont="1" applyBorder="1" applyAlignment="1">
      <alignment horizontal="center" vertical="top"/>
      <protection/>
    </xf>
    <xf numFmtId="0" fontId="2" fillId="0" borderId="0" xfId="30" applyFont="1" applyAlignment="1">
      <alignment horizontal="center" vertical="top"/>
      <protection/>
    </xf>
    <xf numFmtId="0" fontId="2" fillId="0" borderId="4" xfId="30" applyFont="1" applyBorder="1" applyAlignment="1">
      <alignment horizontal="center" vertical="top"/>
      <protection/>
    </xf>
    <xf numFmtId="0" fontId="2" fillId="0" borderId="12" xfId="30" applyFont="1" applyBorder="1" applyAlignment="1">
      <alignment horizontal="center" vertical="top"/>
      <protection/>
    </xf>
    <xf numFmtId="0" fontId="2" fillId="0" borderId="13" xfId="30" applyFont="1" applyBorder="1" applyAlignment="1">
      <alignment horizontal="center" vertical="top"/>
      <protection/>
    </xf>
    <xf numFmtId="0" fontId="2" fillId="0" borderId="7" xfId="30" applyFont="1" applyBorder="1" applyAlignment="1">
      <alignment horizontal="center" vertical="top"/>
      <protection/>
    </xf>
    <xf numFmtId="0" fontId="5" fillId="0" borderId="2" xfId="30" applyFont="1" applyBorder="1" applyAlignment="1">
      <alignment horizontal="center" vertical="top"/>
      <protection/>
    </xf>
    <xf numFmtId="0" fontId="5" fillId="0" borderId="8" xfId="30" applyFont="1" applyBorder="1" applyAlignment="1">
      <alignment horizontal="center" vertical="top"/>
      <protection/>
    </xf>
    <xf numFmtId="0" fontId="16" fillId="2" borderId="9" xfId="34" applyFont="1" applyFill="1" applyBorder="1" applyAlignment="1">
      <alignment horizontal="center" vertical="center" wrapText="1"/>
      <protection/>
    </xf>
    <xf numFmtId="0" fontId="16" fillId="2" borderId="10" xfId="34" applyFont="1" applyFill="1" applyBorder="1" applyAlignment="1">
      <alignment horizontal="center" vertical="center" wrapText="1"/>
      <protection/>
    </xf>
    <xf numFmtId="0" fontId="16" fillId="2" borderId="11" xfId="34" applyFont="1" applyFill="1" applyBorder="1" applyAlignment="1">
      <alignment horizontal="center" vertical="center" wrapText="1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906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6">
    <pageSetUpPr fitToPage="1"/>
  </sheetPr>
  <dimension ref="A1:J71"/>
  <sheetViews>
    <sheetView showGridLines="0" tabSelected="1" view="pageBreakPreview" zoomScaleNormal="100" zoomScaleSheetLayoutView="100" workbookViewId="0" topLeftCell="A8">
      <selection pane="topLeft" activeCell="I21" sqref="I21"/>
    </sheetView>
  </sheetViews>
  <sheetFormatPr defaultColWidth="14.5742857142857" defaultRowHeight="1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  <col min="9" max="9" width="69.7142857142857" customWidth="1"/>
  </cols>
  <sheetData>
    <row r="1" spans="1:7" s="1" customFormat="1" ht="15" customHeight="1">
      <c r="A1" s="8"/>
      <c r="B1" s="9" t="s">
        <v>0</v>
      </c>
      <c r="C1" s="76" t="s">
        <v>1</v>
      </c>
      <c r="D1" s="76"/>
      <c r="E1" s="76"/>
      <c r="F1" s="76"/>
      <c r="G1" s="62"/>
    </row>
    <row r="2" spans="1:7" s="1" customFormat="1" ht="15" customHeight="1">
      <c r="A2" s="10"/>
      <c r="B2" s="11" t="s">
        <v>2</v>
      </c>
      <c r="C2" s="12"/>
      <c r="D2" s="13"/>
      <c r="E2" s="13"/>
      <c r="F2" s="14"/>
      <c r="G2" s="63"/>
    </row>
    <row r="3" spans="1:7" s="1" customFormat="1" ht="15" customHeight="1" thickBot="1">
      <c r="A3" s="10"/>
      <c r="B3" s="15" t="s">
        <v>3</v>
      </c>
      <c r="C3" s="77" t="s">
        <v>49</v>
      </c>
      <c r="D3" s="77"/>
      <c r="E3" s="77"/>
      <c r="F3" s="77"/>
      <c r="G3" s="63"/>
    </row>
    <row r="4" spans="1:7" s="1" customFormat="1" ht="15" customHeight="1" thickBot="1">
      <c r="A4" s="10"/>
      <c r="B4" s="78"/>
      <c r="C4" s="77"/>
      <c r="D4" s="77"/>
      <c r="E4" s="77"/>
      <c r="F4" s="77"/>
      <c r="G4" s="63"/>
    </row>
    <row r="5" spans="1:7" s="1" customFormat="1" ht="15" customHeight="1" thickBot="1">
      <c r="A5" s="10"/>
      <c r="B5" s="78"/>
      <c r="C5" s="77"/>
      <c r="D5" s="77"/>
      <c r="E5" s="77"/>
      <c r="F5" s="77"/>
      <c r="G5" s="63"/>
    </row>
    <row r="6" spans="1:7" s="1" customFormat="1" ht="15" customHeight="1">
      <c r="A6" s="10"/>
      <c r="B6" s="16" t="s">
        <v>4</v>
      </c>
      <c r="C6" s="79" t="s">
        <v>5</v>
      </c>
      <c r="D6" s="79"/>
      <c r="E6" s="79"/>
      <c r="F6" s="17"/>
      <c r="G6" s="63"/>
    </row>
    <row r="7" spans="1:7" s="1" customFormat="1" ht="15.75" thickBot="1">
      <c r="A7" s="10"/>
      <c r="B7" s="80" t="s">
        <v>50</v>
      </c>
      <c r="C7" s="81" t="s">
        <v>6</v>
      </c>
      <c r="D7" s="81"/>
      <c r="E7" s="81"/>
      <c r="F7" s="18"/>
      <c r="G7" s="63"/>
    </row>
    <row r="8" spans="1:7" s="1" customFormat="1" ht="15.75" thickBot="1">
      <c r="A8" s="10"/>
      <c r="B8" s="80"/>
      <c r="C8" s="81" t="s">
        <v>7</v>
      </c>
      <c r="D8" s="81"/>
      <c r="E8" s="81"/>
      <c r="F8" s="19"/>
      <c r="G8" s="63"/>
    </row>
    <row r="9" spans="1:7" s="1" customFormat="1" ht="21.95" customHeight="1" thickBot="1">
      <c r="A9" s="10"/>
      <c r="B9" s="80"/>
      <c r="C9" s="82" t="s">
        <v>8</v>
      </c>
      <c r="D9" s="82"/>
      <c r="E9" s="82"/>
      <c r="F9" s="20"/>
      <c r="G9" s="64"/>
    </row>
    <row r="10" spans="1:7" s="1" customFormat="1" ht="15" customHeight="1">
      <c r="A10" s="10"/>
      <c r="B10" s="9" t="s">
        <v>9</v>
      </c>
      <c r="C10" s="76" t="s">
        <v>10</v>
      </c>
      <c r="D10" s="76"/>
      <c r="E10" s="76"/>
      <c r="F10" s="76"/>
      <c r="G10" s="21" t="s">
        <v>11</v>
      </c>
    </row>
    <row r="11" spans="1:7" s="1" customFormat="1" ht="15" customHeight="1" thickBot="1">
      <c r="A11" s="10"/>
      <c r="B11" s="84"/>
      <c r="C11" s="85"/>
      <c r="D11" s="86"/>
      <c r="E11" s="86"/>
      <c r="F11" s="87"/>
      <c r="G11" s="91"/>
    </row>
    <row r="12" spans="1:7" s="1" customFormat="1" ht="15" customHeight="1" thickBot="1">
      <c r="A12" s="22"/>
      <c r="B12" s="84"/>
      <c r="C12" s="88"/>
      <c r="D12" s="89"/>
      <c r="E12" s="89"/>
      <c r="F12" s="90"/>
      <c r="G12" s="92"/>
    </row>
    <row r="13" spans="1:6" s="2" customFormat="1" ht="15" customHeight="1" thickBot="1">
      <c r="A13" s="23"/>
      <c r="B13" s="24"/>
      <c r="D13" s="24"/>
      <c r="F13" s="25"/>
    </row>
    <row r="14" spans="1:7" s="1" customFormat="1" ht="15" customHeight="1" thickBot="1">
      <c r="A14" s="93" t="s">
        <v>12</v>
      </c>
      <c r="B14" s="94"/>
      <c r="C14" s="94"/>
      <c r="D14" s="94"/>
      <c r="E14" s="94"/>
      <c r="F14" s="94"/>
      <c r="G14" s="95"/>
    </row>
    <row r="15" spans="1:7" s="1" customFormat="1" ht="15" customHeight="1" thickBot="1">
      <c r="A15" s="26"/>
      <c r="B15" s="27"/>
      <c r="C15" s="28"/>
      <c r="D15" s="28"/>
      <c r="E15" s="28"/>
      <c r="F15" s="29"/>
      <c r="G15" s="28"/>
    </row>
    <row r="16" spans="1:7" s="3" customFormat="1" ht="40.5" customHeight="1" thickBot="1">
      <c r="A16" s="65" t="s">
        <v>13</v>
      </c>
      <c r="B16" s="66" t="s">
        <v>14</v>
      </c>
      <c r="C16" s="66" t="s">
        <v>15</v>
      </c>
      <c r="D16" s="66" t="s">
        <v>16</v>
      </c>
      <c r="E16" s="66" t="s">
        <v>17</v>
      </c>
      <c r="F16" s="66" t="s">
        <v>18</v>
      </c>
      <c r="G16" s="67" t="s">
        <v>19</v>
      </c>
    </row>
    <row r="17" spans="1:7" s="2" customFormat="1" ht="51" customHeight="1">
      <c r="A17" s="30"/>
      <c r="B17" s="31" t="str">
        <f>+B7</f>
        <v>Rehabilitación del sistema de iluminación arquitectónica exterior de la Parroquia de Nuestra Señora de Guadalupe, en el municipio de Puerto Vallarta, Jalisco.</v>
      </c>
      <c r="C17" s="32"/>
      <c r="D17" s="32"/>
      <c r="E17" s="32"/>
      <c r="F17" s="32"/>
      <c r="G17" s="33">
        <f>G18</f>
        <v>0</v>
      </c>
    </row>
    <row r="18" spans="1:7" s="1" customFormat="1" ht="15">
      <c r="A18" s="34" t="s">
        <v>20</v>
      </c>
      <c r="B18" s="35" t="s">
        <v>51</v>
      </c>
      <c r="C18" s="36"/>
      <c r="D18" s="37"/>
      <c r="E18" s="38"/>
      <c r="F18" s="38"/>
      <c r="G18" s="33">
        <f>G19+G23+G32+G36</f>
        <v>0</v>
      </c>
    </row>
    <row r="19" spans="1:7" s="1" customFormat="1" ht="15">
      <c r="A19" s="46" t="s">
        <v>38</v>
      </c>
      <c r="B19" s="47" t="s">
        <v>52</v>
      </c>
      <c r="C19" s="48" t="s">
        <v>53</v>
      </c>
      <c r="D19" s="49"/>
      <c r="E19" s="49"/>
      <c r="F19" s="44"/>
      <c r="G19" s="50">
        <f>SUM(G20:G22)</f>
        <v>0</v>
      </c>
    </row>
    <row r="20" spans="1:10" s="4" customFormat="1" ht="67.5">
      <c r="A20" s="39" t="s">
        <v>21</v>
      </c>
      <c r="B20" s="40" t="s">
        <v>54</v>
      </c>
      <c r="C20" s="41" t="s">
        <v>40</v>
      </c>
      <c r="D20" s="42">
        <v>73</v>
      </c>
      <c r="E20" s="43"/>
      <c r="F20" s="44" t="str" cm="1">
        <f t="array" ref="F20">+numtext(E20)</f>
        <v>CERO PESOS 00/100 M.N.</v>
      </c>
      <c r="G20" s="45">
        <f>+ROUND(D20*E20,2)</f>
        <v>0</v>
      </c>
      <c r="H20" s="75"/>
      <c r="I20" s="75"/>
      <c r="J20" s="1"/>
    </row>
    <row r="21" spans="1:10" s="4" customFormat="1" ht="67.5">
      <c r="A21" s="39" t="s">
        <v>22</v>
      </c>
      <c r="B21" s="40" t="s">
        <v>55</v>
      </c>
      <c r="C21" s="41" t="s">
        <v>40</v>
      </c>
      <c r="D21" s="42">
        <v>73</v>
      </c>
      <c r="E21" s="43"/>
      <c r="F21" s="44" t="str" cm="1">
        <f t="array" ref="F21">+numtext(E21)</f>
        <v>CERO PESOS 00/100 M.N.</v>
      </c>
      <c r="G21" s="45">
        <f t="shared" si="0" ref="G21:G22">+ROUND(D21*E21,2)</f>
        <v>0</v>
      </c>
      <c r="H21" s="75"/>
      <c r="I21" s="75"/>
      <c r="J21" s="1"/>
    </row>
    <row r="22" spans="1:10" s="4" customFormat="1" ht="56.25">
      <c r="A22" s="39" t="s">
        <v>23</v>
      </c>
      <c r="B22" s="40" t="s">
        <v>56</v>
      </c>
      <c r="C22" s="41" t="s">
        <v>40</v>
      </c>
      <c r="D22" s="42">
        <v>73</v>
      </c>
      <c r="E22" s="43"/>
      <c r="F22" s="44" t="str" cm="1">
        <f t="array" ref="F22">+numtext(E22)</f>
        <v>CERO PESOS 00/100 M.N.</v>
      </c>
      <c r="G22" s="45">
        <f t="shared" si="0"/>
        <v>0</v>
      </c>
      <c r="H22" s="75"/>
      <c r="I22" s="75"/>
      <c r="J22" s="1"/>
    </row>
    <row r="23" spans="1:10" s="4" customFormat="1" ht="15">
      <c r="A23" s="46" t="s">
        <v>39</v>
      </c>
      <c r="B23" s="47" t="s">
        <v>57</v>
      </c>
      <c r="C23" s="48" t="s">
        <v>53</v>
      </c>
      <c r="D23" s="49"/>
      <c r="E23" s="49"/>
      <c r="F23" s="44"/>
      <c r="G23" s="50">
        <f>SUM(G24:G31)</f>
        <v>0</v>
      </c>
      <c r="H23" s="75"/>
      <c r="I23" s="75"/>
      <c r="J23" s="1"/>
    </row>
    <row r="24" spans="1:10" s="4" customFormat="1" ht="101.25">
      <c r="A24" s="39" t="s">
        <v>24</v>
      </c>
      <c r="B24" s="40" t="s">
        <v>58</v>
      </c>
      <c r="C24" s="41" t="s">
        <v>40</v>
      </c>
      <c r="D24" s="42">
        <v>56</v>
      </c>
      <c r="E24" s="43"/>
      <c r="F24" s="44" t="str" cm="1">
        <f t="array" ref="F24">+numtext(E24)</f>
        <v>CERO PESOS 00/100 M.N.</v>
      </c>
      <c r="G24" s="45">
        <f t="shared" si="1" ref="G24:G31">+ROUND(D24*E24,2)</f>
        <v>0</v>
      </c>
      <c r="H24" s="75"/>
      <c r="I24" s="75"/>
      <c r="J24" s="1"/>
    </row>
    <row r="25" spans="1:10" s="4" customFormat="1" ht="101.25">
      <c r="A25" s="39" t="s">
        <v>25</v>
      </c>
      <c r="B25" s="40" t="s">
        <v>59</v>
      </c>
      <c r="C25" s="41" t="s">
        <v>40</v>
      </c>
      <c r="D25" s="42">
        <v>60</v>
      </c>
      <c r="E25" s="43"/>
      <c r="F25" s="44" t="str" cm="1">
        <f t="array" ref="F25">+numtext(E25)</f>
        <v>CERO PESOS 00/100 M.N.</v>
      </c>
      <c r="G25" s="45">
        <f t="shared" si="1"/>
        <v>0</v>
      </c>
      <c r="H25" s="75"/>
      <c r="I25" s="75"/>
      <c r="J25" s="1"/>
    </row>
    <row r="26" spans="1:10" s="4" customFormat="1" ht="123.75">
      <c r="A26" s="39" t="s">
        <v>26</v>
      </c>
      <c r="B26" s="40" t="s">
        <v>60</v>
      </c>
      <c r="C26" s="41" t="s">
        <v>40</v>
      </c>
      <c r="D26" s="42">
        <v>27</v>
      </c>
      <c r="E26" s="43"/>
      <c r="F26" s="44" t="str" cm="1">
        <f t="array" ref="F26">+numtext(E26)</f>
        <v>CERO PESOS 00/100 M.N.</v>
      </c>
      <c r="G26" s="45">
        <f t="shared" si="1"/>
        <v>0</v>
      </c>
      <c r="H26" s="75"/>
      <c r="I26" s="75"/>
      <c r="J26" s="1"/>
    </row>
    <row r="27" spans="1:10" s="4" customFormat="1" ht="123.75">
      <c r="A27" s="39" t="s">
        <v>27</v>
      </c>
      <c r="B27" s="40" t="s">
        <v>61</v>
      </c>
      <c r="C27" s="41" t="s">
        <v>40</v>
      </c>
      <c r="D27" s="42">
        <v>6</v>
      </c>
      <c r="E27" s="43"/>
      <c r="F27" s="44" t="str" cm="1">
        <f t="array" ref="F27">+numtext(E27)</f>
        <v>CERO PESOS 00/100 M.N.</v>
      </c>
      <c r="G27" s="45">
        <f t="shared" si="1"/>
        <v>0</v>
      </c>
      <c r="H27" s="75"/>
      <c r="I27" s="75"/>
      <c r="J27" s="1"/>
    </row>
    <row r="28" spans="1:10" s="4" customFormat="1" ht="191.25">
      <c r="A28" s="39" t="s">
        <v>28</v>
      </c>
      <c r="B28" s="40" t="s">
        <v>62</v>
      </c>
      <c r="C28" s="41" t="s">
        <v>40</v>
      </c>
      <c r="D28" s="42">
        <v>2</v>
      </c>
      <c r="E28" s="43"/>
      <c r="F28" s="44" t="str" cm="1">
        <f t="array" ref="F28">+numtext(E28)</f>
        <v>CERO PESOS 00/100 M.N.</v>
      </c>
      <c r="G28" s="45">
        <f t="shared" si="1"/>
        <v>0</v>
      </c>
      <c r="H28" s="75"/>
      <c r="I28" s="75"/>
      <c r="J28" s="1"/>
    </row>
    <row r="29" spans="1:10" s="4" customFormat="1" ht="90">
      <c r="A29" s="39" t="s">
        <v>29</v>
      </c>
      <c r="B29" s="40" t="s">
        <v>63</v>
      </c>
      <c r="C29" s="41" t="s">
        <v>40</v>
      </c>
      <c r="D29" s="42">
        <v>8</v>
      </c>
      <c r="E29" s="43"/>
      <c r="F29" s="44" t="str" cm="1">
        <f t="array" ref="F29">+numtext(E29)</f>
        <v>CERO PESOS 00/100 M.N.</v>
      </c>
      <c r="G29" s="45">
        <f t="shared" si="1"/>
        <v>0</v>
      </c>
      <c r="H29" s="75"/>
      <c r="I29" s="75"/>
      <c r="J29" s="1"/>
    </row>
    <row r="30" spans="1:10" s="4" customFormat="1" ht="101.25">
      <c r="A30" s="39" t="s">
        <v>30</v>
      </c>
      <c r="B30" s="40" t="s">
        <v>64</v>
      </c>
      <c r="C30" s="41" t="s">
        <v>40</v>
      </c>
      <c r="D30" s="42">
        <v>40</v>
      </c>
      <c r="E30" s="43"/>
      <c r="F30" s="44" t="str" cm="1">
        <f t="array" ref="F30">+numtext(E30)</f>
        <v>CERO PESOS 00/100 M.N.</v>
      </c>
      <c r="G30" s="45">
        <f t="shared" si="1"/>
        <v>0</v>
      </c>
      <c r="H30" s="75"/>
      <c r="I30" s="75"/>
      <c r="J30" s="1"/>
    </row>
    <row r="31" spans="1:10" s="4" customFormat="1" ht="101.25">
      <c r="A31" s="39" t="s">
        <v>31</v>
      </c>
      <c r="B31" s="40" t="s">
        <v>65</v>
      </c>
      <c r="C31" s="41" t="s">
        <v>40</v>
      </c>
      <c r="D31" s="42">
        <v>8</v>
      </c>
      <c r="E31" s="43"/>
      <c r="F31" s="44" t="str" cm="1">
        <f t="array" ref="F31">+numtext(E31)</f>
        <v>CERO PESOS 00/100 M.N.</v>
      </c>
      <c r="G31" s="45">
        <f t="shared" si="1"/>
        <v>0</v>
      </c>
      <c r="H31" s="75"/>
      <c r="I31" s="75"/>
      <c r="J31" s="1"/>
    </row>
    <row r="32" spans="1:9" s="1" customFormat="1" ht="15">
      <c r="A32" s="46" t="s">
        <v>43</v>
      </c>
      <c r="B32" s="47" t="s">
        <v>66</v>
      </c>
      <c r="C32" s="48" t="s">
        <v>53</v>
      </c>
      <c r="D32" s="49"/>
      <c r="E32" s="49"/>
      <c r="F32" s="44"/>
      <c r="G32" s="50">
        <f>SUM(G33:G35)</f>
        <v>0</v>
      </c>
      <c r="H32" s="75"/>
      <c r="I32" s="75"/>
    </row>
    <row r="33" spans="1:10" s="4" customFormat="1" ht="101.25">
      <c r="A33" s="39" t="s">
        <v>32</v>
      </c>
      <c r="B33" s="40" t="s">
        <v>67</v>
      </c>
      <c r="C33" s="41" t="s">
        <v>40</v>
      </c>
      <c r="D33" s="42">
        <v>1</v>
      </c>
      <c r="E33" s="43"/>
      <c r="F33" s="44" t="str" cm="1">
        <f t="array" ref="F33">+numtext(E33)</f>
        <v>CERO PESOS 00/100 M.N.</v>
      </c>
      <c r="G33" s="45">
        <f t="shared" si="2" ref="G33:G35">+ROUND(D33*E33,2)</f>
        <v>0</v>
      </c>
      <c r="H33" s="75"/>
      <c r="I33" s="75"/>
      <c r="J33" s="1"/>
    </row>
    <row r="34" spans="1:10" s="4" customFormat="1" ht="101.25">
      <c r="A34" s="39" t="s">
        <v>41</v>
      </c>
      <c r="B34" s="40" t="s">
        <v>68</v>
      </c>
      <c r="C34" s="41" t="s">
        <v>40</v>
      </c>
      <c r="D34" s="42">
        <v>13</v>
      </c>
      <c r="E34" s="43"/>
      <c r="F34" s="44" t="str" cm="1">
        <f t="array" ref="F34">+numtext(E34)</f>
        <v>CERO PESOS 00/100 M.N.</v>
      </c>
      <c r="G34" s="45">
        <f t="shared" si="2"/>
        <v>0</v>
      </c>
      <c r="H34" s="75"/>
      <c r="I34" s="75"/>
      <c r="J34" s="1"/>
    </row>
    <row r="35" spans="1:10" s="4" customFormat="1" ht="67.5">
      <c r="A35" s="39" t="s">
        <v>42</v>
      </c>
      <c r="B35" s="40" t="s">
        <v>69</v>
      </c>
      <c r="C35" s="41" t="s">
        <v>40</v>
      </c>
      <c r="D35" s="42">
        <v>1</v>
      </c>
      <c r="E35" s="43"/>
      <c r="F35" s="44" t="str" cm="1">
        <f t="array" ref="F35">+numtext(E35)</f>
        <v>CERO PESOS 00/100 M.N.</v>
      </c>
      <c r="G35" s="45">
        <f t="shared" si="2"/>
        <v>0</v>
      </c>
      <c r="H35" s="75"/>
      <c r="I35" s="75"/>
      <c r="J35" s="1"/>
    </row>
    <row r="36" spans="1:9" s="1" customFormat="1" ht="15">
      <c r="A36" s="46" t="s">
        <v>48</v>
      </c>
      <c r="B36" s="47" t="s">
        <v>70</v>
      </c>
      <c r="C36" s="48" t="s">
        <v>53</v>
      </c>
      <c r="D36" s="49"/>
      <c r="E36" s="49"/>
      <c r="F36" s="44"/>
      <c r="G36" s="50">
        <f>SUM(G37:G40)</f>
        <v>0</v>
      </c>
      <c r="H36" s="75"/>
      <c r="I36" s="75"/>
    </row>
    <row r="37" spans="1:10" s="4" customFormat="1" ht="157.5">
      <c r="A37" s="39" t="s">
        <v>44</v>
      </c>
      <c r="B37" s="40" t="s">
        <v>73</v>
      </c>
      <c r="C37" s="41" t="s">
        <v>40</v>
      </c>
      <c r="D37" s="42">
        <v>191</v>
      </c>
      <c r="E37" s="43"/>
      <c r="F37" s="44" t="str" cm="1">
        <f t="array" ref="F37">+numtext(E37)</f>
        <v>CERO PESOS 00/100 M.N.</v>
      </c>
      <c r="G37" s="45">
        <f t="shared" si="3" ref="G37:G40">+ROUND(D37*E37,2)</f>
        <v>0</v>
      </c>
      <c r="H37" s="75"/>
      <c r="I37" s="75"/>
      <c r="J37" s="1"/>
    </row>
    <row r="38" spans="1:10" s="4" customFormat="1" ht="112.5">
      <c r="A38" s="39" t="s">
        <v>45</v>
      </c>
      <c r="B38" s="40" t="s">
        <v>74</v>
      </c>
      <c r="C38" s="41" t="s">
        <v>40</v>
      </c>
      <c r="D38" s="42">
        <v>191</v>
      </c>
      <c r="E38" s="43"/>
      <c r="F38" s="44" t="str" cm="1">
        <f t="array" ref="F38">+numtext(E38)</f>
        <v>CERO PESOS 00/100 M.N.</v>
      </c>
      <c r="G38" s="45">
        <f t="shared" si="3"/>
        <v>0</v>
      </c>
      <c r="H38" s="75"/>
      <c r="I38" s="75"/>
      <c r="J38" s="1"/>
    </row>
    <row r="39" spans="1:10" s="4" customFormat="1" ht="78.75">
      <c r="A39" s="39" t="s">
        <v>46</v>
      </c>
      <c r="B39" s="40" t="s">
        <v>71</v>
      </c>
      <c r="C39" s="41" t="s">
        <v>40</v>
      </c>
      <c r="D39" s="42">
        <v>1</v>
      </c>
      <c r="E39" s="43"/>
      <c r="F39" s="44" t="str" cm="1">
        <f t="array" ref="F39">+numtext(E39)</f>
        <v>CERO PESOS 00/100 M.N.</v>
      </c>
      <c r="G39" s="45">
        <f t="shared" si="3"/>
        <v>0</v>
      </c>
      <c r="H39" s="75"/>
      <c r="I39" s="75"/>
      <c r="J39" s="1"/>
    </row>
    <row r="40" spans="1:10" s="4" customFormat="1" ht="78.75">
      <c r="A40" s="39" t="s">
        <v>47</v>
      </c>
      <c r="B40" s="40" t="s">
        <v>72</v>
      </c>
      <c r="C40" s="41" t="s">
        <v>40</v>
      </c>
      <c r="D40" s="42">
        <v>1</v>
      </c>
      <c r="E40" s="43"/>
      <c r="F40" s="44" t="str" cm="1">
        <f t="array" ref="F40">+numtext(E40)</f>
        <v>CERO PESOS 00/100 M.N.</v>
      </c>
      <c r="G40" s="45">
        <f t="shared" si="3"/>
        <v>0</v>
      </c>
      <c r="H40" s="75"/>
      <c r="I40" s="75"/>
      <c r="J40" s="1"/>
    </row>
    <row r="41" spans="1:7" ht="15">
      <c r="A41" s="39"/>
      <c r="B41" s="40"/>
      <c r="C41" s="41"/>
      <c r="D41" s="42"/>
      <c r="E41" s="43"/>
      <c r="F41" s="44"/>
      <c r="G41" s="45"/>
    </row>
    <row r="42" spans="1:7" ht="15.75">
      <c r="A42" s="71"/>
      <c r="B42" s="72" t="s">
        <v>33</v>
      </c>
      <c r="C42" s="73"/>
      <c r="D42" s="74"/>
      <c r="E42" s="71"/>
      <c r="F42" s="71"/>
      <c r="G42" s="71"/>
    </row>
    <row r="43" spans="1:7" ht="48" customHeight="1">
      <c r="A43" s="23"/>
      <c r="B43" s="31" t="str">
        <f>+B7</f>
        <v>Rehabilitación del sistema de iluminación arquitectónica exterior de la Parroquia de Nuestra Señora de Guadalupe, en el municipio de Puerto Vallarta, Jalisco.</v>
      </c>
      <c r="C43" s="32"/>
      <c r="D43" s="32"/>
      <c r="E43" s="32"/>
      <c r="F43" s="32"/>
      <c r="G43" s="33">
        <f>G17</f>
        <v>0</v>
      </c>
    </row>
    <row r="44" spans="1:7" ht="15">
      <c r="A44" s="34" t="s">
        <v>20</v>
      </c>
      <c r="B44" s="35" t="str">
        <f>+VLOOKUP($A44,$A$17:$G$41,2,0)</f>
        <v>SISTEMA DE ILUMINACIÓN</v>
      </c>
      <c r="C44" s="36"/>
      <c r="D44" s="37"/>
      <c r="E44" s="38"/>
      <c r="F44" s="38"/>
      <c r="G44" s="54">
        <f>+VLOOKUP($A44,$A$17:$G$41,7,0)</f>
        <v>0</v>
      </c>
    </row>
    <row r="45" spans="1:7" ht="15">
      <c r="A45" s="46" t="s">
        <v>38</v>
      </c>
      <c r="B45" s="60" t="str">
        <f>+VLOOKUP($A45,$A$17:$G$41,2,0)</f>
        <v>PRELIMINARES</v>
      </c>
      <c r="C45" s="36"/>
      <c r="D45" s="37"/>
      <c r="E45" s="38"/>
      <c r="F45" s="38"/>
      <c r="G45" s="51">
        <f>+VLOOKUP($A45,$A$17:$G$41,7,0)</f>
        <v>0</v>
      </c>
    </row>
    <row r="46" spans="1:7" ht="15">
      <c r="A46" s="46" t="s">
        <v>39</v>
      </c>
      <c r="B46" s="60" t="str">
        <f>+VLOOKUP($A46,$A$17:$G$41,2,0)</f>
        <v>LUMINARIAS</v>
      </c>
      <c r="C46" s="36"/>
      <c r="D46" s="37"/>
      <c r="E46" s="38"/>
      <c r="F46" s="38"/>
      <c r="G46" s="51">
        <f>+VLOOKUP($A46,$A$17:$G$41,7,0)</f>
        <v>0</v>
      </c>
    </row>
    <row r="47" spans="1:7" ht="15">
      <c r="A47" s="46" t="s">
        <v>43</v>
      </c>
      <c r="B47" s="60" t="str">
        <f>+VLOOKUP($A47,$A$17:$G$41,2,0)</f>
        <v>CONTROL</v>
      </c>
      <c r="C47" s="36"/>
      <c r="D47" s="37"/>
      <c r="E47" s="38"/>
      <c r="F47" s="38"/>
      <c r="G47" s="51">
        <f>+VLOOKUP($A47,$A$17:$G$41,7,0)</f>
        <v>0</v>
      </c>
    </row>
    <row r="48" spans="1:7" ht="15">
      <c r="A48" s="46" t="s">
        <v>48</v>
      </c>
      <c r="B48" s="60" t="str">
        <f>+VLOOKUP($A48,$A$17:$G$41,2,0)</f>
        <v>INSTALACIÓN ELÉCTRICA Y DE DATOS</v>
      </c>
      <c r="C48" s="36"/>
      <c r="D48" s="37"/>
      <c r="E48" s="38"/>
      <c r="F48" s="38"/>
      <c r="G48" s="51">
        <f>+VLOOKUP($A48,$A$17:$G$41,7,0)</f>
        <v>0</v>
      </c>
    </row>
    <row r="49" spans="1:7" ht="15">
      <c r="A49" s="46"/>
      <c r="B49" s="60"/>
      <c r="C49" s="36"/>
      <c r="D49" s="37"/>
      <c r="E49" s="38"/>
      <c r="F49" s="38"/>
      <c r="G49" s="51"/>
    </row>
    <row r="50" spans="1:7" ht="15">
      <c r="A50" s="46"/>
      <c r="B50" s="60"/>
      <c r="C50" s="36"/>
      <c r="D50" s="37"/>
      <c r="E50" s="38"/>
      <c r="F50" s="38"/>
      <c r="G50" s="51"/>
    </row>
    <row r="51" spans="1:7" ht="15">
      <c r="A51" s="46"/>
      <c r="B51" s="60"/>
      <c r="C51" s="36"/>
      <c r="D51" s="37"/>
      <c r="E51" s="38"/>
      <c r="F51" s="38"/>
      <c r="G51" s="51"/>
    </row>
    <row r="52" spans="1:7" ht="15">
      <c r="A52" s="46"/>
      <c r="B52" s="60"/>
      <c r="C52" s="36"/>
      <c r="D52" s="37"/>
      <c r="E52" s="38"/>
      <c r="F52" s="38"/>
      <c r="G52" s="51"/>
    </row>
    <row r="53" spans="1:7" ht="15">
      <c r="A53" s="34"/>
      <c r="B53" s="35"/>
      <c r="C53" s="36"/>
      <c r="D53" s="37"/>
      <c r="E53" s="38"/>
      <c r="F53" s="38"/>
      <c r="G53" s="54"/>
    </row>
    <row r="54" spans="1:7" ht="15">
      <c r="A54" s="46"/>
      <c r="B54" s="60"/>
      <c r="C54" s="36"/>
      <c r="D54" s="37"/>
      <c r="E54" s="38"/>
      <c r="F54" s="38"/>
      <c r="G54" s="51"/>
    </row>
    <row r="55" spans="1:7" ht="15">
      <c r="A55" s="61"/>
      <c r="B55" s="35"/>
      <c r="C55" s="55"/>
      <c r="D55" s="56"/>
      <c r="E55" s="57"/>
      <c r="F55" s="57"/>
      <c r="G55" s="52"/>
    </row>
    <row r="56" spans="1:7" ht="15">
      <c r="A56" s="61"/>
      <c r="B56" s="35"/>
      <c r="C56" s="55"/>
      <c r="D56" s="56"/>
      <c r="E56" s="57"/>
      <c r="F56" s="57"/>
      <c r="G56" s="52"/>
    </row>
    <row r="57" spans="1:7" ht="15">
      <c r="A57" s="61"/>
      <c r="B57" s="35"/>
      <c r="C57" s="55"/>
      <c r="D57" s="56"/>
      <c r="E57" s="57"/>
      <c r="F57" s="57"/>
      <c r="G57" s="52"/>
    </row>
    <row r="58" spans="1:7" ht="15">
      <c r="A58" s="61"/>
      <c r="B58" s="35"/>
      <c r="C58" s="55"/>
      <c r="D58" s="56"/>
      <c r="E58" s="57"/>
      <c r="F58" s="57"/>
      <c r="G58" s="52"/>
    </row>
    <row r="59" spans="1:7" ht="15">
      <c r="A59" s="61"/>
      <c r="B59" s="35"/>
      <c r="C59" s="55"/>
      <c r="D59" s="56"/>
      <c r="E59" s="57"/>
      <c r="F59" s="57"/>
      <c r="G59" s="52"/>
    </row>
    <row r="60" spans="1:7" ht="15">
      <c r="A60" s="61"/>
      <c r="B60" s="35"/>
      <c r="C60" s="55"/>
      <c r="D60" s="56"/>
      <c r="E60" s="57"/>
      <c r="F60" s="57"/>
      <c r="G60" s="52"/>
    </row>
    <row r="61" spans="1:7" ht="15">
      <c r="A61" s="61"/>
      <c r="B61" s="35"/>
      <c r="C61" s="55"/>
      <c r="D61" s="56"/>
      <c r="E61" s="57"/>
      <c r="F61" s="57"/>
      <c r="G61" s="52"/>
    </row>
    <row r="62" spans="1:7" ht="15">
      <c r="A62" s="61"/>
      <c r="B62" s="35"/>
      <c r="C62" s="55"/>
      <c r="D62" s="56"/>
      <c r="E62" s="57"/>
      <c r="F62" s="57"/>
      <c r="G62" s="52"/>
    </row>
    <row r="63" spans="1:7" ht="15">
      <c r="A63" s="61"/>
      <c r="B63" s="35"/>
      <c r="C63" s="55"/>
      <c r="D63" s="56"/>
      <c r="E63" s="57"/>
      <c r="F63" s="57"/>
      <c r="G63" s="52"/>
    </row>
    <row r="64" spans="1:7" ht="15">
      <c r="A64" s="61"/>
      <c r="B64" s="35"/>
      <c r="C64" s="55"/>
      <c r="D64" s="56"/>
      <c r="E64" s="57"/>
      <c r="F64" s="57"/>
      <c r="G64" s="52"/>
    </row>
    <row r="65" spans="1:7" ht="15">
      <c r="A65" s="59"/>
      <c r="B65" s="60"/>
      <c r="C65" s="36"/>
      <c r="D65" s="37"/>
      <c r="E65" s="38"/>
      <c r="F65" s="38"/>
      <c r="G65" s="51"/>
    </row>
    <row r="66" spans="1:7" ht="15">
      <c r="A66" s="34"/>
      <c r="B66" s="35"/>
      <c r="C66" s="36"/>
      <c r="D66" s="37"/>
      <c r="E66" s="53"/>
      <c r="F66" s="38"/>
      <c r="G66" s="58"/>
    </row>
    <row r="67" spans="1:7" ht="15">
      <c r="A67" s="34"/>
      <c r="B67" s="35"/>
      <c r="C67" s="36"/>
      <c r="D67" s="37"/>
      <c r="E67" s="53"/>
      <c r="F67" s="38"/>
      <c r="G67" s="58"/>
    </row>
    <row r="68" spans="1:7" ht="15">
      <c r="A68" s="34"/>
      <c r="B68" s="35"/>
      <c r="C68" s="36"/>
      <c r="D68" s="37"/>
      <c r="E68" s="53"/>
      <c r="F68" s="38"/>
      <c r="G68" s="58"/>
    </row>
    <row r="69" spans="1:7" ht="15" customHeight="1">
      <c r="A69" s="83" t="s">
        <v>34</v>
      </c>
      <c r="B69" s="83"/>
      <c r="C69" s="83"/>
      <c r="D69" s="83"/>
      <c r="E69" s="83"/>
      <c r="F69" s="69" t="s">
        <v>35</v>
      </c>
      <c r="G69" s="70">
        <f>+G43</f>
        <v>0</v>
      </c>
    </row>
    <row r="70" spans="1:7" ht="15">
      <c r="A70" s="83" t="str">
        <f>+numtext(G71)</f>
        <v>CERO PESOS 00/100 M.N.</v>
      </c>
      <c r="B70" s="83"/>
      <c r="C70" s="83"/>
      <c r="D70" s="83"/>
      <c r="E70" s="83"/>
      <c r="F70" s="69" t="s">
        <v>36</v>
      </c>
      <c r="G70" s="70">
        <f>ROUND(G69*0.16,2)</f>
        <v>0</v>
      </c>
    </row>
    <row r="71" spans="1:7" ht="15">
      <c r="A71" s="68"/>
      <c r="B71" s="68"/>
      <c r="C71" s="68"/>
      <c r="D71" s="68"/>
      <c r="E71" s="68"/>
      <c r="F71" s="69" t="s">
        <v>37</v>
      </c>
      <c r="G71" s="70">
        <f>+G69+G70</f>
        <v>0</v>
      </c>
    </row>
  </sheetData>
  <autoFilter ref="A16:G71"/>
  <mergeCells count="15">
    <mergeCell ref="A70:E70"/>
    <mergeCell ref="C10:F10"/>
    <mergeCell ref="B11:B12"/>
    <mergeCell ref="C11:F12"/>
    <mergeCell ref="G11:G12"/>
    <mergeCell ref="A14:G14"/>
    <mergeCell ref="A69:E69"/>
    <mergeCell ref="C1:F1"/>
    <mergeCell ref="C3:F5"/>
    <mergeCell ref="B4:B5"/>
    <mergeCell ref="C6:E6"/>
    <mergeCell ref="B7:B9"/>
    <mergeCell ref="C7:E7"/>
    <mergeCell ref="C8:E8"/>
    <mergeCell ref="C9:E9"/>
  </mergeCells>
  <conditionalFormatting sqref="F18 F20:F22 F24:F31 F33:F35 F37:F40">
    <cfRule type="containsText" priority="559" dxfId="21" operator="containsText" text="CERO">
      <formula>NOT(ISERROR(SEARCH("CERO",F18)))</formula>
    </cfRule>
  </conditionalFormatting>
  <conditionalFormatting sqref="F17">
    <cfRule type="containsText" priority="591" dxfId="21" operator="containsText" text="CERO">
      <formula>NOT(ISERROR(SEARCH("CERO",F17)))</formula>
    </cfRule>
  </conditionalFormatting>
  <conditionalFormatting sqref="F41">
    <cfRule type="containsText" priority="575" dxfId="21" operator="containsText" text="CERO">
      <formula>NOT(ISERROR(SEARCH("CERO",F41)))</formula>
    </cfRule>
  </conditionalFormatting>
  <conditionalFormatting sqref="A19:B19">
    <cfRule type="duplicateValues" priority="548" dxfId="18"/>
  </conditionalFormatting>
  <conditionalFormatting sqref="F19">
    <cfRule type="containsText" priority="549" dxfId="21" operator="containsText" text="CERO">
      <formula>NOT(ISERROR(SEARCH("CERO",F19)))</formula>
    </cfRule>
  </conditionalFormatting>
  <conditionalFormatting sqref="A45">
    <cfRule type="duplicateValues" priority="26" dxfId="18"/>
  </conditionalFormatting>
  <conditionalFormatting sqref="A46:A47">
    <cfRule type="duplicateValues" priority="25" dxfId="18"/>
  </conditionalFormatting>
  <conditionalFormatting sqref="A48">
    <cfRule type="duplicateValues" priority="24" dxfId="18"/>
  </conditionalFormatting>
  <conditionalFormatting sqref="A49">
    <cfRule type="duplicateValues" priority="23" dxfId="18"/>
  </conditionalFormatting>
  <conditionalFormatting sqref="A50">
    <cfRule type="duplicateValues" priority="22" dxfId="18"/>
  </conditionalFormatting>
  <conditionalFormatting sqref="A51">
    <cfRule type="duplicateValues" priority="21" dxfId="18"/>
  </conditionalFormatting>
  <conditionalFormatting sqref="A52">
    <cfRule type="duplicateValues" priority="20" dxfId="18"/>
  </conditionalFormatting>
  <conditionalFormatting sqref="A54">
    <cfRule type="duplicateValues" priority="19" dxfId="18"/>
  </conditionalFormatting>
  <conditionalFormatting sqref="A65">
    <cfRule type="duplicateValues" priority="594" dxfId="18"/>
  </conditionalFormatting>
  <conditionalFormatting sqref="B65">
    <cfRule type="duplicateValues" priority="595" dxfId="18"/>
  </conditionalFormatting>
  <conditionalFormatting sqref="A23:B23">
    <cfRule type="duplicateValues" priority="5" dxfId="18"/>
  </conditionalFormatting>
  <conditionalFormatting sqref="F23">
    <cfRule type="containsText" priority="6" dxfId="21" operator="containsText" text="CERO">
      <formula>NOT(ISERROR(SEARCH("CERO",F23)))</formula>
    </cfRule>
  </conditionalFormatting>
  <conditionalFormatting sqref="A32:B32">
    <cfRule type="duplicateValues" priority="3" dxfId="18"/>
  </conditionalFormatting>
  <conditionalFormatting sqref="F32">
    <cfRule type="containsText" priority="4" dxfId="21" operator="containsText" text="CERO">
      <formula>NOT(ISERROR(SEARCH("CERO",F32)))</formula>
    </cfRule>
  </conditionalFormatting>
  <conditionalFormatting sqref="A36:B36">
    <cfRule type="duplicateValues" priority="1" dxfId="18"/>
  </conditionalFormatting>
  <conditionalFormatting sqref="F36">
    <cfRule type="containsText" priority="2" dxfId="21" operator="containsText" text="CERO">
      <formula>NOT(ISERROR(SEARCH("CERO",F36)))</formula>
    </cfRule>
  </conditionalFormatting>
  <conditionalFormatting sqref="A55:A64">
    <cfRule type="duplicateValues" priority="597" dxfId="18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7" r:id="rId2"/>
  <headerFooter>
    <oddFooter>&amp;CPágina &amp;P de &amp;N</oddFooter>
  </headerFooter>
  <rowBreaks count="1" manualBreakCount="1">
    <brk id="4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ZALDIVAR.</cp:lastModifiedBy>
  <cp:lastPrinted>2026-03-27T16:05:46Z</cp:lastPrinted>
  <dcterms:created xsi:type="dcterms:W3CDTF">2020-01-21T15:53:00Z</dcterms:created>
  <dcterms:modified xsi:type="dcterms:W3CDTF">2026-03-27T18:35:24Z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