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66925"/>
  <mc:AlternateContent xmlns:mc="http://schemas.openxmlformats.org/markup-compatibility/2006">
    <mc:Choice Requires="x15">
      <x15ac:absPath xmlns:x15ac="http://schemas.microsoft.com/office/spreadsheetml/2010/11/ac" url="C:\Users\PC-0094\Downloads\"/>
    </mc:Choice>
  </mc:AlternateContent>
  <xr:revisionPtr revIDLastSave="0" documentId="13_ncr:1_{3A2D9402-9CBF-4B57-BDA2-58CECF2CE5D4}" xr6:coauthVersionLast="47" xr6:coauthVersionMax="47" xr10:uidLastSave="{00000000-0000-0000-0000-000000000000}"/>
  <bookViews>
    <workbookView xWindow="2085" yWindow="1515" windowWidth="25170" windowHeight="13680" xr2:uid="{00000000-000D-0000-FFFF-FFFF00000000}"/>
  </bookViews>
  <sheets>
    <sheet name="CATALOGO" sheetId="2" r:id="rId1"/>
  </sheets>
  <definedNames>
    <definedName name="_xlnm._FilterDatabase" localSheetId="0" hidden="1">CATALOGO!$A$16:$G$52</definedName>
    <definedName name="area" localSheetId="0">#REF!</definedName>
    <definedName name="area">#REF!</definedName>
    <definedName name="_xlnm.Print_Area" localSheetId="0">CATALOGO!$A$1:$G$83</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7" i="2" l="1"/>
  <c r="G83" i="2"/>
  <c r="G82" i="2"/>
  <c r="A82" i="2"/>
  <c r="G81" i="2"/>
  <c r="G64" i="2"/>
  <c r="B64" i="2"/>
  <c r="G63" i="2"/>
  <c r="B63" i="2"/>
  <c r="G62" i="2"/>
  <c r="B62" i="2"/>
  <c r="G61" i="2"/>
  <c r="B61" i="2"/>
  <c r="G60" i="2"/>
  <c r="B60" i="2"/>
  <c r="G59" i="2"/>
  <c r="B59" i="2"/>
  <c r="G58" i="2"/>
  <c r="B58" i="2"/>
  <c r="G57" i="2"/>
  <c r="B57" i="2"/>
  <c r="G55" i="2"/>
  <c r="B55" i="2"/>
  <c r="G54" i="2"/>
  <c r="G52" i="2"/>
  <c r="F52" i="2" a="1"/>
  <c r="F52" i="2"/>
  <c r="G51" i="2"/>
  <c r="F51" i="2" a="1"/>
  <c r="F51" i="2"/>
  <c r="G50" i="2"/>
  <c r="F50" i="2" a="1"/>
  <c r="F50" i="2"/>
  <c r="G49" i="2"/>
  <c r="F49" i="2" a="1"/>
  <c r="F49" i="2"/>
  <c r="G48" i="2"/>
  <c r="F48" i="2" a="1"/>
  <c r="F48" i="2"/>
  <c r="G47" i="2"/>
  <c r="F47" i="2" a="1"/>
  <c r="F47" i="2"/>
  <c r="G46" i="2"/>
  <c r="F46" i="2" a="1"/>
  <c r="F46" i="2"/>
  <c r="G45" i="2"/>
  <c r="F45" i="2" a="1"/>
  <c r="F45" i="2"/>
  <c r="G44" i="2"/>
  <c r="F44" i="2" a="1"/>
  <c r="F44" i="2"/>
  <c r="G43" i="2"/>
  <c r="F43" i="2" a="1"/>
  <c r="F43" i="2"/>
  <c r="G42" i="2"/>
  <c r="F42" i="2" a="1"/>
  <c r="F42" i="2"/>
  <c r="G41" i="2"/>
  <c r="F41" i="2" a="1"/>
  <c r="F41" i="2"/>
  <c r="G40" i="2"/>
  <c r="F40" i="2" a="1"/>
  <c r="F40" i="2"/>
  <c r="G39" i="2"/>
  <c r="F39" i="2" a="1"/>
  <c r="F39" i="2"/>
  <c r="G38" i="2"/>
  <c r="G37" i="2"/>
  <c r="F37" i="2" a="1"/>
  <c r="F37" i="2"/>
  <c r="G36" i="2"/>
  <c r="F36" i="2" a="1"/>
  <c r="F36" i="2"/>
  <c r="G35" i="2"/>
  <c r="F35" i="2" a="1"/>
  <c r="F35" i="2"/>
  <c r="G34" i="2"/>
  <c r="F34" i="2" a="1"/>
  <c r="F34" i="2"/>
  <c r="G33" i="2"/>
  <c r="G32" i="2"/>
  <c r="F32" i="2" a="1"/>
  <c r="F32" i="2"/>
  <c r="G31" i="2"/>
  <c r="F31" i="2" a="1"/>
  <c r="F31" i="2"/>
  <c r="G30" i="2"/>
  <c r="G29" i="2"/>
  <c r="G28" i="2"/>
  <c r="F28" i="2" a="1"/>
  <c r="F28" i="2"/>
  <c r="G27" i="2"/>
  <c r="F27" i="2" a="1"/>
  <c r="F27" i="2"/>
  <c r="G26" i="2"/>
  <c r="G25" i="2"/>
  <c r="F25" i="2" a="1"/>
  <c r="F25" i="2"/>
  <c r="G24" i="2"/>
  <c r="F24" i="2" a="1"/>
  <c r="F24" i="2"/>
  <c r="G23" i="2"/>
  <c r="G22" i="2"/>
  <c r="F22" i="2" a="1"/>
  <c r="F22" i="2"/>
  <c r="G21" i="2"/>
  <c r="F21" i="2" a="1"/>
  <c r="F21" i="2"/>
  <c r="G20" i="2"/>
  <c r="F20" i="2" a="1"/>
  <c r="F20" i="2"/>
  <c r="G19" i="2"/>
  <c r="G18" i="2"/>
  <c r="G17"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<sst xmlns="http://schemas.openxmlformats.org/spreadsheetml/2006/main" count="133" uniqueCount="101">
  <si>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</si>
  <si>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</si>
  <si>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</si>
  <si>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</si>
  <si>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</si>
  <si>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</si>
  <si>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</si>
  <si>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</si>
  <si>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</si>
  <si>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</si>
  <si>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</si>
  <si>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</si>
  <si>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</si>
  <si>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</si>
  <si>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</si>
  <si>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A1</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</si>
  <si>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</si>
  <si>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</si>
  <si>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</si>
  <si>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</si>
  <si>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</si>
  <si>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</si>
  <si>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</si>
  <si>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</si>
  <si>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</si>
  <si>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</si>
  <si>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</si>
  <si>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</si>
  <si>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PZA</t>
  </si>
  <si>
    <t>M3</t>
  </si>
  <si>
    <t>M</t>
  </si>
  <si>
    <t>A2</t>
  </si>
  <si>
    <t>B</t>
  </si>
  <si>
    <t>B1</t>
  </si>
  <si>
    <t>SIOP-001</t>
  </si>
  <si>
    <t>SIOP-002</t>
  </si>
  <si>
    <t>SIOP-003</t>
  </si>
  <si>
    <t>SIOP-004</t>
  </si>
  <si>
    <t>SIOP-006</t>
  </si>
  <si>
    <t>PAVIMENTOS</t>
  </si>
  <si>
    <t>A3</t>
  </si>
  <si>
    <t>LIMPIEZAS</t>
  </si>
  <si>
    <t>B2</t>
  </si>
  <si>
    <t>B3</t>
  </si>
  <si>
    <t>SIOP-005</t>
  </si>
  <si>
    <t>SIOP-007</t>
  </si>
  <si>
    <t>SIOP-008</t>
  </si>
  <si>
    <t>SIOP-009</t>
  </si>
  <si>
    <t>SIOP-010</t>
  </si>
  <si>
    <t>SIOP-011</t>
  </si>
  <si>
    <t>SIOP-012</t>
  </si>
  <si>
    <t>SIOP-013</t>
  </si>
  <si>
    <t>SIOP-014</t>
  </si>
  <si>
    <t>SIOP-015</t>
  </si>
  <si>
    <t>SIOP-016</t>
  </si>
  <si>
    <t>SIOP-017</t>
  </si>
  <si>
    <t>SIOP-018</t>
  </si>
  <si>
    <t>SIOP-019</t>
  </si>
  <si>
    <t>SIOP-020</t>
  </si>
  <si>
    <t>SIOP-021</t>
  </si>
  <si>
    <t>SIOP-022</t>
  </si>
  <si>
    <t>SIOP-023</t>
  </si>
  <si>
    <t>SIOP-024</t>
  </si>
  <si>
    <t>SIOP-025</t>
  </si>
  <si>
    <t>SIOP-026</t>
  </si>
  <si>
    <t>SIOP-027</t>
  </si>
  <si>
    <t>E2</t>
  </si>
  <si>
    <t>SIOP-E-ICAR-OB-LP-0207-2026</t>
  </si>
  <si>
    <t>Conservación periódica y conservación rutinaria de la carretera 132, tramo Puente Grande - Santa Fe, en el municipio de Zapotlanejo, Jalisco.</t>
  </si>
  <si>
    <t>CONSERVACIÓN RUTINARIA</t>
  </si>
  <si>
    <t>LIMPIEZA Y DESHIERBE DEL DERECHO DE VÍA P.U.O.T. PARA LA REMOCIÓN DE LA VEGETACIÓN EXISTENTE, MEDIANTE: LA TALA, ROZA, DESENRAICE, LIMPIA Y DISPOSICIÓN FINAL; EN EL DERECHO DE VÍA, EN LAS ZONAS DE BANCOS, DE CANALES Y EN ÁREAS QUE SE DESTINEN A INSTALACIONES. INCLUYE: MATERIALES, MANO DE OBRA, EQUIPO, SEÑALAMIENTO, CARGA DEL PRODUCTO DE LA LIMPIEZA, ACARREO, DESCARGA Y DISPOSICIÓN EN EL BANCO DE DESPERDICIO O SITIO DE ACOPIO PROPUESTO POR EL CONTRATISTA Y AUTORIZADO POR LA DEPENDENCIA, CUMPLIENDO CON LAS LEYES Y REGLAMENTOS DE PROTECCIÓN ECOLÓGICA VIGENTES, CONSIDERANDO TODOS LOS ELEMENTOS NECESARIOS PARA SU CORRECTA EJECUCIÓN. (EP-CSV-CAR-DSC-3-3-01-001/13).</t>
  </si>
  <si>
    <t>HA</t>
  </si>
  <si>
    <t>LIMPIEZA DE LA SUPERFICIE DE RODAMIENTO Y ACOTAMIENTOS P.U.O.T. RETIRO DE OBJETOS EXTRAÑOS QUE AFECTEN LA COMODIDAD Y SEGURIDAD DEL USUARIO EN LA SUPERFICIE DE RODAMIENTO Y ACOTAMIENTOS, CARGA, FLETE Y ACARREO PARA DISPOSICIÓN FINAL DE LOS RESIDUOS ACOPIADOS EN DEPOSITO PROPUESTO POR EL CONTRATISTA Y AUTORIZADO POR LA DEPENDENCIA, INCLUYE: HERRAMIENTAS, EQUIPO, MANO DE OBRA, SEÑALAMIENTO Y TODO LO NECESARIO PARA SU CORRECTA EJECUCIÓN. (N·CSV·CAR·2·02·00).</t>
  </si>
  <si>
    <t>RECOLECCIÓN DE BASURA SOBRE CALZADA Y DERECHO DE VÍA, INCLUYE TODAS LAS ACTIVIDADES NECESARIAS PARA ELIMINAR OBJETOS SOLIDOS Y BASURA EXISTENTES SOBRE LA CALZADA Y DERECHO DE VÍA. (N·CSV·CAR·2·02·001/10).</t>
  </si>
  <si>
    <t>ESTRUCTURAS Y OBRAS DE DRENAJE</t>
  </si>
  <si>
    <t>LIMPIEZA DE ALCANTARILLAS EN DONDE LO INDIQUE LA DEPENDENCIA INCLUYE CANALES DE ENTRADA Y SALIDA P.U.O.T. A MANO O A MÁQUINA EN CUALQUIER TIPO DE MATERIAL, PARA RESTITUIR SU CAPACIDAD Y EFICIENCIA HIDRÁULICA DE ACUERDO A SU SECCIÓN ORIGINAL CONSIDERANDO CARGA Y RETIRO DE AZOLVE, LODOS, MATERIALES SOLIDOS, LÍQUIDOS, SEMILÍQUIDOS, VEGETACIÓN, BASURA, FRAGMENTOS DE ROCA Y TODO MATERIAL QUE SE ACUMULE EN LOS ELEMENTOS DE DRENAJE Y OBSTRUYAN EL LIBRE FLUJO DE LÍQUIDOS EN CUNETA QUEDANDO LA SECCIÓN ORIGINAL LIMPIA Y LIBRE DE OBJETOS EXTRAÑOS, INCLUYE, CARGA, FLETE Y DESCARGA DE LOS RESIDUOS EN SITIO PROPUESTO POR EL CONTRATISTA Y AUTORIZADO POR LA DEPENDENCIA EN ZONAS QUE NO INVADA PROPIEDAD PRIVADA, CAUSES DE ARROYOS, CANALES U OBRAS DE DRENAJE; ADICIONALMENTE INCLUYE: MANO DE OBRA, MATERIALES, SEÑALAMIENTOS, EQUIPO Y TODO LO NECESARIO PARA SU CORRECTA EJECUCIÓN. (N·CSV·CAR·2·01·003/01).</t>
  </si>
  <si>
    <t>LIMPIEZA DE CUNETAS Y CONTRACUNETAS EN DONDE LO INDIQUE LA DEPENDENCIA, P.U.O.T. A MANO O A MÁQUINA EN CUALQUIER TIPO DE MATERIAL, (RETIRO DE AZOLVE, VEGETACIÓN, BASURA, FRAGMENTOS DE ROCA Y TODO MATERIAL QUE SE ACUMULE EN ELEMENTOS DE DRENAJE. PARA RESTITUIR SU CAPACIDAD Y EFICIENCIA HIDRÁULICA.) INCLUYE: CARGA, FLETE, ACARREOS, DESCARGA Y DISPOSICIÓN FINAL EN SITIOS QUE AUTORICE LA DEPENDENCIA Y QUE NO OBSTRUYAN PROPIEDAD PRIVADA, CAUCE DE ARROYOS U OBRAS DE DRENAJE, INCLUYE HERRAMIENTAS, EQUIPO, MANO DE OBRA, SEÑALAMIENTO Y TODO LO NECESARIO PARA SU CORRECTA EJECUCIÓN. (N-CSV-CAR-2-01-001).</t>
  </si>
  <si>
    <t>BACHEO SUPERFICIAL AISLADO CON MEZCLA ASFÁLTICA EN CALIENTE O FRIO, CONSIDERANDO TRABAJOS EN FORMA MANUAL CON EQUIPO MENOR Y/O LIGERO, DELIMITACIÓN DEL ÁREA, CORTE PERIMETRAL CON DISCO, RETIRO DE RESIDUOS Y LIMPIEZA, RIEGO DE LIGA CON EMULSIÓN DE ROMPIMIENTO RÁPIDO (ECR-60) A RAZÓN DE 1.0 LT/M2, DEMOLICIÓN DE LA CARPETA ASFÁLTICA DAÑADA POR MEDIOS MECÁNICOS Y/O MANUALES, EXTRACCIÓN Y RETIRO DEL MATERIAL PRODUCTO DE CORTE O DEMOLICIÓN, RECOMPACTACIÓN Y LIMPIEZA DE LA SUPERFICIE DESCUBIERTA, SUMINISTRO, TENDIDO Y COMPACTACIÓN DE MEZCLA ASFÁLTICA PARA CARPETA, LOS TIEMPOS DE LOS EQUIPOS Y VEHÍCULOS EMPLEADOS DURANTE LA EJECUCIÓN DE LOS TRABAJOS, RETIRO DE SOBRANTES AL FINALIZAR LOS TRABAJOS A DESTINO AUTORIZADO POR LA DEPENDENCIA, CARGA, TRANSPORTE, DESCARGAS, MANO DE OBRA, HERRAMIENTAS, EQUIPO Y TODO LO NECESARIO PARA SU CORRECTA EJECUCIÓN. P.U.O.T. (N-CSV-CAR-2-02-003/00/16)</t>
  </si>
  <si>
    <t>BACHEO PROFUNDO AISLADO, REALIZANDO DELIMITACIÓN DEL ÁREA, CORTE CON DISCO Y REMOCIÓN DE LA CAPA DAÑADA DEL PAVIMENTO EXISTENTE, RE COMPACTACIÓN DEL FONDO DE LA EXCAVACIÓN, SUMINISTRO, TENDIDO, AFINE Y COMPACTACIÓN DE LA BASE EN CAPAS DE 20 CMS MÁXIMO COMPACTADAS AL 100% P.V.M.; LIMPIEZA DURANTE Y AL FINAL DE LOS TRABAJOS DEPOSITANDO LOS RESIDUOS EN EL SITIO PROPUESTO POR EL CONTRATISTA, COLOCACIÓN DE MATERIAL, ACARREOS DE MATERIALES Y/O RESIDUOS DENTRO Y FUERA DE LA OBRA, SUMINISTRO DE LOS MATERIALES, FLETES, TODOS LOS ACARREOS, RIEGO DE IMPREGNACIÓN A RAZÓN DE 1.5 LTS /M2 CON EMULSIÓN PARA IMPREGNACIÓN, RIEGO DE LIGA A RAZÓN DE 0.7 LTS/M2 CON EMULSIÓN DE ROMPIMIENTO RAPIDO, RESTITUCIÓN DE LA CAPA DE CARPETA EMPLEANDO MEZCLA ASFÁLTICA EN CALIENTE PG 64-22 DE 1/2" A FINOS CUBRIENDO TOTALMENTE EL ÁREA DEL BACHEO TRATADO, SEÑALIZACIÓN DE LA ZONA, HERRAMIENTA MENOR, EQUIPO Y TODO LO NECESARIO PARA SU CORRECTA EJECUCIÓN, P.U.O.T (N·CSV·CAR·2·02·004/15) CONSIDERANDO 05 CM DE ESPESOR COMPACTO DE CARPETA, Y PARA LA ESTRUCTURA, MATERIAL DE BANCO QUE CUMPLA CON LOS PARÁMETROS PARA SER EMPLEADA COMO BASE HIDRÁULICA DE 1 1/2" A FINOS. DEL BANCO PROPUESTO POR EL CONTRATISTA. EN ESPESOR VARIABLE DE ENTRE 20 Y 40 CMS.</t>
  </si>
  <si>
    <t>CONSERVACIÓN PERIÓDICA</t>
  </si>
  <si>
    <t>REPARACIÓN MAYOR DE CUNETAS Y CONTRACUNETAS CON CONCRETO HIDRÁULICO DE F'C=150 KG/CM2 Y 0.15 M2 DE SECCIÓN TRANSVERSAL DE CUNETA CONSIDERANDO 10 CM, DE ESPESOR, RESANE DE GRIETAS, RELLENO DE OQUEDADES, REPOSICIÓN DE CONCRETO O ZAMPEADO, REPOSICIÓN DE JUNTEO EN ZAMPEADO, LIMPIEZAS, P.U.O.T. (INCISO J. DE LA NORMA N-CSV-CAR-4-01-001)</t>
  </si>
  <si>
    <t>MAMPOSTERÍA DE 3A CLASE JUNTEADA CON MORTERO CEMENTO ARENA TIPO II CON RESISTENCIA DE 7,5 MPA (76 KG/CM2) EN MUROS, ALEROS Y CABEZOTES, INCLUYE: TODO LO NECESARIO PARA SU CORRECTA EJECUCIÓN.</t>
  </si>
  <si>
    <t>RENIVELACIÓN LOCAL/AISLADAS CON MEZCLA ASFÁLTICA EN FRIO O CALIENTE CONSIDERANDO, DELIMITACIÓN DEL ÁREA, PERFILADO, LIMPIEZA Y RETIRO DE RESIDUOS, RIEGO DE LIGA CON EMULSIÓN DE ROMPIMIENTO RÁPIDO (ECR-65) A RAZÓN DE 0.70 LT/M2, TENDIDO Y COMPACTACIÓN DE MEZCLA ASFÁLTICA, LOS TIEMPOS DE LOS EQUIPOS Y VEHÍCULOS EMPLEADOS DURANTE LA EJECUCIÓN DE LOS TRABAJOS, MEZCLA ASFÁLTICA FABRICADA EMPLEANDO CEMENTO ASFÁLTICO GRADO PG 64-22, INCLUYE HERRAMIENTA, EQUIPO, MANO DE OBRA, SEÑALAMIENTO, EL SUMINISTRO DE LOS MATERIALES, FLETES, ACARREOS, CARGA Y RETIRO DE RESIDUOS, HERRAMIENTA, P.U.O.T. (NORMA N-CSV-CAR-3-02-001/15)</t>
  </si>
  <si>
    <t>FRESADO DE PAVIMENTO DE CONCRETO ASFALTICO CON MAQUINA PERFILADORA, POR UNIDAD DE OBRA TERMINADA. CONSIDERANDO, LA DELIMITACIÓN DEL ÁREA A FRESAR, LIMPIEZA DEL ÁREA FRESADA, RETIRO DEL MATERIAL PRODUCTO DE FRESADO, LOS TIEMPOS DE LOS VEHÍCULOS EMPLEADOS EN LOS TRANSPORTES DE TODOS LOS MATERIALES DURANTE LAS CARGAS Y DESCARGAS, P.U.O.T. (N-CSV-CAR-3-02-006/10)</t>
  </si>
  <si>
    <t>CONSTRUCCIÓN DE CARPETA DE CONCRETO ASFÁLTICO EN CALIENTE DE 5 CM DE ESPESOR, T.M.A. 3/4" O 1/2", CONSIDERANDO, OBTENCIÓN DE LA MEZCLA EN CALIENTE, CARGA EN LA PLANTA DE LA MEZCLA ASFÁLTICA AL EQUIPO DE TRANSPORTE Y ACARREO AL LUGAR DE TENDIDO, TENDIDO Y COMPACTACIÓN DE LA MEZCLA ASFÁLTICA, APLICACIÓN DE RIEGO DE LIGA CON EMULSIÓN DE ROMPIMIENTO RÁPIDO (ECR-65) A RAZÓN DE 0.70 LT/M2. LOS TIEMPOS DE LOS VEHÍCULOS EMPLEADOS EN LOS TRANSPORTES DE TODOS LOS MATERIALES DURANTE LAS CARGAS Y DESCARGAS, CEMENTO ASFALTICO GRADO PG 76-22 (PRODUCIDO POR PEMEX COMO EKBE), COMPACTADA AL 95% DE SU P.V.S.M., P.U.O.T. (INCISO J. DE LA NORMA N-CTR-CAR-1-04-006)</t>
  </si>
  <si>
    <t>SUMINISTRO, APLICACIÓN Y PLANCHADO DE UN RIEGO DE SELLO PREMEZCLADO, CON MATERIAL PÉTREO 3-A, CONSIDERANDO, EL VALOR DE ADQUISICIÓN DE LOS MATERIALES, CARGAS Y DESCARGAS Y TODOS LOS ACARREOS LOCALES NECESARIOS PARA LOS TRATAMIENTOS ASI COMO DE LOS DESPERDICIOS Y FORMACIÓN DE ALMACENES, BARRIDO PREVIO Y POSTERIOR A LA APLICACIÓN DEL SELLADO LAS VECES NECESARIAS DE LA SUPERFICIE SOBRE LA QUE SE CONSTRUIRÁ LA CAPA DE RODADURA POR EL SISTEMA DE RIEGOS, PROTECCIÓN DE LAS ESTRUCTURAS O PARTE DE ELLAS, CARGAS Y TRANSPORTE AL LUGAR DE UTILIZACIÓN, ESPARCIDO POR MEDIOS MECÁNICOS CON EL EQUIPO ADECUADO, ESPARCIDORES, COMPUERTAS O EQUIPOS DE RIEGO SINCRONIZADOS Y PLANCHADO DE LOS MATERIALES PÉTREOS O DEL RIEGO PREMEZCLADO POR MEDIO DE RODILLOS METÁLICOS LIGEROS CON PESO MÁXIMO DE 4 TON. Y COMPACTADOR DE NEUMÁTICOS CON PESO CON O SIN LASTRE DE 7 A 10 TONELADAS, RASTREO, RECOLECCIÓN, REMOCIÓN, TRANSPORTE Y DEPOSITO EN LA FORMA Y EL SITIO INDICADOS EN EL PROYECTO O APROBADOS POR LA DEPENDENCIA, LOS TIEMPOS DE LOS VEHÍCULOS EMPLEADOS EN LOS TRANSPORTES RIEGO Y ESPARCIDO DE TODOS LOS MATERIALES DURANTE LAS CARGAS Y LAS DESCARGAS, LA DOSIFICACIÓN SERÁ A RAZÓN DE 1.30 LT/M2 CON EMULSIÓN ASFÁLTICA DE ROMPIMIENTO RAPIDO NORMAL (ECR-60) PARA EL RIEGO DE LIGA, MIENTRAS QUE EL PÉTREO SERÁ DE 12 LT/M2, DEBERÁ GARANTIZARSE EL CORRECTO TRASLAPE EN JUNTAS LONGITUDINALES Y TRANSVERSALES, SE DEBERÁ REALIZAR UN TRAMO DE PRUEBA CON EL FIN DE CALIBRAR LOS EQUIPOS, VERIFICAR LA AFINIDAD PÉTREO-ASFALTO Y MONITOREAR LOS PROCESOS DE CONSTRUCCIÓN Y CANTIDADES DE MATERIAL DESPRENDIDO Y TIEMPOS DE MADURACIÓN Y FRAGUADO, INCLUYE SUMINISTRO Y APLICACIÓN DE LOS MATERIALES, HERRAMIENTAS, MANO DE OBRA, SEÑALIZACIÓN, BANDEREROS Y TODO LO NECESARIO PARA SU CORRECTA EJECUCIÓN. P.U.O.T. (INCISO J DE LA NORMA N-CSV-CAR-3-02-002/15)</t>
  </si>
  <si>
    <t>SEÑALAMIENTO</t>
  </si>
  <si>
    <t>SUMINISTRO Y APLICACIÓN DE RAYA EN ORILLA DEL CAMINO O DE CALZADA, CONTINUA, SENCILLA DE 15 CMS DE ANCHO, PINTURA TIPO TRAFICO COLOR AMARILLA APLICANDO 1.7 LTS/M² CUMPLIENDO ESPESOR HÚMEDO 35 MILÉSIMAS DE PULGADA, POR UNIDAD DE OBRA TERMINADA, APLICANDO DE 0.7 KG DE MICROESFERA POR M² (1.2 KG/LITRO DE PINTURA), NO EXHIBA ROCIADO EXCESIVO (BRISEADO) EN LAS ORILLAS DE LA LÍNEA DE MARCA, DICHAS LÍNEAS SEAN RECTAS A SIMPLE VISTA. (CLASIFICACIÓN M-1.2)</t>
  </si>
  <si>
    <t>SUMINISTRO Y COLOCACIÓN DE VIALETAS EN RAYA CONTINUA Y/O DISCONTINUA, CON REFLEJANTE COLOR AMARILLO Y/O BLANCA EN UNA O DOS CARAS POR UNIDAD DE OBRA TERMINADA, INCLUYE: MATERIALES, EPOXICO PARA ANCLAJE, MANO DE OBRA, EQUIPO Y HERRAMIENTA.</t>
  </si>
  <si>
    <t>SUMINISTRO Y APLICACIÓN DE PINTURA EN LEYENDAS, MARCAS DIVERSAS EN PAVIMENTOS, REDUCTORES DE VELOCIDAD, RAYAS CON ESPACIAMIENTO LOGARÍTMICO, CRUCE PEATONAL, SEGÚN DISEÑO, PINTURA DOBLE ESPESOR, COLOR REFLEJANTE, CUMPLIENDO ESPESOR 0.38 A 0.51 MILÍMETROS, SEGÚN DISEÑO, APLICANDO DE 0.7 KG DE MICROESFERA POR LITRO, NO EXHIBA ROCIADO EXCESIVO (BRISEADO) EN LAS ORILLAS DE LA LÍNEA DE MARCA, DICHAS LÍNEAS SEAN RECTAS A SIMPLE VISTA.</t>
  </si>
  <si>
    <t>SUMINISTRO Y COLOCACIÓN DE BOTONES EN ESPACIO DE LÍNEAS CON SEPARACIÓN LOGARÍTMICA FABRICADO EN MATERIAL PLÁSTICO 10 CM DE DIÁMETRO, CON MALLA INTERNA Y ANCLAJE DE PEGAMENTO EPOXICO, APLICANDO 150 GRS PEGAMENTO EPOXICO A Y B. INCLUYE: MATERIALES, MANO DE OBRA, EQUIPO Y HERRAMIENTA.</t>
  </si>
  <si>
    <t>SUMINISTRO Y COLOCACIÓN DE SEÑAL DE 71 X 71 CM. CON UN TABLERO ACABADO TIPO "A" ALTA INTENSIDAD 10 AÑOS DE DURACIÓN,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</si>
  <si>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DE "KM" CON RUTA DE 30 X 120 CM. ACABADO TIPO "A" ALTA INTENSIDAD 10 AÑOS DE DURACIÓN, LAMINA LISA CALIBRE 16, PERÍMETRO CORTE LASER, GALVANIZADA POR INMERSIÓN EN CALIENTE, PELÍCULA ANTI GRAFFITI, TORNILLOS ANTIVANDÁLICOS GALVANIZADO, ESCUDO EN IMPRESIÓN DIGITAL VINIL ALTA INTENSIDAD DE ACUERDO A PTR 2"X2" CAL 14 GALV. POR INMERSIÓN EN CALIENTE ALTURA LIBRE PISO A SEÑAL 2.5 M. DE ALTURA, ANCLADO MÍNIMO 70 CMS DE PROFUNDIDAD CON VARILLA DE 1/2" TRANSVERSAL AL PTR AHOGADA EN DADO DE CONCRETO 150 KG/CM2. INCLUYE: INFORME DE PRUEBA DE RETRO REFLECTIVIDAD, DESMANTELAMIENTO, CORTE, RETIRO Y TRASLADO DE SEÑAL A LUGAR DONDE INDIQUE LA RESIDENCIA.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</si>
  <si>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DE "KM" SIN RUTA DE 30 X 76 CM. CON LA LEYENDA ACABADO TIPO "A" ALTA INTENSIDAD 10 AÑOS DE DURACIÓN, LAMINA LISA CALIBRE 16, PERIMETRO CORTE LASER, GALVANIZADA POR INMERSIÓN EN CALIENTE, PELÍCULA ANTI GRAFFITI, TORNILLOS ANTIVANDÁLICOS GALVANIZADO, ESCUDO EN IMPRESIÓN DIGITAL VINIL ALTA INTENSIDAD DE ACUERDO A SPOT, POSTE PTR 2"X2" CAL 14 GALV. POR INMERSIÓN EN CALIENTE ALTURA LIBRE PISO A SEÑAL 1.0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</si>
  <si>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CON UN (1) TABLERO DE 30 X 178 CM. ACABADO TIPO "A" ALTA INTENSIDAD 10 AÑOS DE DURACIÓN, LAMINA LISA CALIBRE 16, PERÍMETRO CORTE LASER, GALVANIZADA POR INMERSIÓN EN CALIENTE, PELÍCULA ANTI GRAFFITI, TORNILLOS ANTIVANDÁLICOS GALVANIZADO, ESCUDO EN IMPRESIÓN DIGITAL VINIL ALTA INTENSIDAD DE ACUERDO A SPOT, POSTE PTR 2"X2" CAL 14 GALV. POR INMERSIÓN EN CALIENTE ALTURA LIBRE PISO A SEÑAL 2.5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</si>
  <si>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CON UN (1) TABLERO DE 40 X 178 CM., CON LEYENDA ACABADO TIPO "A" ALTA INTENSIDAD 10 AÑOS DE DURACIÓN,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DE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</si>
  <si>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SEÑAL CON UN (1) TABLERO DE 40 X 239 CM., CON LEYENDA ACABADO TIPO "A" ALTA INTENSIDAD, LAMINA TIPO CHAROLA CALIBRE 16 ROLADA EN CALIENTE, ESQUINAS ELABORADAS MÉTODO EMBUTIDO (NO CORTE, NI SOLDADAS), GALVANIZADA POR INMERSIÓN EN CALIENTE, SOPORTE (OREJAS) CAL 16 REMACHE SOLIDO 3/16 PUNZONADAS (NO SOLDADAS), PELÍCULA ANTI GRAFFITI, TORNILLOS ANTIVANDÁLICOS GALVANIZADO, POSTE PTR 2"X2" CAL 14 GALV. POR INMERSIÓN EN CALIENTE ALTURA LIBRE PISO A SEÑAL 2.5 M. DE ALTURA, ANCLADO MÍNIMO 70 CMS PROFUNDIDAD CON VARILLA DE 1/2" TRANSVERSAL AL PTR AHOGADA EN DADO DE CONCRETO 150 KG/CM2. INCLUYE: INFORME DE PRUEBA DE RETRO REFLECTIVIDAD, LIMPIEZA EN LA ZONA DE TRABAJO, SEÑALAMIENTO PREVENTIVO EN AMBAS ACERAS DEL CAMINO DURANTE LA EJECUCIÓN DE LOS TRABAJOS CON BANDEREROS DEBIDAMENTE UNIFORMADOS Y DISPOSITIVOS DE SEGURIDAD PREVIO A LA ZONA DE LOS TRABAJOS Y EN LAS ZONA DE LOS TRABAJOS.</t>
  </si>
  <si>
    <t>SUMINISTRO Y COLOCACIÓN DE FANTASMAS DE 13 CM. DE DIÁMETRO Y 110 CM. DE ALTURA, DE CONCRETO HIDRÁULICO (CLASIFICACIÓN OD-6), INCLUYE: MATERIALES, MANO DE OBRA, EQUIPO Y HERRAMIENTA.</t>
  </si>
  <si>
    <t>SUMINISTRO Y COLOCACIÓN DE SEÑAL SID-14 CON DOS (2) TABLEROS DE 122 X 366 CM, ACABADO TIPO "A" ALTA INTENSIDAD 10 AÑOS DE DURACIÓN, LAMINA TIPO CHAROLA CALIBRE 16, ROLADA EN CALIENTE, ESQUINAS ELABORADAS MÉTODO EMBUTIDO (NO CORTE, NI SOLDADAS), GALVANIZADA POR INMERSIÓN EN CALIENTE, SOPORTE (OREJAS) CAL 16 REMACHE SOLIDO 3/16 PUNZONADAS (NO SOLDADAS), PELÍCULA ANTI GRAFFITI, TORNILLOS ANTIVANDÁLICOS GALVANIZADO, POSTES PTR 4"X4" CAL 14 GALV. POR INMERSIÓN EN CALIENTE, QUE LA PARTE INFERIOR DE TABLERO QUEDE 1.50 M. SOBRE EL HOMBRO DE LA CARRETERA, ANCLADO MÍNIMO 70 CMS DE PROFUNDIDAD CON VARILLA DE 1/2" TRANSVERSAL AL PTR AHOGADA EN DADO DE CONCRETO 150 KG/CM2. INCLUYE: INFORME DE PRUEBA DE RETRO REFLECTIVIDAD, DESMANTELAMIENTO, CORTE, RETIRO Y TRASLADO DE SEÑAL A LUGAR DONDE INDIQUE LA RESIDENCIA. LIMPIEZA EN LA ZONA DE TRABAJO, SEÑALAMIENTO PREVENTIVO EN AMBAS ACERAS DEL CAMINO DURANTE LA EJECUCIÓN DE LOS TRABAJOS CON BANDEREROS DEBIDAMENTE UNIFORMADOS Y DISPOSITIVOS DE SEGURIDAD PREVIO A LA ZONA DE LOS TRABAJOS Y EN LAS ZONA DE LOS TRABAJOS.</t>
  </si>
  <si>
    <t>DESMANTELAMIENTO DE DEFENSA METÁLICA, DE UNO, DOS Y TRES CRESTAS, INCLUYE: DESMONTAJE DE TORNILLOS, ACARREOS DE PIEZAS METÁLICAS, ACOPIO EN ALMACÉN DE LA OBRA, PARA SU POSTERIOR RETIRO, MANO DE OBRA Y HERRAMIENTA.</t>
  </si>
  <si>
    <t>DEFENSA METÁLICA DE ACERO GALVANIZADO DE DOS CRESTAS TIPO AASHTO M-18, INCLUYENDO SUS ACCESORIOS (CLASIFICACIÓN DH-2.3) CONFORME A LA NORMA N-CTR-CAR-1-07-009, CON LONGITUD DE VIGA ACANALADA DE 4128 MM Y DE LARGO EFECTIVO DE 3810MM CON RECUBRIMIENTO DE ZINC TIPO II CON CLASE A DE ESPESOR NOMINAL DEL METAL BASE DE LAS VIGAS ACANALADAS CON UNIONES CON PLACAS DE RESPALDO CON POSTES Y SEPARADORES DE ACERO Y TERMINALES. INCLUYE: SUMINISTRO DE LOS MATERIALES HASTA EL SITIO DE SU UTILIZACIÓN, FLETES, ACARREOS, CARGA, DESCARGA, EXCAVACIÓN DE LAS FOSAS PARA ALOJAR LOS POSTES, COLOCACIÓN DE LOS POSTES DE SOPORTE, BLOQUES DE ANCLAJE PARA LOS EXTREMOS ATERRIZADOS EN LAS DEFENSAS Y RELLENO DE LA EXCAVACIÓN CON CONCRETO HIDRÁULICO, INSTALACIÓN Y ANCLAJE DE LA SEÑAL CON SEPARADORES, VIALETAS Y DEMAS ACCESORIOS, MATERIALES, DESPERDICIOS, MANO DE OBRA, HERRAMIENTA, MAQUINARIA, EQUIPO Y TODO LO NECESARIO PARA SU CORRECTA EJECUCIÓN. P.U.O.T.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</si>
</sst>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s>
  <fonts count="19" x14ac:knownFonts="1">
    <font>
      <sz val="11"/>
      <color theme="1"/>
      <name val="Calibri"/>
      <family val="2"/>
      <scheme val="minor"/>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4.9989318521683403E-2"/>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b/>
      <sz val="9"/>
      <color theme="0"/>
      <name val="Arial"/>
      <family val="2"/>
    </font>
    <font>
      <b/>
      <sz val="18"/>
      <name val="Calibri"/>
      <family val="2"/>
    </font>
    <font>
      <sz val="11"/>
      <color theme="1"/>
      <name val="Calibri"/>
      <family val="2"/>
      <scheme val="minor"/>
    </font>
  </fonts>
  <fills count="4">
    <fill>
      <patternFill patternType="none"/>
    </fill>
    <fill>
      <patternFill patternType="gray125"/>
    </fill>
    <fill>
      <patternFill patternType="solid">
        <fgColor rgb="FF00953B"/>
        <bgColor indexed="64"/>
      </patternFill>
    </fill>
    <fill>
      <patternFill patternType="solid">
        <fgColor theme="0" tint="-0.24994659260841701"/>
        <bgColor indexed="64"/>
      </patternFill>
    </fill>
  </fills>
  <borders count="15">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s>
  <cellStyleXfs count="8">
    <xf numFmtId="0" fontId="0" fillId="0" borderId="0"/>
    <xf numFmtId="0" fontId="1" fillId="0" borderId="0"/>
    <xf numFmtId="0" fontId="1" fillId="0" borderId="0"/>
    <xf numFmtId="44" fontId="1" fillId="0" borderId="0" applyFont="0" applyFill="0" applyBorder="0" applyAlignment="0" applyProtection="0"/>
    <xf numFmtId="0" fontId="1" fillId="0" borderId="0"/>
    <xf numFmtId="44" fontId="18" fillId="0" borderId="0" applyFont="0" applyFill="0" applyBorder="0" applyAlignment="0" applyProtection="0"/>
    <xf numFmtId="44" fontId="1" fillId="0" borderId="0" applyFont="0" applyFill="0" applyBorder="0" applyAlignment="0" applyProtection="0"/>
    <xf numFmtId="43" fontId="18" fillId="0" borderId="0" applyFont="0" applyFill="0" applyBorder="0" applyAlignment="0" applyProtection="0"/>
  </cellStyleXfs>
  <cellXfs count="106">
    <xf numFmtId="0" fontId="0" fillId="0" borderId="0" xfId="0"/>
    <xf numFmtId="0" fontId="17" fillId="0" borderId="9" xfId="1" applyFont="1" applyBorder="1" applyAlignment="1">
      <alignment horizontal="center" vertical="top"/>
    </xf>
    <xf numFmtId="0" fontId="17" fillId="0" borderId="5" xfId="1" applyFont="1" applyBorder="1" applyAlignment="1">
      <alignment horizontal="center" vertical="top"/>
    </xf>
    <xf numFmtId="0" fontId="17" fillId="0" borderId="0" xfId="1" applyFont="1" applyAlignment="1">
      <alignment horizontal="center" vertical="top"/>
    </xf>
    <xf numFmtId="0" fontId="17" fillId="0" borderId="4" xfId="1" applyFont="1" applyBorder="1" applyAlignment="1">
      <alignment horizontal="center" vertical="top"/>
    </xf>
    <xf numFmtId="14" fontId="3" fillId="0" borderId="0" xfId="1" applyNumberFormat="1" applyFont="1" applyAlignment="1">
      <alignment horizontal="right" vertical="top"/>
    </xf>
    <xf numFmtId="14" fontId="3" fillId="0" borderId="4" xfId="1" applyNumberFormat="1" applyFont="1" applyBorder="1" applyAlignment="1">
      <alignment horizontal="right" vertical="top"/>
    </xf>
    <xf numFmtId="14" fontId="3" fillId="0" borderId="14" xfId="1" applyNumberFormat="1" applyFont="1" applyBorder="1" applyAlignment="1">
      <alignment horizontal="right" vertical="top"/>
    </xf>
    <xf numFmtId="14" fontId="3" fillId="0" borderId="6" xfId="1" applyNumberFormat="1" applyFont="1" applyBorder="1" applyAlignment="1">
      <alignment horizontal="right" vertical="top"/>
    </xf>
    <xf numFmtId="0" fontId="3" fillId="0" borderId="3" xfId="1" applyFont="1" applyBorder="1" applyAlignment="1">
      <alignment horizontal="center" vertical="top"/>
    </xf>
    <xf numFmtId="0" fontId="3" fillId="0" borderId="14" xfId="1" applyFont="1" applyBorder="1" applyAlignment="1">
      <alignment horizontal="center" vertical="top"/>
    </xf>
    <xf numFmtId="0" fontId="3" fillId="0" borderId="6" xfId="1" applyFont="1" applyBorder="1" applyAlignment="1">
      <alignment horizontal="center" vertical="top"/>
    </xf>
    <xf numFmtId="0" fontId="3" fillId="0" borderId="8" xfId="1" applyFont="1" applyBorder="1" applyAlignment="1">
      <alignment horizontal="center" vertical="top" wrapText="1"/>
    </xf>
    <xf numFmtId="0" fontId="3" fillId="0" borderId="2" xfId="1" applyFont="1" applyBorder="1" applyAlignment="1">
      <alignment horizontal="center" vertical="top" wrapText="1"/>
    </xf>
    <xf numFmtId="0" fontId="5" fillId="2" borderId="0" xfId="4" applyFont="1" applyFill="1" applyAlignment="1">
      <alignment horizontal="center" vertical="center"/>
    </xf>
    <xf numFmtId="0" fontId="17" fillId="0" borderId="7" xfId="1" applyFont="1" applyBorder="1" applyAlignment="1">
      <alignment horizontal="center" vertical="top"/>
    </xf>
    <xf numFmtId="0" fontId="17" fillId="0" borderId="10" xfId="1" applyFont="1" applyBorder="1" applyAlignment="1">
      <alignment horizontal="center" vertical="top"/>
    </xf>
    <xf numFmtId="0" fontId="3" fillId="0" borderId="1" xfId="1" applyFont="1" applyBorder="1" applyAlignment="1">
      <alignment horizontal="center" vertical="top"/>
    </xf>
    <xf numFmtId="0" fontId="3" fillId="0" borderId="2" xfId="1" applyFont="1" applyBorder="1" applyAlignment="1">
      <alignment horizontal="center" vertical="top" wrapText="1"/>
    </xf>
    <xf numFmtId="0" fontId="4" fillId="0" borderId="1" xfId="1" applyFont="1" applyBorder="1" applyAlignment="1">
      <alignment horizontal="center" vertical="top"/>
    </xf>
    <xf numFmtId="0" fontId="3" fillId="0" borderId="3" xfId="1" applyFont="1" applyBorder="1" applyAlignment="1">
      <alignment vertical="top"/>
    </xf>
    <xf numFmtId="0" fontId="4" fillId="0" borderId="0" xfId="1" applyFont="1" applyAlignment="1">
      <alignment vertical="top"/>
    </xf>
    <xf numFmtId="0" fontId="4" fillId="0" borderId="2" xfId="1" applyFont="1" applyBorder="1" applyAlignment="1">
      <alignment horizontal="center" vertical="top"/>
    </xf>
    <xf numFmtId="0" fontId="3" fillId="0" borderId="4" xfId="1" applyFont="1" applyBorder="1" applyAlignment="1">
      <alignment horizontal="center" vertical="top"/>
    </xf>
    <xf numFmtId="0" fontId="3" fillId="0" borderId="0" xfId="1" applyFont="1" applyAlignment="1">
      <alignment horizontal="center" vertical="top"/>
    </xf>
    <xf numFmtId="0" fontId="3" fillId="0" borderId="5" xfId="1" applyFont="1" applyBorder="1" applyAlignment="1">
      <alignment horizontal="center" vertical="top"/>
    </xf>
    <xf numFmtId="0" fontId="3" fillId="0" borderId="5" xfId="1" applyFont="1" applyBorder="1" applyAlignment="1">
      <alignment vertical="top"/>
    </xf>
    <xf numFmtId="0" fontId="3" fillId="0" borderId="6" xfId="1" applyFont="1" applyBorder="1" applyAlignment="1">
      <alignment horizontal="left" vertical="top"/>
    </xf>
    <xf numFmtId="14" fontId="4" fillId="0" borderId="3" xfId="1" applyNumberFormat="1" applyFont="1" applyBorder="1" applyAlignment="1">
      <alignment horizontal="left" vertical="top"/>
    </xf>
    <xf numFmtId="14" fontId="4" fillId="0" borderId="5" xfId="1" applyNumberFormat="1" applyFont="1" applyBorder="1" applyAlignment="1">
      <alignment horizontal="left" vertical="top"/>
    </xf>
    <xf numFmtId="0" fontId="4" fillId="0" borderId="5" xfId="1" applyFont="1" applyBorder="1" applyAlignment="1">
      <alignment horizontal="left" vertical="top"/>
    </xf>
    <xf numFmtId="14" fontId="4" fillId="0" borderId="7" xfId="1" applyNumberFormat="1" applyFont="1" applyBorder="1" applyAlignment="1">
      <alignment horizontal="left" vertical="top"/>
    </xf>
    <xf numFmtId="0" fontId="3" fillId="0" borderId="7" xfId="1" applyFont="1" applyBorder="1" applyAlignment="1">
      <alignment vertical="top"/>
    </xf>
    <xf numFmtId="0" fontId="3" fillId="0" borderId="1" xfId="1" applyFont="1" applyBorder="1" applyAlignment="1">
      <alignment horizontal="left" vertical="top"/>
    </xf>
    <xf numFmtId="0" fontId="4" fillId="0" borderId="4" xfId="1" applyFont="1" applyBorder="1" applyAlignment="1">
      <alignment horizontal="center" vertical="top"/>
    </xf>
    <xf numFmtId="0" fontId="4" fillId="0" borderId="0" xfId="1" applyFont="1" applyAlignment="1">
      <alignment horizontal="center" vertical="top"/>
    </xf>
    <xf numFmtId="0" fontId="4" fillId="0" borderId="5" xfId="1" applyFont="1" applyBorder="1" applyAlignment="1">
      <alignment horizontal="center" vertical="top"/>
    </xf>
    <xf numFmtId="0" fontId="3" fillId="0" borderId="2" xfId="1" applyFont="1" applyBorder="1" applyAlignment="1">
      <alignment horizontal="center" vertical="top"/>
    </xf>
    <xf numFmtId="0" fontId="4" fillId="0" borderId="8" xfId="1" applyFont="1" applyBorder="1" applyAlignment="1">
      <alignment horizontal="center" vertical="top"/>
    </xf>
    <xf numFmtId="0" fontId="4" fillId="0" borderId="9" xfId="1" applyFont="1" applyBorder="1" applyAlignment="1">
      <alignment horizontal="center" vertical="top"/>
    </xf>
    <xf numFmtId="0" fontId="4" fillId="0" borderId="10" xfId="1" applyFont="1" applyBorder="1" applyAlignment="1">
      <alignment horizontal="center" vertical="top"/>
    </xf>
    <xf numFmtId="0" fontId="4" fillId="0" borderId="7" xfId="1" applyFont="1" applyBorder="1" applyAlignment="1">
      <alignment horizontal="center" vertical="top"/>
    </xf>
    <xf numFmtId="0" fontId="3" fillId="0" borderId="8" xfId="1" applyFont="1" applyBorder="1" applyAlignment="1">
      <alignment horizontal="center" vertical="top"/>
    </xf>
    <xf numFmtId="0" fontId="4" fillId="0" borderId="0" xfId="1" applyFont="1" applyAlignment="1">
      <alignment horizontal="justify" vertical="top"/>
    </xf>
    <xf numFmtId="0" fontId="3" fillId="0" borderId="0" xfId="1" applyFont="1" applyAlignment="1">
      <alignment vertical="top"/>
    </xf>
    <xf numFmtId="49" fontId="5" fillId="2" borderId="11" xfId="2" applyNumberFormat="1" applyFont="1" applyFill="1" applyBorder="1" applyAlignment="1">
      <alignment horizontal="center" vertical="center"/>
    </xf>
    <xf numFmtId="49" fontId="5" fillId="2" borderId="12" xfId="2" applyNumberFormat="1" applyFont="1" applyFill="1" applyBorder="1" applyAlignment="1">
      <alignment horizontal="center" vertical="center"/>
    </xf>
    <xf numFmtId="49" fontId="5" fillId="2" borderId="12" xfId="2" applyNumberFormat="1" applyFont="1" applyFill="1" applyBorder="1" applyAlignment="1">
      <alignment horizontal="center" vertical="center" wrapText="1"/>
    </xf>
    <xf numFmtId="49" fontId="5" fillId="2" borderId="13" xfId="2" applyNumberFormat="1" applyFont="1" applyFill="1" applyBorder="1" applyAlignment="1">
      <alignment horizontal="center" vertical="center"/>
    </xf>
    <xf numFmtId="0" fontId="4" fillId="0" borderId="0" xfId="1" applyFont="1" applyAlignment="1">
      <alignment horizontal="center" vertical="center"/>
    </xf>
    <xf numFmtId="0" fontId="4" fillId="0" borderId="0" xfId="4" applyFont="1" applyAlignment="1">
      <alignment vertical="top"/>
    </xf>
    <xf numFmtId="0" fontId="7" fillId="0" borderId="0" xfId="1" applyFont="1" applyAlignment="1">
      <alignment horizontal="center" vertical="top" wrapText="1"/>
    </xf>
    <xf numFmtId="0" fontId="6" fillId="0" borderId="1" xfId="1" applyFont="1" applyBorder="1" applyAlignment="1">
      <alignment horizontal="center" vertical="top"/>
    </xf>
    <xf numFmtId="0" fontId="5" fillId="2" borderId="0" xfId="4" applyFont="1" applyFill="1" applyAlignment="1">
      <alignment horizontal="justify" vertical="top"/>
    </xf>
    <xf numFmtId="49" fontId="8" fillId="0" borderId="0" xfId="1" applyNumberFormat="1" applyFont="1" applyAlignment="1">
      <alignment horizontal="left" vertical="top"/>
    </xf>
    <xf numFmtId="0" fontId="9" fillId="0" borderId="0" xfId="1" applyFont="1" applyAlignment="1">
      <alignment horizontal="justify" vertical="top"/>
    </xf>
    <xf numFmtId="0" fontId="8" fillId="0" borderId="0" xfId="1" applyFont="1" applyAlignment="1">
      <alignment horizontal="center" vertical="top" wrapText="1"/>
    </xf>
    <xf numFmtId="166" fontId="8" fillId="0" borderId="0" xfId="1" applyNumberFormat="1" applyFont="1" applyAlignment="1">
      <alignment horizontal="right" vertical="top"/>
    </xf>
    <xf numFmtId="164" fontId="8" fillId="0" borderId="0" xfId="3" applyNumberFormat="1" applyFont="1" applyAlignment="1">
      <alignment horizontal="right" vertical="top"/>
    </xf>
    <xf numFmtId="4" fontId="10" fillId="0" borderId="0" xfId="1" applyNumberFormat="1" applyFont="1" applyAlignment="1">
      <alignment horizontal="center" vertical="top"/>
    </xf>
    <xf numFmtId="164" fontId="10" fillId="0" borderId="0" xfId="3" applyNumberFormat="1" applyFont="1" applyAlignment="1">
      <alignment vertical="top"/>
    </xf>
    <xf numFmtId="49" fontId="11" fillId="0" borderId="0" xfId="1" applyNumberFormat="1" applyFont="1" applyAlignment="1">
      <alignment horizontal="left" vertical="top"/>
    </xf>
    <xf numFmtId="0" fontId="11" fillId="0" borderId="0" xfId="1" applyFont="1" applyAlignment="1">
      <alignment horizontal="justify" vertical="top"/>
    </xf>
    <xf numFmtId="0" fontId="12" fillId="0" borderId="0" xfId="1" applyFont="1" applyAlignment="1">
      <alignment horizontal="center" vertical="top" wrapText="1"/>
    </xf>
    <xf numFmtId="166" fontId="12" fillId="0" borderId="0" xfId="1" applyNumberFormat="1" applyFont="1" applyAlignment="1">
      <alignment horizontal="right" vertical="top"/>
    </xf>
    <xf numFmtId="4" fontId="12" fillId="0" borderId="0" xfId="1" applyNumberFormat="1" applyFont="1" applyAlignment="1">
      <alignment horizontal="center" vertical="top"/>
    </xf>
    <xf numFmtId="164" fontId="11" fillId="0" borderId="0" xfId="1" applyNumberFormat="1" applyFont="1" applyAlignment="1">
      <alignment vertical="top"/>
    </xf>
    <xf numFmtId="0" fontId="13" fillId="0" borderId="0" xfId="1" applyFont="1" applyAlignment="1">
      <alignment horizontal="justify" vertical="top"/>
    </xf>
    <xf numFmtId="0" fontId="14" fillId="0" borderId="0" xfId="1" applyFont="1" applyAlignment="1">
      <alignment horizontal="center" vertical="top" wrapText="1"/>
    </xf>
    <xf numFmtId="4" fontId="14" fillId="0" borderId="0" xfId="1" applyNumberFormat="1" applyFont="1" applyAlignment="1">
      <alignment horizontal="right" vertical="top"/>
    </xf>
    <xf numFmtId="164" fontId="14" fillId="0" borderId="0" xfId="6" applyNumberFormat="1" applyFont="1" applyAlignment="1">
      <alignment horizontal="right" vertical="top"/>
    </xf>
    <xf numFmtId="4" fontId="13" fillId="0" borderId="0" xfId="1" applyNumberFormat="1" applyFont="1" applyAlignment="1">
      <alignment horizontal="center" vertical="top"/>
    </xf>
    <xf numFmtId="164" fontId="13" fillId="0" borderId="0" xfId="5" applyNumberFormat="1" applyFont="1" applyFill="1" applyAlignment="1">
      <alignment vertical="top"/>
    </xf>
    <xf numFmtId="0" fontId="10" fillId="0" borderId="0" xfId="1" applyFont="1" applyAlignment="1">
      <alignment vertical="top"/>
    </xf>
    <xf numFmtId="4" fontId="10" fillId="0" borderId="0" xfId="1" applyNumberFormat="1" applyFont="1" applyAlignment="1">
      <alignment vertical="top"/>
    </xf>
    <xf numFmtId="0" fontId="8" fillId="0" borderId="0" xfId="1" applyFont="1" applyAlignment="1">
      <alignment horizontal="justify" vertical="top" wrapText="1"/>
    </xf>
    <xf numFmtId="4" fontId="8" fillId="0" borderId="0" xfId="1" applyNumberFormat="1" applyFont="1" applyAlignment="1">
      <alignment horizontal="right" vertical="top"/>
    </xf>
    <xf numFmtId="164" fontId="8" fillId="0" borderId="0" xfId="3" applyNumberFormat="1" applyFont="1" applyAlignment="1">
      <alignment vertical="top"/>
    </xf>
    <xf numFmtId="0" fontId="10" fillId="3" borderId="0" xfId="1" applyFont="1" applyFill="1" applyAlignment="1">
      <alignment vertical="top"/>
    </xf>
    <xf numFmtId="0" fontId="10" fillId="3" borderId="0" xfId="1" applyFont="1" applyFill="1" applyAlignment="1">
      <alignment horizontal="center" vertical="top"/>
    </xf>
    <xf numFmtId="167" fontId="10" fillId="3" borderId="0" xfId="1" applyNumberFormat="1" applyFont="1" applyFill="1" applyAlignment="1">
      <alignment vertical="top"/>
    </xf>
    <xf numFmtId="0" fontId="8" fillId="0" borderId="0" xfId="1" applyFont="1" applyAlignment="1">
      <alignment vertical="top"/>
    </xf>
    <xf numFmtId="164" fontId="8" fillId="0" borderId="0" xfId="3" applyNumberFormat="1" applyFont="1" applyFill="1" applyAlignment="1">
      <alignment horizontal="right" vertical="top"/>
    </xf>
    <xf numFmtId="0" fontId="8" fillId="0" borderId="0" xfId="1" applyFont="1" applyAlignment="1">
      <alignment horizontal="center" vertical="top"/>
    </xf>
    <xf numFmtId="165" fontId="15" fillId="2" borderId="0" xfId="4" applyNumberFormat="1" applyFont="1" applyFill="1" applyAlignment="1">
      <alignment vertical="top"/>
    </xf>
    <xf numFmtId="43" fontId="4" fillId="0" borderId="0" xfId="7" applyFont="1" applyAlignment="1">
      <alignment vertical="top"/>
    </xf>
    <xf numFmtId="164" fontId="12" fillId="0" borderId="0" xfId="6" applyNumberFormat="1" applyFont="1" applyFill="1" applyAlignment="1">
      <alignment horizontal="right" vertical="top"/>
    </xf>
    <xf numFmtId="164" fontId="8" fillId="0" borderId="0" xfId="6" applyNumberFormat="1" applyFont="1" applyAlignment="1">
      <alignment horizontal="right" vertical="top"/>
    </xf>
    <xf numFmtId="0" fontId="10" fillId="0" borderId="0" xfId="1" applyFont="1" applyAlignment="1">
      <alignment horizontal="justify" vertical="top"/>
    </xf>
    <xf numFmtId="164" fontId="8" fillId="0" borderId="0" xfId="6" applyNumberFormat="1" applyFont="1" applyFill="1" applyAlignment="1">
      <alignment horizontal="right" vertical="top"/>
    </xf>
    <xf numFmtId="4" fontId="4" fillId="0" borderId="0" xfId="1" applyNumberFormat="1" applyFont="1" applyAlignment="1">
      <alignment vertical="top"/>
    </xf>
    <xf numFmtId="43" fontId="4" fillId="0" borderId="0" xfId="7" applyFont="1" applyAlignment="1">
      <alignment horizontal="center" vertical="center"/>
    </xf>
    <xf numFmtId="43" fontId="4" fillId="0" borderId="0" xfId="7" applyFont="1" applyAlignment="1">
      <alignment vertical="top"/>
    </xf>
    <xf numFmtId="164" fontId="10" fillId="0" borderId="0" xfId="5" applyNumberFormat="1" applyFont="1" applyFill="1" applyAlignment="1">
      <alignment vertical="top"/>
    </xf>
    <xf numFmtId="0" fontId="10" fillId="0" borderId="0" xfId="1" applyFont="1" applyAlignment="1">
      <alignment horizontal="justify" vertical="top" wrapText="1"/>
    </xf>
    <xf numFmtId="164" fontId="10" fillId="0" borderId="0" xfId="1" applyNumberFormat="1" applyFont="1" applyAlignment="1">
      <alignment vertical="top"/>
    </xf>
    <xf numFmtId="0" fontId="16" fillId="2" borderId="0" xfId="4" applyFont="1" applyFill="1" applyAlignment="1">
      <alignment horizontal="center" vertical="top"/>
    </xf>
    <xf numFmtId="14" fontId="3" fillId="0" borderId="9" xfId="1" applyNumberFormat="1" applyFont="1" applyBorder="1" applyAlignment="1">
      <alignment horizontal="right" vertical="top"/>
    </xf>
    <xf numFmtId="14" fontId="3" fillId="0" borderId="10" xfId="1" applyNumberFormat="1" applyFont="1" applyBorder="1" applyAlignment="1">
      <alignment horizontal="right" vertical="top"/>
    </xf>
    <xf numFmtId="0" fontId="2" fillId="0" borderId="2" xfId="1" applyFont="1" applyBorder="1" applyAlignment="1">
      <alignment horizontal="justify" vertical="top"/>
    </xf>
    <xf numFmtId="0" fontId="2" fillId="0" borderId="8" xfId="1" applyFont="1" applyBorder="1" applyAlignment="1">
      <alignment horizontal="justify" vertical="top"/>
    </xf>
    <xf numFmtId="0" fontId="4" fillId="0" borderId="2" xfId="1" applyFont="1" applyBorder="1" applyAlignment="1">
      <alignment horizontal="left" vertical="top"/>
    </xf>
    <xf numFmtId="0" fontId="4" fillId="0" borderId="8" xfId="1" applyFont="1" applyBorder="1" applyAlignment="1">
      <alignment horizontal="left" vertical="top"/>
    </xf>
    <xf numFmtId="0" fontId="5" fillId="2" borderId="11" xfId="1" applyFont="1" applyFill="1" applyBorder="1" applyAlignment="1">
      <alignment horizontal="center" vertical="top"/>
    </xf>
    <xf numFmtId="0" fontId="5" fillId="2" borderId="12" xfId="1" applyFont="1" applyFill="1" applyBorder="1" applyAlignment="1">
      <alignment horizontal="center" vertical="top"/>
    </xf>
    <xf numFmtId="0" fontId="5" fillId="2" borderId="13" xfId="1" applyFont="1" applyFill="1" applyBorder="1" applyAlignment="1">
      <alignment horizontal="center" vertical="top"/>
    </xf>
  </cellXfs>
  <cellStyles count="8">
    <cellStyle name="Millares" xfId="7" builtinId="3"/>
    <cellStyle name="Moneda" xfId="5" builtinId="4"/>
    <cellStyle name="Moneda 2" xfId="3" xr:uid="{00000000-0005-0000-0000-000008000000}"/>
    <cellStyle name="Moneda 2 2" xfId="6" xr:uid="{00000000-0005-0000-0000-00000A000000}"/>
    <cellStyle name="Normal" xfId="0" builtinId="0"/>
    <cellStyle name="Normal 2" xfId="1" xr:uid="{00000000-0005-0000-0000-000006000000}"/>
    <cellStyle name="Normal 2 2" xfId="4" xr:uid="{00000000-0005-0000-0000-000009000000}"/>
    <cellStyle name="Normal 3"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0048875" y="695325"/>
          <a:ext cx="1524000" cy="504825"/>
        </a:xfrm>
        <a:prstGeom prst="rect">
          <a:avLst/>
        </a:prstGeom>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1" y="514351"/>
          <a:ext cx="936390" cy="1238250"/>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l="2697" r="59002"/>
          <a:stretch>
            <a:fillRect/>
          </a:stretch>
        </xdr:blipFill>
        <xdr:spPr>
          <a:xfrm>
            <a:off x="7919884" y="3240954"/>
            <a:ext cx="1401097" cy="1422724"/>
          </a:xfrm>
          <a:prstGeom prst="rect">
            <a:avLst/>
          </a:prstGeom>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l="40861" r="2697"/>
          <a:stretch>
            <a:fillRect/>
          </a:stretch>
        </xdr:blipFill>
        <xdr:spPr>
          <a:xfrm>
            <a:off x="7855053" y="4210414"/>
            <a:ext cx="1530757" cy="1054761"/>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J91"/>
  <sheetViews>
    <sheetView showGridLines="0" showZeros="0" tabSelected="1" zoomScaleNormal="100" zoomScaleSheetLayoutView="100" workbookViewId="0">
      <selection activeCell="C3" sqref="C3:F5"/>
    </sheetView>
  </sheetViews>
  <sheetFormatPr baseColWidth="10" defaultColWidth="9.140625" defaultRowHeight="15" x14ac:dyDescent="0.25"/>
  <cols>
    <col min="1" max="1" width="20.5703125" style="21" customWidth="1"/>
    <col min="2" max="2" width="56.85546875" style="21" customWidth="1"/>
    <col min="3" max="3" width="13.7109375" style="21" customWidth="1"/>
    <col min="4" max="4" width="15.140625" style="21" customWidth="1"/>
    <col min="5" max="5" width="17.85546875" style="21" customWidth="1"/>
    <col min="6" max="6" width="25.85546875" style="21" customWidth="1"/>
    <col min="7" max="7" width="24.28515625" style="21" customWidth="1"/>
    <col min="8" max="10" width="14.140625" style="85" bestFit="1" customWidth="1"/>
    <col min="11" max="16384" width="9.140625" style="21"/>
  </cols>
  <sheetData>
    <row r="1" spans="1:10" x14ac:dyDescent="0.25">
      <c r="A1" s="19"/>
      <c r="B1" s="17" t="s">
        <v>11</v>
      </c>
      <c r="C1" s="11" t="s">
        <v>27</v>
      </c>
      <c r="D1" s="10"/>
      <c r="E1" s="10"/>
      <c r="F1" s="9"/>
      <c r="G1" s="20"/>
    </row>
    <row r="2" spans="1:10" x14ac:dyDescent="0.25">
      <c r="A2" s="22"/>
      <c r="B2" s="18" t="s">
        <v>12</v>
      </c>
      <c r="C2" s="23"/>
      <c r="D2" s="24"/>
      <c r="E2" s="24"/>
      <c r="F2" s="25"/>
      <c r="G2" s="26"/>
    </row>
    <row r="3" spans="1:10" ht="33.75" customHeight="1" x14ac:dyDescent="0.25">
      <c r="A3" s="22"/>
      <c r="B3" s="51" t="s">
        <v>25</v>
      </c>
      <c r="C3" s="4" t="s">
        <v>67</v>
      </c>
      <c r="D3" s="3"/>
      <c r="E3" s="3"/>
      <c r="F3" s="2"/>
      <c r="G3" s="26"/>
    </row>
    <row r="4" spans="1:10" ht="12.75" customHeight="1" x14ac:dyDescent="0.25">
      <c r="A4" s="22"/>
      <c r="B4" s="13"/>
      <c r="C4" s="4"/>
      <c r="D4" s="3"/>
      <c r="E4" s="3"/>
      <c r="F4" s="2"/>
      <c r="G4" s="26"/>
    </row>
    <row r="5" spans="1:10" ht="18.75" customHeight="1" thickBot="1" x14ac:dyDescent="0.3">
      <c r="A5" s="22"/>
      <c r="B5" s="12"/>
      <c r="C5" s="1"/>
      <c r="D5" s="16"/>
      <c r="E5" s="16"/>
      <c r="F5" s="15"/>
      <c r="G5" s="26"/>
    </row>
    <row r="6" spans="1:10" ht="13.5" customHeight="1" x14ac:dyDescent="0.25">
      <c r="A6" s="22"/>
      <c r="B6" s="27" t="s">
        <v>0</v>
      </c>
      <c r="C6" s="8" t="s">
        <v>20</v>
      </c>
      <c r="D6" s="7"/>
      <c r="E6" s="7"/>
      <c r="F6" s="28"/>
      <c r="G6" s="26"/>
    </row>
    <row r="7" spans="1:10" x14ac:dyDescent="0.25">
      <c r="A7" s="22"/>
      <c r="B7" s="99" t="s">
        <v>68</v>
      </c>
      <c r="C7" s="6" t="s">
        <v>21</v>
      </c>
      <c r="D7" s="5"/>
      <c r="E7" s="5"/>
      <c r="F7" s="29"/>
      <c r="G7" s="26"/>
    </row>
    <row r="8" spans="1:10" ht="17.25" customHeight="1" x14ac:dyDescent="0.25">
      <c r="A8" s="22"/>
      <c r="B8" s="99"/>
      <c r="C8" s="6" t="s">
        <v>1</v>
      </c>
      <c r="D8" s="5"/>
      <c r="E8" s="5"/>
      <c r="F8" s="30"/>
      <c r="G8" s="26"/>
    </row>
    <row r="9" spans="1:10" ht="14.25" customHeight="1" thickBot="1" x14ac:dyDescent="0.3">
      <c r="A9" s="22"/>
      <c r="B9" s="100"/>
      <c r="C9" s="97" t="s">
        <v>13</v>
      </c>
      <c r="D9" s="98"/>
      <c r="E9" s="98"/>
      <c r="F9" s="31"/>
      <c r="G9" s="32"/>
    </row>
    <row r="10" spans="1:10" ht="17.25" customHeight="1" x14ac:dyDescent="0.25">
      <c r="A10" s="22"/>
      <c r="B10" s="33" t="s">
        <v>16</v>
      </c>
      <c r="C10" s="11" t="s">
        <v>17</v>
      </c>
      <c r="D10" s="10"/>
      <c r="E10" s="10"/>
      <c r="F10" s="9"/>
      <c r="G10" s="52" t="s">
        <v>26</v>
      </c>
    </row>
    <row r="11" spans="1:10" x14ac:dyDescent="0.25">
      <c r="A11" s="22"/>
      <c r="B11" s="101"/>
      <c r="C11" s="34">
        <v>0</v>
      </c>
      <c r="D11" s="35"/>
      <c r="E11" s="35"/>
      <c r="F11" s="36"/>
      <c r="G11" s="37" t="s">
        <v>66</v>
      </c>
    </row>
    <row r="12" spans="1:10" ht="15.75" customHeight="1" thickBot="1" x14ac:dyDescent="0.3">
      <c r="A12" s="38"/>
      <c r="B12" s="102"/>
      <c r="C12" s="39"/>
      <c r="D12" s="40"/>
      <c r="E12" s="40"/>
      <c r="F12" s="41"/>
      <c r="G12" s="42"/>
    </row>
    <row r="13" spans="1:10" ht="15.75" thickBot="1" x14ac:dyDescent="0.3">
      <c r="D13" s="43"/>
    </row>
    <row r="14" spans="1:10" ht="15.75" customHeight="1" thickBot="1" x14ac:dyDescent="0.3">
      <c r="A14" s="103" t="s">
        <v>22</v>
      </c>
      <c r="B14" s="104"/>
      <c r="C14" s="104"/>
      <c r="D14" s="104"/>
      <c r="E14" s="104"/>
      <c r="F14" s="104"/>
      <c r="G14" s="105"/>
    </row>
    <row r="15" spans="1:10" ht="15.75" thickBot="1" x14ac:dyDescent="0.3">
      <c r="A15" s="44"/>
      <c r="B15" s="44"/>
      <c r="C15" s="44"/>
      <c r="D15" s="44"/>
      <c r="E15" s="44"/>
      <c r="F15" s="44"/>
      <c r="G15" s="44"/>
    </row>
    <row r="16" spans="1:10" s="49" customFormat="1" ht="30.75" thickBot="1" x14ac:dyDescent="0.3">
      <c r="A16" s="45" t="s">
        <v>2</v>
      </c>
      <c r="B16" s="46" t="s">
        <v>3</v>
      </c>
      <c r="C16" s="46" t="s">
        <v>4</v>
      </c>
      <c r="D16" s="46" t="s">
        <v>5</v>
      </c>
      <c r="E16" s="47" t="s">
        <v>18</v>
      </c>
      <c r="F16" s="47" t="s">
        <v>19</v>
      </c>
      <c r="G16" s="48" t="s">
        <v>6</v>
      </c>
      <c r="H16" s="91"/>
      <c r="I16" s="91"/>
      <c r="J16" s="91"/>
    </row>
    <row r="17" spans="1:7" ht="44.25" customHeight="1" x14ac:dyDescent="0.25">
      <c r="A17" s="54"/>
      <c r="B17" s="55" t="str">
        <f>+B7</f>
        <v>Conservación periódica y conservación rutinaria de la carretera 132, tramo Puente Grande - Santa Fe, en el municipio de Zapotlanejo, Jalisco.</v>
      </c>
      <c r="C17" s="56"/>
      <c r="D17" s="57"/>
      <c r="E17" s="58"/>
      <c r="F17" s="59"/>
      <c r="G17" s="60">
        <f>+G18+G29</f>
        <v>0</v>
      </c>
    </row>
    <row r="18" spans="1:7" x14ac:dyDescent="0.25">
      <c r="A18" s="61" t="s">
        <v>14</v>
      </c>
      <c r="B18" s="88" t="s">
        <v>69</v>
      </c>
      <c r="C18" s="63"/>
      <c r="D18" s="64"/>
      <c r="E18" s="86"/>
      <c r="F18" s="65"/>
      <c r="G18" s="66">
        <f>+G19+G23+G26</f>
        <v>0</v>
      </c>
    </row>
    <row r="19" spans="1:7" x14ac:dyDescent="0.25">
      <c r="A19" s="67" t="s">
        <v>15</v>
      </c>
      <c r="B19" s="67" t="s">
        <v>41</v>
      </c>
      <c r="C19" s="68"/>
      <c r="D19" s="64"/>
      <c r="E19" s="70"/>
      <c r="F19" s="71"/>
      <c r="G19" s="72">
        <f>SUM(G20:G22)</f>
        <v>0</v>
      </c>
    </row>
    <row r="20" spans="1:7" ht="123.75" x14ac:dyDescent="0.25">
      <c r="A20" s="54" t="s">
        <v>34</v>
      </c>
      <c r="B20" s="75" t="s">
        <v>70</v>
      </c>
      <c r="C20" s="56" t="s">
        <v>71</v>
      </c>
      <c r="D20" s="76">
        <v>7.35</v>
      </c>
      <c r="E20" s="87"/>
      <c r="F20" s="56" t="str" cm="1">
        <f t="array" ref="F20">+numtext(E20)</f>
        <v>CERO PESOS 00/100 M.N.</v>
      </c>
      <c r="G20" s="77">
        <f>+ROUND(E20*D20,2)</f>
        <v>0</v>
      </c>
    </row>
    <row r="21" spans="1:7" ht="90" x14ac:dyDescent="0.25">
      <c r="A21" s="54" t="s">
        <v>35</v>
      </c>
      <c r="B21" s="75" t="s">
        <v>72</v>
      </c>
      <c r="C21" s="56" t="s">
        <v>24</v>
      </c>
      <c r="D21" s="76">
        <v>51388.65</v>
      </c>
      <c r="E21" s="89"/>
      <c r="F21" s="56" t="str" cm="1">
        <f t="array" ref="F21">+numtext(E21)</f>
        <v>CERO PESOS 00/100 M.N.</v>
      </c>
      <c r="G21" s="77">
        <f t="shared" ref="G21:G22" si="0">+ROUND(E21*D21,2)</f>
        <v>0</v>
      </c>
    </row>
    <row r="22" spans="1:7" ht="45" x14ac:dyDescent="0.25">
      <c r="A22" s="54" t="s">
        <v>36</v>
      </c>
      <c r="B22" s="75" t="s">
        <v>73</v>
      </c>
      <c r="C22" s="56" t="s">
        <v>71</v>
      </c>
      <c r="D22" s="76">
        <v>5.88</v>
      </c>
      <c r="E22" s="89"/>
      <c r="F22" s="56" t="str" cm="1">
        <f t="array" ref="F22">+numtext(E22)</f>
        <v>CERO PESOS 00/100 M.N.</v>
      </c>
      <c r="G22" s="77">
        <f t="shared" si="0"/>
        <v>0</v>
      </c>
    </row>
    <row r="23" spans="1:7" x14ac:dyDescent="0.25">
      <c r="A23" s="67" t="s">
        <v>31</v>
      </c>
      <c r="B23" s="67" t="s">
        <v>74</v>
      </c>
      <c r="C23" s="68"/>
      <c r="D23" s="64"/>
      <c r="E23" s="70"/>
      <c r="F23" s="71"/>
      <c r="G23" s="72">
        <f>SUM(G24:G25)</f>
        <v>0</v>
      </c>
    </row>
    <row r="24" spans="1:7" ht="168.75" x14ac:dyDescent="0.25">
      <c r="A24" s="54" t="s">
        <v>37</v>
      </c>
      <c r="B24" s="75" t="s">
        <v>75</v>
      </c>
      <c r="C24" s="56" t="s">
        <v>29</v>
      </c>
      <c r="D24" s="76">
        <v>35.78</v>
      </c>
      <c r="E24" s="89"/>
      <c r="F24" s="56" t="str" cm="1">
        <f t="array" ref="F24">+numtext(E24)</f>
        <v>CERO PESOS 00/100 M.N.</v>
      </c>
      <c r="G24" s="77">
        <f t="shared" ref="G24:G25" si="1">+ROUND(E24*D24,2)</f>
        <v>0</v>
      </c>
    </row>
    <row r="25" spans="1:7" ht="112.5" x14ac:dyDescent="0.25">
      <c r="A25" s="54" t="s">
        <v>44</v>
      </c>
      <c r="B25" s="75" t="s">
        <v>76</v>
      </c>
      <c r="C25" s="56" t="s">
        <v>30</v>
      </c>
      <c r="D25" s="76">
        <v>320</v>
      </c>
      <c r="E25" s="89"/>
      <c r="F25" s="56" t="str" cm="1">
        <f t="array" ref="F25">+numtext(E25)</f>
        <v>CERO PESOS 00/100 M.N.</v>
      </c>
      <c r="G25" s="77">
        <f t="shared" si="1"/>
        <v>0</v>
      </c>
    </row>
    <row r="26" spans="1:7" x14ac:dyDescent="0.25">
      <c r="A26" s="67" t="s">
        <v>40</v>
      </c>
      <c r="B26" s="67" t="s">
        <v>39</v>
      </c>
      <c r="C26" s="68"/>
      <c r="D26" s="64"/>
      <c r="E26" s="70"/>
      <c r="F26" s="71"/>
      <c r="G26" s="72">
        <f>SUM(G27:G28)</f>
        <v>0</v>
      </c>
    </row>
    <row r="27" spans="1:7" ht="168.75" x14ac:dyDescent="0.25">
      <c r="A27" s="54" t="s">
        <v>38</v>
      </c>
      <c r="B27" s="75" t="s">
        <v>77</v>
      </c>
      <c r="C27" s="56" t="s">
        <v>29</v>
      </c>
      <c r="D27" s="76">
        <v>47.5</v>
      </c>
      <c r="E27" s="89"/>
      <c r="F27" s="56" t="str" cm="1">
        <f t="array" ref="F27">+numtext(E27)</f>
        <v>CERO PESOS 00/100 M.N.</v>
      </c>
      <c r="G27" s="77">
        <f t="shared" ref="G27:G32" si="2">+ROUND(E27*D27,2)</f>
        <v>0</v>
      </c>
    </row>
    <row r="28" spans="1:7" ht="236.25" x14ac:dyDescent="0.25">
      <c r="A28" s="54" t="s">
        <v>45</v>
      </c>
      <c r="B28" s="75" t="s">
        <v>78</v>
      </c>
      <c r="C28" s="56" t="s">
        <v>29</v>
      </c>
      <c r="D28" s="76">
        <v>150.30000000000001</v>
      </c>
      <c r="E28" s="89"/>
      <c r="F28" s="56" t="str" cm="1">
        <f t="array" ref="F28">+numtext(E28)</f>
        <v>CERO PESOS 00/100 M.N.</v>
      </c>
      <c r="G28" s="77">
        <f t="shared" si="2"/>
        <v>0</v>
      </c>
    </row>
    <row r="29" spans="1:7" x14ac:dyDescent="0.25">
      <c r="A29" s="61" t="s">
        <v>32</v>
      </c>
      <c r="B29" s="88" t="s">
        <v>79</v>
      </c>
      <c r="C29" s="63"/>
      <c r="D29" s="64"/>
      <c r="E29" s="86"/>
      <c r="F29" s="65"/>
      <c r="G29" s="66">
        <f>+G30+G33+G38</f>
        <v>0</v>
      </c>
    </row>
    <row r="30" spans="1:7" x14ac:dyDescent="0.25">
      <c r="A30" s="67" t="s">
        <v>33</v>
      </c>
      <c r="B30" s="67" t="s">
        <v>74</v>
      </c>
      <c r="C30" s="68"/>
      <c r="D30" s="64"/>
      <c r="E30" s="70"/>
      <c r="F30" s="71"/>
      <c r="G30" s="72">
        <f>SUM(G31:G32)</f>
        <v>0</v>
      </c>
    </row>
    <row r="31" spans="1:7" ht="67.5" x14ac:dyDescent="0.25">
      <c r="A31" s="54" t="s">
        <v>46</v>
      </c>
      <c r="B31" s="75" t="s">
        <v>80</v>
      </c>
      <c r="C31" s="56" t="s">
        <v>30</v>
      </c>
      <c r="D31" s="76">
        <v>102</v>
      </c>
      <c r="E31" s="89"/>
      <c r="F31" s="56" t="str" cm="1">
        <f t="array" ref="F31">+numtext(E31)</f>
        <v>CERO PESOS 00/100 M.N.</v>
      </c>
      <c r="G31" s="77">
        <f t="shared" si="2"/>
        <v>0</v>
      </c>
    </row>
    <row r="32" spans="1:7" ht="45" x14ac:dyDescent="0.25">
      <c r="A32" s="54" t="s">
        <v>47</v>
      </c>
      <c r="B32" s="75" t="s">
        <v>81</v>
      </c>
      <c r="C32" s="56" t="s">
        <v>29</v>
      </c>
      <c r="D32" s="76">
        <v>7.15</v>
      </c>
      <c r="E32" s="89"/>
      <c r="F32" s="56" t="str" cm="1">
        <f t="array" ref="F32">+numtext(E32)</f>
        <v>CERO PESOS 00/100 M.N.</v>
      </c>
      <c r="G32" s="77">
        <f t="shared" si="2"/>
        <v>0</v>
      </c>
    </row>
    <row r="33" spans="1:7" x14ac:dyDescent="0.25">
      <c r="A33" s="67" t="s">
        <v>42</v>
      </c>
      <c r="B33" s="67" t="s">
        <v>39</v>
      </c>
      <c r="C33" s="68"/>
      <c r="D33" s="64"/>
      <c r="E33" s="70"/>
      <c r="F33" s="71"/>
      <c r="G33" s="72">
        <f>SUM(G34:G37)</f>
        <v>0</v>
      </c>
    </row>
    <row r="34" spans="1:7" ht="112.5" x14ac:dyDescent="0.25">
      <c r="A34" s="54" t="s">
        <v>48</v>
      </c>
      <c r="B34" s="75" t="s">
        <v>82</v>
      </c>
      <c r="C34" s="56" t="s">
        <v>29</v>
      </c>
      <c r="D34" s="76">
        <v>223.25</v>
      </c>
      <c r="E34" s="89"/>
      <c r="F34" s="56" t="str" cm="1">
        <f t="array" ref="F34">+numtext(E34)</f>
        <v>CERO PESOS 00/100 M.N.</v>
      </c>
      <c r="G34" s="77">
        <f t="shared" ref="G34:G37" si="3">+ROUND(E34*D34,2)</f>
        <v>0</v>
      </c>
    </row>
    <row r="35" spans="1:7" ht="67.5" x14ac:dyDescent="0.25">
      <c r="A35" s="54" t="s">
        <v>49</v>
      </c>
      <c r="B35" s="75" t="s">
        <v>83</v>
      </c>
      <c r="C35" s="56" t="s">
        <v>29</v>
      </c>
      <c r="D35" s="76">
        <v>262.5</v>
      </c>
      <c r="E35" s="89"/>
      <c r="F35" s="56" t="str" cm="1">
        <f t="array" ref="F35">+numtext(E35)</f>
        <v>CERO PESOS 00/100 M.N.</v>
      </c>
      <c r="G35" s="77">
        <f t="shared" si="3"/>
        <v>0</v>
      </c>
    </row>
    <row r="36" spans="1:7" ht="123.75" x14ac:dyDescent="0.25">
      <c r="A36" s="54" t="s">
        <v>50</v>
      </c>
      <c r="B36" s="75" t="s">
        <v>84</v>
      </c>
      <c r="C36" s="56" t="s">
        <v>29</v>
      </c>
      <c r="D36" s="76">
        <v>262.5</v>
      </c>
      <c r="E36" s="89"/>
      <c r="F36" s="56" t="str" cm="1">
        <f t="array" ref="F36">+numtext(E36)</f>
        <v>CERO PESOS 00/100 M.N.</v>
      </c>
      <c r="G36" s="77">
        <f t="shared" si="3"/>
        <v>0</v>
      </c>
    </row>
    <row r="37" spans="1:7" ht="337.5" x14ac:dyDescent="0.25">
      <c r="A37" s="54" t="s">
        <v>51</v>
      </c>
      <c r="B37" s="75" t="s">
        <v>85</v>
      </c>
      <c r="C37" s="56" t="s">
        <v>24</v>
      </c>
      <c r="D37" s="76">
        <v>51450</v>
      </c>
      <c r="E37" s="89"/>
      <c r="F37" s="56" t="str" cm="1">
        <f t="array" ref="F37">+numtext(E37)</f>
        <v>CERO PESOS 00/100 M.N.</v>
      </c>
      <c r="G37" s="77">
        <f t="shared" si="3"/>
        <v>0</v>
      </c>
    </row>
    <row r="38" spans="1:7" x14ac:dyDescent="0.25">
      <c r="A38" s="67" t="s">
        <v>43</v>
      </c>
      <c r="B38" s="67" t="s">
        <v>86</v>
      </c>
      <c r="C38" s="68"/>
      <c r="D38" s="64"/>
      <c r="E38" s="70"/>
      <c r="F38" s="71"/>
      <c r="G38" s="72">
        <f>SUM(G39:G52)</f>
        <v>0</v>
      </c>
    </row>
    <row r="39" spans="1:7" ht="90" x14ac:dyDescent="0.25">
      <c r="A39" s="54" t="s">
        <v>52</v>
      </c>
      <c r="B39" s="75" t="s">
        <v>87</v>
      </c>
      <c r="C39" s="56" t="s">
        <v>30</v>
      </c>
      <c r="D39" s="76">
        <v>22050</v>
      </c>
      <c r="E39" s="89"/>
      <c r="F39" s="56" t="str" cm="1">
        <f t="array" ref="F39">+numtext(E39)</f>
        <v>CERO PESOS 00/100 M.N.</v>
      </c>
      <c r="G39" s="77">
        <f t="shared" ref="G39:G52" si="4">+ROUND(E39*D39,2)</f>
        <v>0</v>
      </c>
    </row>
    <row r="40" spans="1:7" ht="45" x14ac:dyDescent="0.25">
      <c r="A40" s="54" t="s">
        <v>53</v>
      </c>
      <c r="B40" s="75" t="s">
        <v>88</v>
      </c>
      <c r="C40" s="56" t="s">
        <v>28</v>
      </c>
      <c r="D40" s="76">
        <v>1470</v>
      </c>
      <c r="E40" s="89"/>
      <c r="F40" s="56" t="str" cm="1">
        <f t="array" ref="F40">+numtext(E40)</f>
        <v>CERO PESOS 00/100 M.N.</v>
      </c>
      <c r="G40" s="77">
        <f t="shared" si="4"/>
        <v>0</v>
      </c>
    </row>
    <row r="41" spans="1:7" ht="78.75" x14ac:dyDescent="0.25">
      <c r="A41" s="54" t="s">
        <v>54</v>
      </c>
      <c r="B41" s="75" t="s">
        <v>89</v>
      </c>
      <c r="C41" s="56" t="s">
        <v>24</v>
      </c>
      <c r="D41" s="76">
        <v>135</v>
      </c>
      <c r="E41" s="89"/>
      <c r="F41" s="56" t="str" cm="1">
        <f t="array" ref="F41">+numtext(E41)</f>
        <v>CERO PESOS 00/100 M.N.</v>
      </c>
      <c r="G41" s="77">
        <f t="shared" si="4"/>
        <v>0</v>
      </c>
    </row>
    <row r="42" spans="1:7" ht="56.25" x14ac:dyDescent="0.25">
      <c r="A42" s="54" t="s">
        <v>55</v>
      </c>
      <c r="B42" s="75" t="s">
        <v>90</v>
      </c>
      <c r="C42" s="56" t="s">
        <v>28</v>
      </c>
      <c r="D42" s="76">
        <v>225</v>
      </c>
      <c r="E42" s="89"/>
      <c r="F42" s="56" t="str" cm="1">
        <f t="array" ref="F42">+numtext(E42)</f>
        <v>CERO PESOS 00/100 M.N.</v>
      </c>
      <c r="G42" s="77">
        <f t="shared" si="4"/>
        <v>0</v>
      </c>
    </row>
    <row r="43" spans="1:7" ht="168.75" x14ac:dyDescent="0.25">
      <c r="A43" s="54" t="s">
        <v>56</v>
      </c>
      <c r="B43" s="75" t="s">
        <v>91</v>
      </c>
      <c r="C43" s="56" t="s">
        <v>28</v>
      </c>
      <c r="D43" s="76">
        <v>42</v>
      </c>
      <c r="E43" s="89"/>
      <c r="F43" s="56" t="str" cm="1">
        <f t="array" ref="F43">+numtext(E43)</f>
        <v>CERO PESOS 00/100 M.N.</v>
      </c>
      <c r="G43" s="77">
        <f t="shared" si="4"/>
        <v>0</v>
      </c>
    </row>
    <row r="44" spans="1:7" ht="168.75" x14ac:dyDescent="0.25">
      <c r="A44" s="54" t="s">
        <v>57</v>
      </c>
      <c r="B44" s="75" t="s">
        <v>92</v>
      </c>
      <c r="C44" s="56" t="s">
        <v>28</v>
      </c>
      <c r="D44" s="76">
        <v>2</v>
      </c>
      <c r="E44" s="89"/>
      <c r="F44" s="56" t="str" cm="1">
        <f t="array" ref="F44">+numtext(E44)</f>
        <v>CERO PESOS 00/100 M.N.</v>
      </c>
      <c r="G44" s="77">
        <f t="shared" si="4"/>
        <v>0</v>
      </c>
    </row>
    <row r="45" spans="1:7" ht="168.75" x14ac:dyDescent="0.25">
      <c r="A45" s="54" t="s">
        <v>58</v>
      </c>
      <c r="B45" s="75" t="s">
        <v>93</v>
      </c>
      <c r="C45" s="56" t="s">
        <v>28</v>
      </c>
      <c r="D45" s="76">
        <v>12</v>
      </c>
      <c r="E45" s="89"/>
      <c r="F45" s="56" t="str" cm="1">
        <f t="array" ref="F45">+numtext(E45)</f>
        <v>CERO PESOS 00/100 M.N.</v>
      </c>
      <c r="G45" s="77">
        <f t="shared" si="4"/>
        <v>0</v>
      </c>
    </row>
    <row r="46" spans="1:7" ht="157.5" x14ac:dyDescent="0.25">
      <c r="A46" s="54" t="s">
        <v>59</v>
      </c>
      <c r="B46" s="75" t="s">
        <v>94</v>
      </c>
      <c r="C46" s="56" t="s">
        <v>28</v>
      </c>
      <c r="D46" s="76">
        <v>10</v>
      </c>
      <c r="E46" s="89"/>
      <c r="F46" s="56" t="str" cm="1">
        <f t="array" ref="F46">+numtext(E46)</f>
        <v>CERO PESOS 00/100 M.N.</v>
      </c>
      <c r="G46" s="77">
        <f t="shared" si="4"/>
        <v>0</v>
      </c>
    </row>
    <row r="47" spans="1:7" ht="180" x14ac:dyDescent="0.25">
      <c r="A47" s="54" t="s">
        <v>60</v>
      </c>
      <c r="B47" s="75" t="s">
        <v>95</v>
      </c>
      <c r="C47" s="56" t="s">
        <v>28</v>
      </c>
      <c r="D47" s="76">
        <v>4</v>
      </c>
      <c r="E47" s="89"/>
      <c r="F47" s="56" t="str" cm="1">
        <f t="array" ref="F47">+numtext(E47)</f>
        <v>CERO PESOS 00/100 M.N.</v>
      </c>
      <c r="G47" s="77">
        <f t="shared" si="4"/>
        <v>0</v>
      </c>
    </row>
    <row r="48" spans="1:7" ht="168.75" x14ac:dyDescent="0.25">
      <c r="A48" s="54" t="s">
        <v>61</v>
      </c>
      <c r="B48" s="75" t="s">
        <v>96</v>
      </c>
      <c r="C48" s="56" t="s">
        <v>28</v>
      </c>
      <c r="D48" s="76">
        <v>6</v>
      </c>
      <c r="E48" s="89"/>
      <c r="F48" s="56" t="str" cm="1">
        <f t="array" ref="F48">+numtext(E48)</f>
        <v>CERO PESOS 00/100 M.N.</v>
      </c>
      <c r="G48" s="77">
        <f t="shared" si="4"/>
        <v>0</v>
      </c>
    </row>
    <row r="49" spans="1:7" ht="33.75" x14ac:dyDescent="0.25">
      <c r="A49" s="54" t="s">
        <v>62</v>
      </c>
      <c r="B49" s="75" t="s">
        <v>97</v>
      </c>
      <c r="C49" s="56" t="s">
        <v>28</v>
      </c>
      <c r="D49" s="76">
        <v>40</v>
      </c>
      <c r="E49" s="89"/>
      <c r="F49" s="56" t="str" cm="1">
        <f t="array" ref="F49">+numtext(E49)</f>
        <v>CERO PESOS 00/100 M.N.</v>
      </c>
      <c r="G49" s="77">
        <f t="shared" si="4"/>
        <v>0</v>
      </c>
    </row>
    <row r="50" spans="1:7" ht="191.25" x14ac:dyDescent="0.25">
      <c r="A50" s="54" t="s">
        <v>63</v>
      </c>
      <c r="B50" s="75" t="s">
        <v>98</v>
      </c>
      <c r="C50" s="56" t="s">
        <v>28</v>
      </c>
      <c r="D50" s="76">
        <v>2</v>
      </c>
      <c r="E50" s="89"/>
      <c r="F50" s="56" t="str" cm="1">
        <f t="array" ref="F50">+numtext(E50)</f>
        <v>CERO PESOS 00/100 M.N.</v>
      </c>
      <c r="G50" s="77">
        <f t="shared" si="4"/>
        <v>0</v>
      </c>
    </row>
    <row r="51" spans="1:7" ht="45" x14ac:dyDescent="0.25">
      <c r="A51" s="54" t="s">
        <v>64</v>
      </c>
      <c r="B51" s="75" t="s">
        <v>99</v>
      </c>
      <c r="C51" s="56" t="s">
        <v>30</v>
      </c>
      <c r="D51" s="76">
        <v>75</v>
      </c>
      <c r="E51" s="89"/>
      <c r="F51" s="56" t="str" cm="1">
        <f t="array" ref="F51">+numtext(E51)</f>
        <v>CERO PESOS 00/100 M.N.</v>
      </c>
      <c r="G51" s="77">
        <f t="shared" si="4"/>
        <v>0</v>
      </c>
    </row>
    <row r="52" spans="1:7" ht="180" x14ac:dyDescent="0.25">
      <c r="A52" s="54" t="s">
        <v>65</v>
      </c>
      <c r="B52" s="75" t="s">
        <v>100</v>
      </c>
      <c r="C52" s="56" t="s">
        <v>30</v>
      </c>
      <c r="D52" s="76">
        <v>186.2</v>
      </c>
      <c r="E52" s="89"/>
      <c r="F52" s="56" t="str" cm="1">
        <f t="array" ref="F52">+numtext(E52)</f>
        <v>CERO PESOS 00/100 M.N.</v>
      </c>
      <c r="G52" s="77">
        <f t="shared" si="4"/>
        <v>0</v>
      </c>
    </row>
    <row r="53" spans="1:7" ht="12.95" customHeight="1" x14ac:dyDescent="0.25">
      <c r="A53" s="73"/>
      <c r="B53" s="73"/>
      <c r="C53" s="73"/>
      <c r="D53" s="74"/>
      <c r="E53" s="73"/>
      <c r="F53" s="73"/>
      <c r="G53" s="73"/>
    </row>
    <row r="54" spans="1:7" x14ac:dyDescent="0.25">
      <c r="A54" s="78"/>
      <c r="B54" s="79" t="s">
        <v>23</v>
      </c>
      <c r="C54" s="79"/>
      <c r="D54" s="80"/>
      <c r="E54" s="78"/>
      <c r="F54" s="78"/>
      <c r="G54" s="78">
        <f>D54*E54</f>
        <v>0</v>
      </c>
    </row>
    <row r="55" spans="1:7" ht="33.75" x14ac:dyDescent="0.25">
      <c r="A55" s="73"/>
      <c r="B55" s="94" t="str">
        <f>+B17</f>
        <v>Conservación periódica y conservación rutinaria de la carretera 132, tramo Puente Grande - Santa Fe, en el municipio de Zapotlanejo, Jalisco.</v>
      </c>
      <c r="C55" s="73"/>
      <c r="D55" s="74"/>
      <c r="E55" s="73"/>
      <c r="F55" s="73"/>
      <c r="G55" s="95">
        <f>+G17</f>
        <v>0</v>
      </c>
    </row>
    <row r="56" spans="1:7" x14ac:dyDescent="0.25">
      <c r="A56" s="67"/>
      <c r="B56" s="67"/>
      <c r="C56" s="68"/>
      <c r="D56" s="69"/>
      <c r="E56" s="70"/>
      <c r="F56" s="71"/>
      <c r="G56" s="72"/>
    </row>
    <row r="57" spans="1:7" x14ac:dyDescent="0.25">
      <c r="A57" s="61" t="s">
        <v>14</v>
      </c>
      <c r="B57" s="62" t="str">
        <f t="shared" ref="B57:B64" si="5">+VLOOKUP($A57,$A$17:$G$53,2,0)</f>
        <v>CONSERVACIÓN RUTINARIA</v>
      </c>
      <c r="C57" s="73"/>
      <c r="D57" s="74"/>
      <c r="E57" s="73"/>
      <c r="F57" s="73"/>
      <c r="G57" s="93">
        <f t="shared" ref="G57:G64" si="6">+VLOOKUP($A57,$A$17:$G$53,7,0)</f>
        <v>0</v>
      </c>
    </row>
    <row r="58" spans="1:7" x14ac:dyDescent="0.25">
      <c r="A58" s="67" t="s">
        <v>15</v>
      </c>
      <c r="B58" s="67" t="str">
        <f t="shared" si="5"/>
        <v>LIMPIEZAS</v>
      </c>
      <c r="C58" s="68"/>
      <c r="D58" s="69"/>
      <c r="E58" s="70"/>
      <c r="F58" s="71"/>
      <c r="G58" s="72">
        <f t="shared" si="6"/>
        <v>0</v>
      </c>
    </row>
    <row r="59" spans="1:7" x14ac:dyDescent="0.25">
      <c r="A59" s="67" t="s">
        <v>31</v>
      </c>
      <c r="B59" s="67" t="str">
        <f t="shared" si="5"/>
        <v>ESTRUCTURAS Y OBRAS DE DRENAJE</v>
      </c>
      <c r="C59" s="68"/>
      <c r="D59" s="69"/>
      <c r="E59" s="70"/>
      <c r="F59" s="71"/>
      <c r="G59" s="72">
        <f t="shared" si="6"/>
        <v>0</v>
      </c>
    </row>
    <row r="60" spans="1:7" x14ac:dyDescent="0.25">
      <c r="A60" s="67" t="s">
        <v>40</v>
      </c>
      <c r="B60" s="67" t="str">
        <f t="shared" si="5"/>
        <v>PAVIMENTOS</v>
      </c>
      <c r="C60" s="68"/>
      <c r="D60" s="69"/>
      <c r="E60" s="70"/>
      <c r="F60" s="71"/>
      <c r="G60" s="72">
        <f t="shared" si="6"/>
        <v>0</v>
      </c>
    </row>
    <row r="61" spans="1:7" x14ac:dyDescent="0.25">
      <c r="A61" s="61" t="s">
        <v>32</v>
      </c>
      <c r="B61" s="62" t="str">
        <f t="shared" si="5"/>
        <v>CONSERVACIÓN PERIÓDICA</v>
      </c>
      <c r="C61" s="73"/>
      <c r="D61" s="74"/>
      <c r="E61" s="73"/>
      <c r="F61" s="73"/>
      <c r="G61" s="93">
        <f t="shared" si="6"/>
        <v>0</v>
      </c>
    </row>
    <row r="62" spans="1:7" x14ac:dyDescent="0.25">
      <c r="A62" s="67" t="s">
        <v>33</v>
      </c>
      <c r="B62" s="67" t="str">
        <f t="shared" si="5"/>
        <v>ESTRUCTURAS Y OBRAS DE DRENAJE</v>
      </c>
      <c r="C62" s="68"/>
      <c r="D62" s="69"/>
      <c r="E62" s="70"/>
      <c r="F62" s="71"/>
      <c r="G62" s="72">
        <f t="shared" si="6"/>
        <v>0</v>
      </c>
    </row>
    <row r="63" spans="1:7" x14ac:dyDescent="0.25">
      <c r="A63" s="67" t="s">
        <v>42</v>
      </c>
      <c r="B63" s="67" t="str">
        <f t="shared" si="5"/>
        <v>PAVIMENTOS</v>
      </c>
      <c r="C63" s="68"/>
      <c r="D63" s="69"/>
      <c r="E63" s="70"/>
      <c r="F63" s="71"/>
      <c r="G63" s="72">
        <f t="shared" si="6"/>
        <v>0</v>
      </c>
    </row>
    <row r="64" spans="1:7" x14ac:dyDescent="0.25">
      <c r="A64" s="67" t="s">
        <v>43</v>
      </c>
      <c r="B64" s="67" t="str">
        <f t="shared" si="5"/>
        <v>SEÑALAMIENTO</v>
      </c>
      <c r="C64" s="68"/>
      <c r="D64" s="69"/>
      <c r="E64" s="70"/>
      <c r="F64" s="71"/>
      <c r="G64" s="72">
        <f t="shared" si="6"/>
        <v>0</v>
      </c>
    </row>
    <row r="65" spans="1:7" x14ac:dyDescent="0.25">
      <c r="A65" s="67"/>
      <c r="B65" s="67"/>
      <c r="C65" s="68"/>
      <c r="D65" s="69"/>
      <c r="E65" s="70"/>
      <c r="F65" s="71"/>
      <c r="G65" s="72"/>
    </row>
    <row r="66" spans="1:7" x14ac:dyDescent="0.25">
      <c r="A66" s="67"/>
      <c r="B66" s="67"/>
      <c r="C66" s="68"/>
      <c r="D66" s="69"/>
      <c r="E66" s="70"/>
      <c r="F66" s="71"/>
      <c r="G66" s="72"/>
    </row>
    <row r="67" spans="1:7" x14ac:dyDescent="0.25">
      <c r="A67" s="67"/>
      <c r="B67" s="67"/>
      <c r="C67" s="68"/>
      <c r="D67" s="69"/>
      <c r="E67" s="70"/>
      <c r="F67" s="71"/>
      <c r="G67" s="72"/>
    </row>
    <row r="68" spans="1:7" x14ac:dyDescent="0.25">
      <c r="A68" s="67"/>
      <c r="B68" s="67"/>
      <c r="C68" s="68"/>
      <c r="D68" s="69"/>
      <c r="E68" s="70"/>
      <c r="F68" s="71"/>
      <c r="G68" s="72"/>
    </row>
    <row r="69" spans="1:7" x14ac:dyDescent="0.25">
      <c r="A69" s="67"/>
      <c r="B69" s="67"/>
      <c r="C69" s="68"/>
      <c r="D69" s="69"/>
      <c r="E69" s="70"/>
      <c r="F69" s="71"/>
      <c r="G69" s="72"/>
    </row>
    <row r="70" spans="1:7" x14ac:dyDescent="0.25">
      <c r="A70" s="67"/>
      <c r="B70" s="67"/>
      <c r="C70" s="68"/>
      <c r="D70" s="69"/>
      <c r="E70" s="70"/>
      <c r="F70" s="71"/>
      <c r="G70" s="72"/>
    </row>
    <row r="71" spans="1:7" x14ac:dyDescent="0.25">
      <c r="A71" s="67"/>
      <c r="B71" s="67"/>
      <c r="C71" s="68"/>
      <c r="D71" s="69"/>
      <c r="E71" s="70"/>
      <c r="F71" s="71"/>
      <c r="G71" s="72"/>
    </row>
    <row r="72" spans="1:7" x14ac:dyDescent="0.25">
      <c r="A72" s="67"/>
      <c r="B72" s="67"/>
      <c r="C72" s="68"/>
      <c r="D72" s="69"/>
      <c r="E72" s="70"/>
      <c r="F72" s="71"/>
      <c r="G72" s="72"/>
    </row>
    <row r="73" spans="1:7" x14ac:dyDescent="0.25">
      <c r="A73" s="67"/>
      <c r="B73" s="67"/>
      <c r="C73" s="68"/>
      <c r="D73" s="69"/>
      <c r="E73" s="70"/>
      <c r="F73" s="71"/>
      <c r="G73" s="72"/>
    </row>
    <row r="74" spans="1:7" x14ac:dyDescent="0.25">
      <c r="A74" s="67"/>
      <c r="B74" s="67"/>
      <c r="C74" s="68"/>
      <c r="D74" s="69"/>
      <c r="E74" s="70"/>
      <c r="F74" s="71"/>
      <c r="G74" s="72"/>
    </row>
    <row r="75" spans="1:7" x14ac:dyDescent="0.25">
      <c r="A75" s="67"/>
      <c r="B75" s="67"/>
      <c r="C75" s="68"/>
      <c r="D75" s="69"/>
      <c r="E75" s="70"/>
      <c r="F75" s="71"/>
      <c r="G75" s="72"/>
    </row>
    <row r="76" spans="1:7" x14ac:dyDescent="0.25">
      <c r="A76" s="67"/>
      <c r="B76" s="67"/>
      <c r="C76" s="68"/>
      <c r="D76" s="69"/>
      <c r="E76" s="70"/>
      <c r="F76" s="71"/>
      <c r="G76" s="72"/>
    </row>
    <row r="77" spans="1:7" x14ac:dyDescent="0.25">
      <c r="A77" s="67"/>
      <c r="B77" s="67"/>
      <c r="C77" s="68"/>
      <c r="D77" s="69"/>
      <c r="E77" s="70"/>
      <c r="F77" s="71"/>
      <c r="G77" s="72"/>
    </row>
    <row r="78" spans="1:7" x14ac:dyDescent="0.25">
      <c r="A78" s="67"/>
      <c r="B78" s="67"/>
      <c r="C78" s="68"/>
      <c r="D78" s="69"/>
      <c r="E78" s="70"/>
      <c r="F78" s="71"/>
      <c r="G78" s="72"/>
    </row>
    <row r="79" spans="1:7" x14ac:dyDescent="0.25">
      <c r="A79" s="67"/>
      <c r="B79" s="67"/>
      <c r="C79" s="68"/>
      <c r="D79" s="69"/>
      <c r="E79" s="70"/>
      <c r="F79" s="71"/>
      <c r="G79" s="72"/>
    </row>
    <row r="80" spans="1:7" x14ac:dyDescent="0.25">
      <c r="A80" s="54"/>
      <c r="B80" s="81"/>
      <c r="C80" s="56"/>
      <c r="D80" s="76"/>
      <c r="E80" s="82"/>
      <c r="F80" s="83"/>
      <c r="G80" s="58"/>
    </row>
    <row r="81" spans="1:10" x14ac:dyDescent="0.25">
      <c r="A81" s="96" t="s">
        <v>7</v>
      </c>
      <c r="B81" s="96"/>
      <c r="C81" s="96"/>
      <c r="D81" s="96"/>
      <c r="E81" s="96"/>
      <c r="F81" s="53" t="s">
        <v>8</v>
      </c>
      <c r="G81" s="84">
        <f>+G57+G61</f>
        <v>0</v>
      </c>
    </row>
    <row r="82" spans="1:10" s="50" customFormat="1" x14ac:dyDescent="0.25">
      <c r="A82" s="14" t="str">
        <f>_xlfn.CONCAT("(*",numtext(G83),"*)")</f>
        <v>(*CERO PESOS 00/100 M.N.*)</v>
      </c>
      <c r="B82" s="14"/>
      <c r="C82" s="14"/>
      <c r="D82" s="14"/>
      <c r="E82" s="14"/>
      <c r="F82" s="53" t="s">
        <v>9</v>
      </c>
      <c r="G82" s="84">
        <f>+G81*0.16</f>
        <v>0</v>
      </c>
      <c r="H82" s="92"/>
      <c r="I82" s="92"/>
      <c r="J82" s="92"/>
    </row>
    <row r="83" spans="1:10" s="50" customFormat="1" x14ac:dyDescent="0.25">
      <c r="A83" s="14"/>
      <c r="B83" s="14"/>
      <c r="C83" s="14"/>
      <c r="D83" s="14"/>
      <c r="E83" s="14"/>
      <c r="F83" s="53" t="s">
        <v>10</v>
      </c>
      <c r="G83" s="84">
        <f>ROUND(G81+G82,2)</f>
        <v>0</v>
      </c>
      <c r="H83" s="92"/>
      <c r="I83" s="92"/>
      <c r="J83" s="92"/>
    </row>
    <row r="84" spans="1:10" s="50" customFormat="1" x14ac:dyDescent="0.25">
      <c r="H84" s="92"/>
      <c r="I84" s="92"/>
      <c r="J84" s="92"/>
    </row>
    <row r="85" spans="1:10" x14ac:dyDescent="0.25">
      <c r="G85" s="85"/>
    </row>
    <row r="86" spans="1:10" x14ac:dyDescent="0.25">
      <c r="G86" s="85"/>
    </row>
    <row r="87" spans="1:10" x14ac:dyDescent="0.25">
      <c r="G87" s="85"/>
    </row>
    <row r="88" spans="1:10" x14ac:dyDescent="0.25">
      <c r="D88" s="76"/>
      <c r="G88" s="85"/>
    </row>
    <row r="89" spans="1:10" x14ac:dyDescent="0.25">
      <c r="D89" s="76"/>
      <c r="G89" s="85"/>
    </row>
    <row r="90" spans="1:10" x14ac:dyDescent="0.25">
      <c r="D90" s="76"/>
      <c r="G90" s="85"/>
    </row>
    <row r="91" spans="1:10" x14ac:dyDescent="0.25">
      <c r="D91" s="90"/>
    </row>
  </sheetData>
  <mergeCells count="13">
    <mergeCell ref="A82:E83"/>
    <mergeCell ref="B4:B5"/>
    <mergeCell ref="C1:F1"/>
    <mergeCell ref="C6:E6"/>
    <mergeCell ref="C7:E7"/>
    <mergeCell ref="C8:E8"/>
    <mergeCell ref="C3:F5"/>
    <mergeCell ref="A81:E81"/>
    <mergeCell ref="C9:E9"/>
    <mergeCell ref="B7:B9"/>
    <mergeCell ref="B11:B12"/>
    <mergeCell ref="C10:F10"/>
    <mergeCell ref="A14:G14"/>
  </mergeCells>
  <printOptions horizontalCentered="1"/>
  <pageMargins left="0.196850393700787" right="0.196850393700787" top="0.196850393700787" bottom="0.39370078740157499" header="0.27559055118110198" footer="0.196850393700787"/>
  <pageSetup scale="76" orientation="landscape" horizontalDpi="300" verticalDpi="300" r:id="rId1"/>
  <headerFooter>
    <oddFooter>&amp;C&amp;8Página &amp;P de &amp;N</oddFooter>
  </headerFooter>
  <rowBreaks count="1" manualBreakCount="1">
    <brk id="53" max="6" man="1"/>
  </rowBreak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CATALOGO</vt:lpstr>
      <vt:lpstr>CATALOGO!Área_de_impresión</vt:lpstr>
      <vt:lpstr>CATALOGO!Títulos_a_imprimir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ELIDA IVETTE AGUIRRE ROCHIN.</cp:lastModifiedBy>
  <cp:lastPrinted>2026-04-28T22:50:38Z</cp:lastPrinted>
  <dcterms:created xsi:type="dcterms:W3CDTF">2018-12-17T16:20:56Z</dcterms:created>
  <dcterms:modified xsi:type="dcterms:W3CDTF">2026-04-29T16:58:12Z</dcterms:modified>
  <cp:category/>
</cp:coreProperties>
</file>