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D05BF316-CBCE-4C98-A492-4A71D50F6962}" xr6:coauthVersionLast="47" xr6:coauthVersionMax="47" xr10:uidLastSave="{00000000-0000-0000-0000-000000000000}"/>
  <bookViews>
    <workbookView xWindow="1560" yWindow="1560" windowWidth="25170" windowHeight="13680" xr2:uid="{00000000-000D-0000-FFFF-FFFF00000000}"/>
  </bookViews>
  <sheets>
    <sheet name="CATALOGO" sheetId="1" r:id="rId1"/>
  </sheets>
  <definedNames>
    <definedName name="_xlnm._FilterDatabase" localSheetId="0" hidden="1">CATALOGO!$A$16:$AH$35</definedName>
    <definedName name="ACCIONENREPORTE">#REF!</definedName>
    <definedName name="Administración_del_gasto_de_operación">#REF!</definedName>
    <definedName name="area">#REF!</definedName>
    <definedName name="_xlnm.Print_Area" localSheetId="0">CATALOGO!$A$1:$G$72</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7" i="1" l="1"/>
  <c r="G72" i="1"/>
  <c r="A72" i="1"/>
  <c r="G71" i="1"/>
  <c r="G70" i="1"/>
  <c r="G61" i="1"/>
  <c r="B61" i="1"/>
  <c r="G60" i="1"/>
  <c r="B60" i="1"/>
  <c r="G59" i="1"/>
  <c r="B59" i="1"/>
  <c r="G58" i="1"/>
  <c r="B58" i="1"/>
  <c r="G57" i="1"/>
  <c r="B57" i="1"/>
  <c r="G56" i="1"/>
  <c r="B56" i="1"/>
  <c r="G55" i="1"/>
  <c r="B55" i="1"/>
  <c r="G54" i="1"/>
  <c r="B54" i="1"/>
  <c r="G50" i="1"/>
  <c r="F50" i="1" a="1"/>
  <c r="F50" i="1"/>
  <c r="G49" i="1"/>
  <c r="F49" i="1" a="1"/>
  <c r="F49" i="1"/>
  <c r="G48" i="1"/>
  <c r="F48" i="1" a="1"/>
  <c r="F48" i="1"/>
  <c r="G47" i="1"/>
  <c r="F47" i="1" a="1"/>
  <c r="F47" i="1"/>
  <c r="G46" i="1"/>
  <c r="F46" i="1" a="1"/>
  <c r="F46" i="1"/>
  <c r="G45" i="1"/>
  <c r="F45" i="1" a="1"/>
  <c r="F45" i="1"/>
  <c r="G44" i="1"/>
  <c r="F44" i="1" a="1"/>
  <c r="F44" i="1"/>
  <c r="G43" i="1"/>
  <c r="F43" i="1" a="1"/>
  <c r="F43" i="1"/>
  <c r="G42" i="1"/>
  <c r="F42" i="1" a="1"/>
  <c r="F42" i="1"/>
  <c r="G41" i="1"/>
  <c r="G40" i="1"/>
  <c r="F40" i="1" a="1"/>
  <c r="F40" i="1"/>
  <c r="G39" i="1"/>
  <c r="F39" i="1" a="1"/>
  <c r="F39" i="1"/>
  <c r="G38" i="1"/>
  <c r="F38" i="1" a="1"/>
  <c r="F38" i="1"/>
  <c r="G37" i="1"/>
  <c r="G36" i="1"/>
  <c r="G35" i="1"/>
  <c r="F35" i="1" a="1"/>
  <c r="F35" i="1"/>
  <c r="G34" i="1"/>
  <c r="F34" i="1" a="1"/>
  <c r="F34" i="1"/>
  <c r="G33" i="1"/>
  <c r="F33" i="1" a="1"/>
  <c r="F33" i="1"/>
  <c r="G32" i="1"/>
  <c r="F32" i="1" a="1"/>
  <c r="F32" i="1"/>
  <c r="G31" i="1"/>
  <c r="F31" i="1" a="1"/>
  <c r="F31" i="1"/>
  <c r="G30" i="1"/>
  <c r="F30" i="1" a="1"/>
  <c r="F30" i="1"/>
  <c r="G29" i="1"/>
  <c r="F29" i="1" a="1"/>
  <c r="F29" i="1"/>
  <c r="G28" i="1"/>
  <c r="G27" i="1"/>
  <c r="F27" i="1" a="1"/>
  <c r="F27" i="1"/>
  <c r="G26" i="1"/>
  <c r="F26" i="1" a="1"/>
  <c r="F26" i="1"/>
  <c r="G25" i="1"/>
  <c r="F25" i="1" a="1"/>
  <c r="F25" i="1"/>
  <c r="G24" i="1"/>
  <c r="F24" i="1" a="1"/>
  <c r="F24" i="1"/>
  <c r="G23" i="1"/>
  <c r="F23" i="1" a="1"/>
  <c r="F23" i="1"/>
  <c r="G22" i="1"/>
  <c r="F22" i="1" a="1"/>
  <c r="F22" i="1"/>
  <c r="G21" i="1"/>
  <c r="G20" i="1"/>
  <c r="F20" i="1" a="1"/>
  <c r="F20" i="1"/>
  <c r="G19" i="1"/>
  <c r="G18" i="1"/>
  <c r="G1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<sst xmlns="http://schemas.openxmlformats.org/spreadsheetml/2006/main" count="129" uniqueCount="101">
  <si>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</si>
  <si>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</si>
  <si>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</si>
  <si>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</si>
  <si>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</si>
  <si>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</si>
  <si>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</si>
  <si>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</si>
  <si>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</si>
  <si>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</si>
  <si>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</si>
  <si>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</si>
  <si>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</si>
  <si>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</si>
  <si>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</si>
  <si>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</si>
  <si>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</si>
  <si>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</si>
  <si>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</si>
  <si>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</si>
  <si>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</si>
  <si>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</si>
  <si>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M</t>
  </si>
  <si>
    <t>PZA</t>
  </si>
  <si>
    <t>A1</t>
  </si>
  <si>
    <t>Catálogo de Conceptos</t>
  </si>
  <si>
    <t>M3</t>
  </si>
  <si>
    <t>RAZÓN SOCIAL DEL CONTRATISTA:</t>
  </si>
  <si>
    <t>E2</t>
  </si>
  <si>
    <t>SIOP-001</t>
  </si>
  <si>
    <t>SIOP-002</t>
  </si>
  <si>
    <t>SIOP-003</t>
  </si>
  <si>
    <t>SIOP-004</t>
  </si>
  <si>
    <t>SIOP-005</t>
  </si>
  <si>
    <t>SIOP-006</t>
  </si>
  <si>
    <t>SIOP-007</t>
  </si>
  <si>
    <t>SIOP-008</t>
  </si>
  <si>
    <t>SIOP-009</t>
  </si>
  <si>
    <t>SIOP-010</t>
  </si>
  <si>
    <t>SIOP-011</t>
  </si>
  <si>
    <t>SIOP-012</t>
  </si>
  <si>
    <t>PRECIO UNITARIO ($) PROPUESTO</t>
  </si>
  <si>
    <t>PRECIO UNITARIO ($) 
PROPUESTO CON LETRA</t>
  </si>
  <si>
    <t>A1.1</t>
  </si>
  <si>
    <t>PAVIMENTACION</t>
  </si>
  <si>
    <t>A1.2</t>
  </si>
  <si>
    <t>SEÑALAMIENTO</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</si>
  <si>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</si>
  <si>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</si>
  <si>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SUMINISTRO Y COLOCACIÓN DE FANTASMAS DE 13 CM. DE DIÁMETRO Y 110 CM. DE ALTURA, DE CONCRETO HIDRÁULICO (CLASIFICACIÓN OD-6)</t>
  </si>
  <si>
    <t>HA</t>
  </si>
  <si>
    <t>ESTRUCTURAS Y OBRAS DE DRENAJE</t>
  </si>
  <si>
    <t>Conservación periódica y conservación rutinaria de la carretera 223, tramo Mexticacán - El Santuario, en el municipio de Mexticacán, Jalisco.</t>
  </si>
  <si>
    <t>SIOP-E-ICAR-OB-LP-0209-2026</t>
  </si>
  <si>
    <t>CONSERVACIÓN PERIÓDICA</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</si>
  <si>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</si>
  <si>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TERRACERIAS</t>
  </si>
  <si>
    <t xml:space="preserve">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 </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</si>
  <si>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</si>
  <si>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MAMPOSTERIA DE 3A CLASE JUNTEADA CON MORTERO CEMENTO ARENA TIPO II CON RESISTENCIA DE 7,5 MPA (76 KG/CM2 ) EN  MUROS, ALEROS Y CABEZOTES, INCLUYE: TODO LO NECESARIO PARA SU CORRECTA EJECUCION.</t>
  </si>
  <si>
    <t>LIMPIEZA DE LA SUPERFICIE DE RODAMIENTO Y ACOTAMIENTOS P.U.O.T. RETIRO DE OBJETOS EXTRAÑOS QUE AFECTEN LA COMODIDAD Y SEGURIDAD DEL USUARIO EN LA SUPERFICIE DE RODAMIENTO Y ACOTAMIENTOS, CARGA, FLETE Y ACARREO PARA DISPOSICION FINAL DE LOS RESIDUOS ACOPIADOS EN DEPOSITO PROPUESTO POR EL CONTRATISTA Y AUTORIZADO POR LA DEPENDENCIA,  INCLUYE: HERRAMIENTAS, EQUIPO, MANO DE OBRA, SEÑALAMIENTO Y TODO LO NECESARIO PARA SU CORRECTA EJECUCIÓN. (N·CSV·CAR·2·02·00).</t>
  </si>
  <si>
    <t>M2</t>
  </si>
  <si>
    <t>REPARACION MAYOR DE CUNETAS Y CONTRACUNETAS CON CONCRETO HIDRÁULICO DE F'C= 150 KGS/CM2 Y 0.15 M2 DE SECCION TRANSVERSAL DE CUNETA CONSIDERANDO 10 CM, DE ESPESOR, RESANE DE GRIETAS, RELLENO DE OQUEADES,  REPOSICION DE CONCRETO O ZAMPEADO, REPOSICION DE JUNTEO EN ZAMPEADO, LIMPIEZAS, P.U.O.T. (INCISO J. DE LA NORMA N-CSV-CAR-4-01-001)</t>
  </si>
  <si>
    <t>BORDILLOS DE CONCRETO HIDRAULICO (P.U.O.T.) DE F´C=150 KG/CM2, T.M.A. 3/4" DE FORMA TRAPEZOIDAL CON BASE DE 15 CM Y CORONA 8 CM  Y UNA ALTURA DE 12 CM, CONSIDERANDO REFUERZO CON VARILLA DE ANCLAJE DE 5/8" LINEALMENTE Y ANCLAS @ 2.00 MTS DE 20 CM. EL CONCEPTO INCLUYE: CIMBRA, FABRICACIÓN EN OBRA DE CONCRETO HIDRAULICO, CARRETILLEO DEL CONCRETO AL SITIO DE UTILIZACIÓN, FORMACIÓN Y TERMINADO DE BORDILLO, CURADO, DESCIMBRADO, SUMINISTRO DE LOS MATERIALES, DESPERDICIOS, HERRAMIENTA, EQUIPO, MANO DE OBRA Y TODO LO NECESARIO PARA SU CORRECTA EJECUCIÓN (INCISO J DE LA NORMA N-CTR-CAR-1-03-007).</t>
  </si>
  <si>
    <t>A1.3</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</si>
  <si>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N-CSV-CAR-2-02-003/00/16</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</si>
  <si>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</si>
  <si>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RECUPERACION  EN FRIO DE PAVIMENTOS ASFALTICOS MEDIANTE DESINTEGRACIÓN MECANICA DE LA CARPETA ASFÁLTICA EXISTENTE  Y PARTE O LA TOTALIDAD DEL MATERIAL DE BASE O SUBBASE EN LOS ESTRATOS PRESENTES HASTA UN ESPESOR DE 25 CM O HASTA DONDE LO DICTAMINE EL ESTUDIO DE MECANICA DE SUELOS, PROCESO EFECTUADO POR MEDIOS MECÁNICOS CON RECUPERADORA  O EQUIPO SIMILAR PARA RECUPERADO EN FRIO, CONSIDERANDO REMEZCLAR EN EL LUGAR EL MATERIAL RECUPERADO CON UN 30% DE MATERIALES PÉTREOS NUEVOS, Y 35 KG DE CEMENTOS GRIS O ASI LO INDIQUE LA MECANICA DE SUELOS, INCLUYE: TENDIDO, HOMOGENEIZADO, CONFORMADO, AFINE Y  COMPACTACION DEL MATERIAL COMO BASE HIDRAULICA DE 25 CM DE ESPESOR COMPACTO  O COMO LA CAPA ESTRUCTURAL QUE DETERMINE EL PROYECTO  Y EL DICTAMEN DE LABORATORIO YA SEA COMO CAPA DE BASE, SUBBASE O SUBRASANTE  DEBIENDO PRESENTAR UN GRADO DE COMPACTACION DEL 100% DE SU P.V.S.M. DE LA PRUEBA AASHTO MODIFICADA; CONISEDERANDO EL  EQUIPO, HERRAMIENTA, MANO DE OBRA, SEÑALAMIENTO Y TODO LO NECESARIO PARA SU CORRECTA EJECUCIÓN. (N-CSV-CAR-4-02-001/03)</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</si>
  <si>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</si>
  <si>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 xml:space="preserve"> M2</t>
  </si>
  <si>
    <t>RENIVELACIÓN LOCAL CON MEZCLA ASFÁLTICA EN FRIO O CALIENTE CONSIDERANDO,  DELIMITACIÓN DEL ÁREA, PERFILADO, LIMPIEZA Y RETIRO DE RESIDUOS, RIEGO DE LIGA CON EMULSIÓN DE ROMPIMIENTO RÁPIDO (ECR-65) A RAZÓN DE 0.70 LT/M2,  TENDIDO Y COMPACTACION DE MEZCLA ASFALTICA, LOS TIEMPOS DE LOS EQUIPOS Y VEHICULOS EMPLEADOS DURANTE LA EJECUCION DE LOS TRABAJOS, MEZCLA ASFALTICA FABRICADA EMPLEANDO CEMENTO ASFÁLTICO GRADO PG 64-22, INCLUYE HERRAMIENTA, EQUIPO, MANO DE OBRA, SEÑALAMIENTO, EL SUMINISTRO DE LOS MATERIALES, FLETES, ACARREOS, CARGA Y RETIRO DE RESIDUOS, HERRAMIENTA,  P.U.O.T. ( DE LA NORMA N-CSV-CAR-3-02-001/15 )</t>
  </si>
  <si>
    <t>CONSTRUCCIÓN DE CARPETA DE CONCRETO ASFÁLTICO EN CALIENTE DE 4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64-22 (PRODUCIDO POR PEMEX COMO EKBE), COMPACTADA AL 95% DE SU P.V.S.M., P.U.O.T. (INCISO J. DE LA NORMA N-CTR-CAR-1-04-006)</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</si>
  <si>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</si>
  <si>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SIOP-013</t>
  </si>
  <si>
    <t>SIOP-014</t>
  </si>
  <si>
    <t>A1.4</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</si>
  <si>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</si>
  <si>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 xml:space="preserve">SUMINISTRO Y COLOCACIÓN DE SEÑAL DE 86 X 86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</si>
  <si>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 xml:space="preserve">SUMINISTRO Y COLOCACIÓN DE SEÑAL DE 56 X 178 CM. CON LA LEYENDA ACABADO TIPO "A" ALTA INTENSIDAD 10 AÑOS DE DURACION, LAMINA TIPO CHAROLA  CALIBRE 16 ROLADA EN CALIENTE, , 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</si>
  <si>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 xml:space="preserve">SUMINISTRO Y COLOCACIÓN DE SEÑAL CON UN (1) TABLERO DE 40 X 178 CM., CON LEYENDA ACABADO TIPO "A" ALTA INTENSIDAD 10 AÑOS DE DURACION, LAMINA TIPO CHAROLA  CALIBRE 16, ROLADA EN CALIENTE,  ESQUINAS ELABORADAS METODO EMBUTIDO (NO CORTE, NI SOLDADAS),  GALVANIZADA POR INMERSION EN CALIENTE, SOPORTE (OREJAS) CAL 16 REMACHE SOLIDO 3/16 PUNZONADAS ( NO SOLDADAS) ,PELICULA ANTI GRAFFITI DE ,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</si>
  <si>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SEÑAL CON DOS (2) TABLEROS DE 40 X 178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</si>
  <si>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CON LA LEYENDA DE  " KM" CON RUTA DE 30 X 120  CM.  ACABADO TIPO "A" ALTA INTENSIDAD 10 AÑOS DE DURACION, LAMINA LISA CALIBRE 16, PERIMETRO CORTE LASER, GALVANIZADA POR INMERSION EN CALIENTE,  PELICULA ANTI GRAFFITI, TORNILLOS ANTIVANDALICOS GALVANIZADO, ESCUDO EN IMPRESION DIGITAL VINIL ALTA INTENSIDAD DE ACUERDO A SPOT ,POSTE PTR 2"X2"  CAL 14 GALV. POR INMERSION EN CALIENTE ALTURA LIBRE PISO A SEÑAL 2.5 M. DE ALTURA, ANCLADO MINIMO 70 CMS DE PROFUNDIDAD CON VARILLA DE 1/2" TRANSVERSAL AL PTR AHOGADA EN DADO DE CONCRETO 150KG/CM2 . INCLUYE: INFORME DE PRUEBA DE RETRO REFLECTIVIDAD, DESMANTELAMIENTO, CORTE , RETIRO Y TRASLADO DE SEÑAL A LUGAR DONDE INDIQUE LA RESIDENCIA.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</si>
  <si>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</si>
  <si>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45 X 60 CM. CON 1 TABLERO ACABADO TIPO "A" ALTA INTENSIDAD 10 AÑOS DE DURACION, LAMINA LISA  CALIBRE 16, GALVANIZADA POR INMERSION EN CALIENTE,PELICULA ANTI GRAFFITI DE ,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</si>
  <si>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DEFENSA METALICA DE ACERO GALVANIZADO DE DOS CRESTAS TIPO AASHTO M-18, INCLUYENDO SUS ACCESORIOS (CLASIFICACION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UTILIZACION, FLETES, ACARREOS, CARGA, DESCARGA, EXCAVACION DE LAS FOSAS PARA ALOJAR LOS POSTES,, COLOCACION DE LOS POSTES DE SOPORTE, BLOQUES DE ANCLAJE PARA LOS EXTREMOS ATERRIZADOS EN LAS DEFENSAS Y RELLENO DE LA EXCAVACION CON CONCRETO HIDRAULICO, INSTALACION Y ANCLAJE DE LA SEÑAL CON SEPARADORES, VIALETAS Y DEMAS ACECESORIOS, MATERIALES, DESPERDICIOS,, MANO DE OBRA, HERRAMIENTA, MAQUINARIA, EQUIPO Y TODO LO NECESARIO PARA SU CORRECTA EJECUCION. P.U.O.T.</t>
  </si>
  <si>
    <t>SIOP-015</t>
  </si>
  <si>
    <t>SIOP-016</t>
  </si>
  <si>
    <t>SIOP-017</t>
  </si>
  <si>
    <t>SIOP-018</t>
  </si>
  <si>
    <t>SIOP-019</t>
  </si>
  <si>
    <t>SIOP-020</t>
  </si>
  <si>
    <t>SIOP-021</t>
  </si>
  <si>
    <t>SIOP-022</t>
  </si>
  <si>
    <t>SIOP-023</t>
  </si>
  <si>
    <t>SIOP-024</t>
  </si>
  <si>
    <t>SIOP-025</t>
  </si>
  <si>
    <t>SIOP-026</t>
  </si>
  <si>
    <t>A1.4.1</t>
  </si>
  <si>
    <t>SEÑALAMIENTO HORIZONTAL</t>
  </si>
  <si>
    <t>A1.4.2</t>
  </si>
  <si>
    <t>SEÑALAMIENTO VERTICAL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</si>
</sst>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00"/>
    <numFmt numFmtId="165" formatCode="&quot;$&quot;#,##0.00"/>
    <numFmt numFmtId="166" formatCode="0.00000"/>
    <numFmt numFmtId="167" formatCode="0.0000"/>
  </numFmts>
  <fonts count="16">
    <font>
      <sz val="11"/>
      <color theme="1"/>
      <name val="Calibri"/>
      <family val="2"/>
      <scheme val="minor"/>
    </font>
    <font>
      <sz val="10"/>
      <name val="Arial"/>
      <family val="2"/>
    </font>
    <font>
      <sz val="11"/>
      <name val="Calibri "/>
      <family val="2"/>
    </font>
    <font>
      <b/>
      <sz val="11"/>
      <name val="Calibri "/>
      <family val="2"/>
    </font>
    <font>
      <b/>
      <sz val="11"/>
      <color theme="0"/>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name val="Calibri"/>
      <family val="2"/>
    </font>
    <font>
      <sz val="11"/>
      <name val="Calibri"/>
      <family val="2"/>
    </font>
    <font>
      <b/>
      <sz val="11"/>
      <color theme="1" tint="4.9989318521683403E-2"/>
      <name val="Calibri "/>
      <family val="2"/>
    </font>
    <font>
      <b/>
      <sz val="11"/>
      <color rgb="FF0000CC"/>
      <name val="Calibri "/>
      <family val="2"/>
    </font>
    <font>
      <b/>
      <sz val="11"/>
      <color rgb="FFFF0000"/>
      <name val="Calibri "/>
      <family val="2"/>
    </font>
    <font>
      <sz val="11"/>
      <color rgb="FFFF0000"/>
      <name val="Calibri "/>
      <family val="2"/>
    </font>
    <font>
      <sz val="11"/>
      <color theme="1"/>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s>
  <borders count="17">
    <border>
      <left/>
      <right/>
      <top/>
      <bottom/>
      <diagonal/>
    </border>
    <border>
      <left style="medium">
        <color auto="1"/>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auto="1"/>
      </left>
      <right/>
      <top/>
      <bottom/>
      <diagonal/>
    </border>
    <border>
      <left/>
      <right style="thin">
        <color auto="1"/>
      </right>
      <top/>
      <bottom/>
      <diagonal/>
    </border>
  </borders>
  <cellStyleXfs count="10">
    <xf numFmtId="0" fontId="0" fillId="0" borderId="0"/>
    <xf numFmtId="44" fontId="15"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5" fillId="0" borderId="0" applyFont="0" applyFill="0" applyBorder="0" applyAlignment="0" applyProtection="0"/>
    <xf numFmtId="0" fontId="1" fillId="0" borderId="0"/>
    <xf numFmtId="0" fontId="15" fillId="0" borderId="0"/>
    <xf numFmtId="44" fontId="15" fillId="0" borderId="0" applyFont="0" applyFill="0" applyBorder="0" applyAlignment="0" applyProtection="0"/>
    <xf numFmtId="9" fontId="15" fillId="0" borderId="0" applyFont="0" applyFill="0" applyBorder="0" applyAlignment="0" applyProtection="0"/>
  </cellStyleXfs>
  <cellXfs count="128">
    <xf numFmtId="0" fontId="0" fillId="0" borderId="0" xfId="0"/>
    <xf numFmtId="0" fontId="3" fillId="0" borderId="13" xfId="2" applyFont="1" applyBorder="1" applyAlignment="1">
      <alignment horizontal="center" vertical="center"/>
    </xf>
    <xf numFmtId="0" fontId="3" fillId="0" borderId="4" xfId="2" applyFont="1" applyBorder="1" applyAlignment="1">
      <alignment horizontal="center" vertical="center"/>
    </xf>
    <xf numFmtId="0" fontId="3" fillId="0" borderId="0" xfId="2" applyFont="1" applyAlignment="1">
      <alignment horizontal="center" vertical="center"/>
    </xf>
    <xf numFmtId="0" fontId="3" fillId="0" borderId="12" xfId="2" applyFont="1" applyBorder="1" applyAlignment="1">
      <alignment horizontal="center" vertical="center"/>
    </xf>
    <xf numFmtId="14" fontId="3" fillId="0" borderId="14" xfId="2" applyNumberFormat="1" applyFont="1" applyBorder="1" applyAlignment="1">
      <alignment horizontal="right" vertical="top"/>
    </xf>
    <xf numFmtId="14" fontId="3" fillId="0" borderId="13" xfId="2" applyNumberFormat="1" applyFont="1" applyBorder="1" applyAlignment="1">
      <alignment horizontal="right" vertical="top"/>
    </xf>
    <xf numFmtId="14" fontId="3" fillId="0" borderId="0" xfId="2" applyNumberFormat="1" applyFont="1" applyAlignment="1">
      <alignment horizontal="right" vertical="top"/>
    </xf>
    <xf numFmtId="14" fontId="3" fillId="0" borderId="12" xfId="2" applyNumberFormat="1" applyFont="1" applyBorder="1" applyAlignment="1">
      <alignment horizontal="right" vertical="top"/>
    </xf>
    <xf numFmtId="14" fontId="3" fillId="0" borderId="11" xfId="2" applyNumberFormat="1" applyFont="1" applyBorder="1" applyAlignment="1">
      <alignment horizontal="right" vertical="top"/>
    </xf>
    <xf numFmtId="14" fontId="3" fillId="0" borderId="2" xfId="2" applyNumberFormat="1" applyFont="1" applyBorder="1" applyAlignment="1">
      <alignment horizontal="right" vertical="top"/>
    </xf>
    <xf numFmtId="0" fontId="3" fillId="0" borderId="3" xfId="2" applyFont="1" applyBorder="1" applyAlignment="1">
      <alignment horizontal="center" vertical="top"/>
    </xf>
    <xf numFmtId="0" fontId="3" fillId="0" borderId="11" xfId="2" applyFont="1" applyBorder="1" applyAlignment="1">
      <alignment horizontal="center" vertical="top"/>
    </xf>
    <xf numFmtId="0" fontId="3" fillId="0" borderId="2" xfId="2" applyFont="1" applyBorder="1" applyAlignment="1">
      <alignment horizontal="center" vertical="top"/>
    </xf>
    <xf numFmtId="0" fontId="4" fillId="2" borderId="0" xfId="6" applyFont="1" applyFill="1" applyAlignment="1">
      <alignment horizontal="center" vertical="top"/>
    </xf>
    <xf numFmtId="0" fontId="3" fillId="0" borderId="14" xfId="2" applyFont="1" applyBorder="1" applyAlignment="1">
      <alignment horizontal="center" vertical="center"/>
    </xf>
    <xf numFmtId="0" fontId="3" fillId="0" borderId="5" xfId="2" applyFont="1" applyBorder="1" applyAlignment="1">
      <alignment horizontal="center" vertical="center"/>
    </xf>
    <xf numFmtId="0" fontId="2" fillId="0" borderId="0" xfId="2" applyFont="1" applyAlignment="1">
      <alignment vertical="top"/>
    </xf>
    <xf numFmtId="0" fontId="2" fillId="0" borderId="1" xfId="2" applyFont="1" applyBorder="1" applyAlignment="1">
      <alignment horizontal="center" vertical="top"/>
    </xf>
    <xf numFmtId="0" fontId="3" fillId="0" borderId="0" xfId="2" applyFont="1" applyAlignment="1">
      <alignment horizontal="center" vertical="top"/>
    </xf>
    <xf numFmtId="0" fontId="3" fillId="0" borderId="2" xfId="2" applyFont="1" applyBorder="1" applyAlignment="1">
      <alignment horizontal="left" vertical="top"/>
    </xf>
    <xf numFmtId="14" fontId="2" fillId="0" borderId="3" xfId="2" applyNumberFormat="1" applyFont="1" applyBorder="1" applyAlignment="1">
      <alignment horizontal="left" vertical="top"/>
    </xf>
    <xf numFmtId="14" fontId="2" fillId="0" borderId="4" xfId="2" applyNumberFormat="1" applyFont="1" applyBorder="1" applyAlignment="1">
      <alignment horizontal="left" vertical="top"/>
    </xf>
    <xf numFmtId="0" fontId="2" fillId="0" borderId="4" xfId="2" applyFont="1" applyBorder="1" applyAlignment="1">
      <alignment horizontal="left" vertical="top"/>
    </xf>
    <xf numFmtId="14" fontId="2" fillId="0" borderId="5" xfId="2" applyNumberFormat="1" applyFont="1" applyBorder="1" applyAlignment="1">
      <alignment horizontal="left" vertical="top"/>
    </xf>
    <xf numFmtId="0" fontId="3" fillId="0" borderId="0" xfId="2" applyFont="1" applyAlignment="1">
      <alignment vertical="top"/>
    </xf>
    <xf numFmtId="0" fontId="2" fillId="0" borderId="0" xfId="2" applyFont="1" applyAlignment="1">
      <alignment horizontal="center" vertical="center"/>
    </xf>
    <xf numFmtId="49" fontId="2" fillId="0" borderId="0" xfId="2" applyNumberFormat="1" applyFont="1" applyAlignment="1">
      <alignment horizontal="left" vertical="top"/>
    </xf>
    <xf numFmtId="0" fontId="4" fillId="2" borderId="0" xfId="6" applyFont="1" applyFill="1" applyAlignment="1">
      <alignment horizontal="justify" vertical="top"/>
    </xf>
    <xf numFmtId="0" fontId="2" fillId="0" borderId="0" xfId="6" applyFont="1" applyAlignment="1">
      <alignment vertical="top"/>
    </xf>
    <xf numFmtId="0" fontId="4" fillId="2" borderId="0" xfId="6" applyFont="1" applyFill="1" applyAlignment="1">
      <alignment horizontal="center" vertical="top"/>
    </xf>
    <xf numFmtId="0" fontId="2" fillId="0" borderId="0" xfId="2" applyFont="1" applyAlignment="1">
      <alignment horizontal="center" vertical="top"/>
    </xf>
    <xf numFmtId="0" fontId="3" fillId="0" borderId="1" xfId="2" applyFont="1" applyBorder="1" applyAlignment="1">
      <alignment horizontal="center" vertical="top"/>
    </xf>
    <xf numFmtId="4" fontId="3" fillId="0" borderId="0" xfId="2" applyNumberFormat="1" applyFont="1" applyAlignment="1">
      <alignment horizontal="center" vertical="top"/>
    </xf>
    <xf numFmtId="0" fontId="7" fillId="0" borderId="0" xfId="6" applyFont="1" applyAlignment="1">
      <alignment horizontal="justify" vertical="top"/>
    </xf>
    <xf numFmtId="165" fontId="8" fillId="0" borderId="0" xfId="4" applyNumberFormat="1" applyFont="1" applyAlignment="1">
      <alignment horizontal="right" vertical="top"/>
    </xf>
    <xf numFmtId="165" fontId="7" fillId="0" borderId="0" xfId="1" applyNumberFormat="1" applyFont="1" applyFill="1" applyAlignment="1">
      <alignment vertical="top"/>
    </xf>
    <xf numFmtId="0" fontId="6" fillId="0" borderId="0" xfId="2" applyFont="1" applyAlignment="1">
      <alignment horizontal="justify" vertical="top"/>
    </xf>
    <xf numFmtId="49" fontId="4" fillId="2" borderId="6" xfId="3" applyNumberFormat="1" applyFont="1" applyFill="1" applyBorder="1" applyAlignment="1">
      <alignment horizontal="center" vertical="center" wrapText="1"/>
    </xf>
    <xf numFmtId="49" fontId="4" fillId="2" borderId="7" xfId="3" applyNumberFormat="1" applyFont="1" applyFill="1" applyBorder="1" applyAlignment="1">
      <alignment horizontal="center" vertical="center" wrapText="1"/>
    </xf>
    <xf numFmtId="0" fontId="3" fillId="0" borderId="1" xfId="2" applyFont="1" applyBorder="1" applyAlignment="1">
      <alignment vertical="top"/>
    </xf>
    <xf numFmtId="0" fontId="3" fillId="0" borderId="8" xfId="2" applyFont="1" applyBorder="1" applyAlignment="1">
      <alignment vertical="top"/>
    </xf>
    <xf numFmtId="2" fontId="2" fillId="0" borderId="0" xfId="2" applyNumberFormat="1" applyFont="1" applyAlignment="1">
      <alignment horizontal="justify" vertical="top"/>
    </xf>
    <xf numFmtId="2" fontId="3" fillId="0" borderId="0" xfId="2" applyNumberFormat="1" applyFont="1" applyAlignment="1">
      <alignment vertical="top"/>
    </xf>
    <xf numFmtId="2" fontId="4" fillId="2" borderId="7" xfId="3" applyNumberFormat="1" applyFont="1" applyFill="1" applyBorder="1" applyAlignment="1">
      <alignment horizontal="center" vertical="center" wrapText="1"/>
    </xf>
    <xf numFmtId="2" fontId="2" fillId="0" borderId="0" xfId="2" applyNumberFormat="1" applyFont="1" applyAlignment="1">
      <alignment horizontal="right" vertical="top"/>
    </xf>
    <xf numFmtId="2" fontId="8" fillId="0" borderId="0" xfId="6" applyNumberFormat="1" applyFont="1" applyAlignment="1">
      <alignment horizontal="center" vertical="top" wrapText="1"/>
    </xf>
    <xf numFmtId="2" fontId="4" fillId="2" borderId="0" xfId="6" applyNumberFormat="1" applyFont="1" applyFill="1" applyAlignment="1">
      <alignment horizontal="center" vertical="top"/>
    </xf>
    <xf numFmtId="2" fontId="2" fillId="0" borderId="0" xfId="2" applyNumberFormat="1" applyFont="1" applyAlignment="1">
      <alignment vertical="top"/>
    </xf>
    <xf numFmtId="165" fontId="2" fillId="0" borderId="0" xfId="4" applyNumberFormat="1" applyFont="1" applyAlignment="1">
      <alignment horizontal="center" vertical="top" wrapText="1"/>
    </xf>
    <xf numFmtId="165" fontId="2" fillId="0" borderId="0" xfId="2" applyNumberFormat="1" applyFont="1" applyAlignment="1">
      <alignment vertical="top"/>
    </xf>
    <xf numFmtId="165" fontId="3" fillId="0" borderId="0" xfId="2" applyNumberFormat="1" applyFont="1" applyAlignment="1">
      <alignment vertical="top"/>
    </xf>
    <xf numFmtId="165" fontId="4" fillId="2" borderId="0" xfId="6" applyNumberFormat="1" applyFont="1" applyFill="1" applyAlignment="1">
      <alignment horizontal="center" vertical="top"/>
    </xf>
    <xf numFmtId="165" fontId="3" fillId="0" borderId="4" xfId="2" applyNumberFormat="1" applyFont="1" applyBorder="1" applyAlignment="1">
      <alignment vertical="top"/>
    </xf>
    <xf numFmtId="165" fontId="3" fillId="0" borderId="5" xfId="2" applyNumberFormat="1" applyFont="1" applyBorder="1" applyAlignment="1">
      <alignment vertical="top"/>
    </xf>
    <xf numFmtId="165" fontId="3" fillId="0" borderId="9" xfId="2" applyNumberFormat="1" applyFont="1" applyBorder="1" applyAlignment="1">
      <alignment horizontal="center" vertical="top"/>
    </xf>
    <xf numFmtId="165" fontId="3" fillId="0" borderId="1" xfId="2" applyNumberFormat="1" applyFont="1" applyBorder="1" applyAlignment="1">
      <alignment horizontal="center" vertical="top"/>
    </xf>
    <xf numFmtId="165" fontId="3" fillId="0" borderId="8" xfId="2" applyNumberFormat="1" applyFont="1" applyBorder="1" applyAlignment="1">
      <alignment horizontal="center" vertical="top"/>
    </xf>
    <xf numFmtId="165" fontId="4" fillId="2" borderId="10" xfId="3" applyNumberFormat="1" applyFont="1" applyFill="1" applyBorder="1" applyAlignment="1">
      <alignment horizontal="center" vertical="center" wrapText="1"/>
    </xf>
    <xf numFmtId="165" fontId="2" fillId="0" borderId="0" xfId="1" applyNumberFormat="1" applyFont="1" applyAlignment="1">
      <alignment horizontal="right" vertical="top"/>
    </xf>
    <xf numFmtId="165" fontId="4" fillId="2" borderId="0" xfId="1" applyNumberFormat="1" applyFont="1" applyFill="1" applyAlignment="1">
      <alignment vertical="top"/>
    </xf>
    <xf numFmtId="165" fontId="2" fillId="0" borderId="0" xfId="2" applyNumberFormat="1" applyFont="1" applyAlignment="1">
      <alignment horizontal="center" vertical="top"/>
    </xf>
    <xf numFmtId="165" fontId="3" fillId="0" borderId="0" xfId="2" applyNumberFormat="1" applyFont="1" applyAlignment="1">
      <alignment horizontal="center" vertical="top"/>
    </xf>
    <xf numFmtId="165" fontId="2" fillId="0" borderId="0" xfId="4" applyNumberFormat="1" applyFont="1" applyBorder="1" applyAlignment="1">
      <alignment horizontal="center" vertical="top"/>
    </xf>
    <xf numFmtId="165" fontId="8" fillId="0" borderId="0" xfId="6" applyNumberFormat="1" applyFont="1" applyAlignment="1">
      <alignment horizontal="center" vertical="top"/>
    </xf>
    <xf numFmtId="165" fontId="2" fillId="0" borderId="0" xfId="4" applyNumberFormat="1" applyFont="1" applyFill="1" applyAlignment="1">
      <alignment horizontal="center" vertical="top"/>
    </xf>
    <xf numFmtId="165" fontId="2" fillId="0" borderId="0" xfId="6" applyNumberFormat="1" applyFont="1" applyAlignment="1">
      <alignment horizontal="right" vertical="top"/>
    </xf>
    <xf numFmtId="2" fontId="2" fillId="0" borderId="0" xfId="6" applyNumberFormat="1" applyFont="1" applyAlignment="1">
      <alignment horizontal="center" vertical="top" wrapText="1"/>
    </xf>
    <xf numFmtId="165" fontId="2" fillId="0" borderId="0" xfId="6" applyNumberFormat="1" applyFont="1" applyAlignment="1">
      <alignment vertical="top"/>
    </xf>
    <xf numFmtId="0" fontId="9" fillId="0" borderId="9" xfId="2" applyFont="1" applyBorder="1" applyAlignment="1">
      <alignment horizontal="left" vertical="top"/>
    </xf>
    <xf numFmtId="166" fontId="2" fillId="0" borderId="0" xfId="6" applyNumberFormat="1" applyFont="1" applyAlignment="1">
      <alignment horizontal="center" vertical="top" wrapText="1"/>
    </xf>
    <xf numFmtId="165" fontId="2" fillId="0" borderId="0" xfId="4" applyNumberFormat="1" applyFont="1" applyFill="1" applyAlignment="1">
      <alignment horizontal="left" vertical="top" wrapText="1"/>
    </xf>
    <xf numFmtId="49" fontId="3" fillId="0" borderId="0" xfId="2" applyNumberFormat="1" applyFont="1" applyAlignment="1">
      <alignment horizontal="left" vertical="top"/>
    </xf>
    <xf numFmtId="0" fontId="11" fillId="0" borderId="0" xfId="2" applyFont="1" applyAlignment="1">
      <alignment horizontal="justify" vertical="top"/>
    </xf>
    <xf numFmtId="0" fontId="2" fillId="0" borderId="0" xfId="2" applyFont="1" applyAlignment="1">
      <alignment horizontal="center" vertical="top"/>
    </xf>
    <xf numFmtId="0" fontId="7" fillId="0" borderId="0" xfId="6" applyFont="1" applyAlignment="1">
      <alignment horizontal="justify" vertical="top"/>
    </xf>
    <xf numFmtId="0" fontId="7" fillId="0" borderId="0" xfId="6" applyFont="1" applyAlignment="1">
      <alignment horizontal="justify" vertical="top" wrapText="1"/>
    </xf>
    <xf numFmtId="0" fontId="2" fillId="0" borderId="0" xfId="6" applyFont="1" applyAlignment="1">
      <alignment horizontal="center" vertical="top"/>
    </xf>
    <xf numFmtId="0" fontId="12" fillId="0" borderId="0" xfId="6" applyFont="1" applyAlignment="1">
      <alignment horizontal="justify" vertical="top"/>
    </xf>
    <xf numFmtId="0" fontId="2" fillId="0" borderId="0" xfId="6" applyFont="1" applyAlignment="1">
      <alignment vertical="top"/>
    </xf>
    <xf numFmtId="165" fontId="3" fillId="0" borderId="0" xfId="4" applyNumberFormat="1" applyFont="1" applyBorder="1" applyAlignment="1">
      <alignment vertical="top"/>
    </xf>
    <xf numFmtId="165" fontId="7" fillId="0" borderId="0" xfId="1" applyNumberFormat="1" applyFont="1" applyFill="1" applyAlignment="1">
      <alignment vertical="top"/>
    </xf>
    <xf numFmtId="165" fontId="12" fillId="0" borderId="0" xfId="1" applyNumberFormat="1" applyFont="1" applyFill="1" applyAlignment="1">
      <alignment vertical="top"/>
    </xf>
    <xf numFmtId="0" fontId="3" fillId="0" borderId="0" xfId="2" applyFont="1" applyAlignment="1">
      <alignment horizontal="left" vertical="top" wrapText="1"/>
    </xf>
    <xf numFmtId="165" fontId="3" fillId="0" borderId="0" xfId="1" applyNumberFormat="1" applyFont="1" applyFill="1" applyAlignment="1">
      <alignment horizontal="right" vertical="top"/>
    </xf>
    <xf numFmtId="0" fontId="3" fillId="0" borderId="0" xfId="2" applyFont="1" applyAlignment="1">
      <alignment vertical="top"/>
    </xf>
    <xf numFmtId="2" fontId="3" fillId="0" borderId="0" xfId="2" applyNumberFormat="1" applyFont="1" applyAlignment="1">
      <alignment vertical="top"/>
    </xf>
    <xf numFmtId="165" fontId="3" fillId="0" borderId="0" xfId="2" applyNumberFormat="1" applyFont="1" applyAlignment="1">
      <alignment horizontal="center" vertical="top"/>
    </xf>
    <xf numFmtId="2" fontId="8" fillId="0" borderId="0" xfId="6" applyNumberFormat="1" applyFont="1" applyAlignment="1">
      <alignment horizontal="center" vertical="top" wrapText="1"/>
    </xf>
    <xf numFmtId="165" fontId="8" fillId="0" borderId="0" xfId="6" applyNumberFormat="1" applyFont="1" applyAlignment="1">
      <alignment horizontal="center" vertical="top"/>
    </xf>
    <xf numFmtId="165" fontId="8" fillId="0" borderId="0" xfId="4" applyNumberFormat="1" applyFont="1" applyAlignment="1">
      <alignment horizontal="right" vertical="top"/>
    </xf>
    <xf numFmtId="49" fontId="2" fillId="0" borderId="0" xfId="6" applyNumberFormat="1" applyFont="1" applyAlignment="1">
      <alignment horizontal="left" vertical="top"/>
    </xf>
    <xf numFmtId="49" fontId="2" fillId="0" borderId="0" xfId="6" applyNumberFormat="1" applyFont="1" applyAlignment="1">
      <alignment horizontal="justify" vertical="top" wrapText="1"/>
    </xf>
    <xf numFmtId="2" fontId="2" fillId="0" borderId="0" xfId="6" applyNumberFormat="1" applyFont="1" applyAlignment="1">
      <alignment horizontal="center" vertical="top" wrapText="1"/>
    </xf>
    <xf numFmtId="165" fontId="2" fillId="0" borderId="0" xfId="6" applyNumberFormat="1" applyFont="1" applyAlignment="1">
      <alignment horizontal="right" vertical="top"/>
    </xf>
    <xf numFmtId="10" fontId="2" fillId="0" borderId="0" xfId="9" applyNumberFormat="1" applyFont="1" applyAlignment="1">
      <alignment vertical="top"/>
    </xf>
    <xf numFmtId="44" fontId="2" fillId="0" borderId="0" xfId="1" applyFont="1" applyAlignment="1">
      <alignment vertical="top"/>
    </xf>
    <xf numFmtId="2" fontId="2" fillId="0" borderId="0" xfId="6" applyNumberFormat="1" applyFont="1"/>
    <xf numFmtId="0" fontId="2" fillId="0" borderId="0" xfId="2" applyFont="1" applyAlignment="1">
      <alignment vertical="top"/>
    </xf>
    <xf numFmtId="165" fontId="2" fillId="0" borderId="0" xfId="4" applyNumberFormat="1" applyFont="1" applyAlignment="1">
      <alignment horizontal="left" vertical="top" wrapText="1"/>
    </xf>
    <xf numFmtId="165" fontId="2" fillId="0" borderId="0" xfId="6" applyNumberFormat="1" applyFont="1" applyAlignment="1">
      <alignment horizontal="center" vertical="top"/>
    </xf>
    <xf numFmtId="165" fontId="2" fillId="0" borderId="0" xfId="6" applyNumberFormat="1" applyFont="1" applyAlignment="1">
      <alignment horizontal="center" vertical="top"/>
    </xf>
    <xf numFmtId="167" fontId="2" fillId="0" borderId="0" xfId="6" applyNumberFormat="1" applyFont="1" applyAlignment="1">
      <alignment horizontal="center" vertical="top" wrapText="1"/>
    </xf>
    <xf numFmtId="0" fontId="2" fillId="0" borderId="9" xfId="2" applyFont="1" applyBorder="1" applyAlignment="1">
      <alignment horizontal="center" vertical="top"/>
    </xf>
    <xf numFmtId="0" fontId="3" fillId="0" borderId="9" xfId="2" applyFont="1" applyBorder="1" applyAlignment="1">
      <alignment horizontal="center" vertical="top"/>
    </xf>
    <xf numFmtId="165" fontId="3" fillId="0" borderId="3" xfId="2" applyNumberFormat="1" applyFont="1" applyBorder="1" applyAlignment="1">
      <alignment vertical="top"/>
    </xf>
    <xf numFmtId="164" fontId="5" fillId="0" borderId="8" xfId="0" applyNumberFormat="1" applyFont="1" applyBorder="1" applyAlignment="1">
      <alignment horizontal="center" vertical="center"/>
    </xf>
    <xf numFmtId="0" fontId="13" fillId="0" borderId="0" xfId="6" applyFont="1" applyAlignment="1">
      <alignment horizontal="justify" vertical="top"/>
    </xf>
    <xf numFmtId="0" fontId="14" fillId="0" borderId="0" xfId="6" applyFont="1" applyAlignment="1">
      <alignment vertical="top"/>
    </xf>
    <xf numFmtId="2" fontId="14" fillId="0" borderId="0" xfId="6" applyNumberFormat="1" applyFont="1" applyAlignment="1">
      <alignment horizontal="center" vertical="top" wrapText="1"/>
    </xf>
    <xf numFmtId="165" fontId="14" fillId="0" borderId="0" xfId="6" applyNumberFormat="1" applyFont="1" applyAlignment="1">
      <alignment horizontal="center" vertical="top"/>
    </xf>
    <xf numFmtId="165" fontId="14" fillId="0" borderId="0" xfId="4" applyNumberFormat="1" applyFont="1" applyAlignment="1">
      <alignment horizontal="left" vertical="top" wrapText="1"/>
    </xf>
    <xf numFmtId="165" fontId="13" fillId="0" borderId="0" xfId="1" applyNumberFormat="1" applyFont="1" applyFill="1" applyAlignment="1">
      <alignment vertical="top"/>
    </xf>
    <xf numFmtId="0" fontId="4" fillId="2" borderId="6" xfId="2" applyFont="1" applyFill="1" applyBorder="1" applyAlignment="1">
      <alignment horizontal="center" vertical="top"/>
    </xf>
    <xf numFmtId="0" fontId="4" fillId="2" borderId="7" xfId="2" applyFont="1" applyFill="1" applyBorder="1" applyAlignment="1">
      <alignment horizontal="center" vertical="top"/>
    </xf>
    <xf numFmtId="0" fontId="4" fillId="2" borderId="10" xfId="2" applyFont="1" applyFill="1" applyBorder="1" applyAlignment="1">
      <alignment horizontal="center" vertical="top"/>
    </xf>
    <xf numFmtId="0" fontId="3" fillId="3" borderId="15" xfId="2" applyFont="1" applyFill="1" applyBorder="1" applyAlignment="1">
      <alignment horizontal="center" vertical="top"/>
    </xf>
    <xf numFmtId="0" fontId="3" fillId="3" borderId="0" xfId="2" applyFont="1" applyFill="1" applyAlignment="1">
      <alignment horizontal="center" vertical="top"/>
    </xf>
    <xf numFmtId="0" fontId="3" fillId="3" borderId="16" xfId="2" applyFont="1" applyFill="1" applyBorder="1" applyAlignment="1">
      <alignment horizontal="center" vertical="top"/>
    </xf>
    <xf numFmtId="0" fontId="2" fillId="0" borderId="12" xfId="2" applyFont="1" applyBorder="1" applyAlignment="1">
      <alignment horizontal="center" vertical="center"/>
    </xf>
    <xf numFmtId="0" fontId="2" fillId="0" borderId="0" xfId="2" applyFont="1" applyAlignment="1">
      <alignment horizontal="center" vertical="center"/>
    </xf>
    <xf numFmtId="0" fontId="2" fillId="0" borderId="4" xfId="2" applyFont="1" applyBorder="1" applyAlignment="1">
      <alignment horizontal="center" vertical="center"/>
    </xf>
    <xf numFmtId="0" fontId="2" fillId="0" borderId="13" xfId="2" applyFont="1" applyBorder="1" applyAlignment="1">
      <alignment horizontal="center" vertical="center"/>
    </xf>
    <xf numFmtId="0" fontId="2" fillId="0" borderId="14" xfId="2" applyFont="1" applyBorder="1" applyAlignment="1">
      <alignment horizontal="center" vertical="center"/>
    </xf>
    <xf numFmtId="0" fontId="2" fillId="0" borderId="5" xfId="2" applyFont="1" applyBorder="1" applyAlignment="1">
      <alignment horizontal="center" vertical="center"/>
    </xf>
    <xf numFmtId="0" fontId="5" fillId="0" borderId="1" xfId="0" applyFont="1" applyBorder="1" applyAlignment="1">
      <alignment horizontal="left" vertical="top" wrapText="1"/>
    </xf>
    <xf numFmtId="0" fontId="10" fillId="0" borderId="1" xfId="2" applyFont="1" applyBorder="1" applyAlignment="1">
      <alignment horizontal="center" vertical="center"/>
    </xf>
    <xf numFmtId="0" fontId="10" fillId="0" borderId="8" xfId="2" applyFont="1" applyBorder="1" applyAlignment="1">
      <alignment horizontal="center" vertical="center"/>
    </xf>
  </cellXfs>
  <cellStyles count="10">
    <cellStyle name="Millares 2" xfId="5" xr:uid="{00000000-0005-0000-0000-000009000000}"/>
    <cellStyle name="Moneda" xfId="1" builtinId="4"/>
    <cellStyle name="Moneda 2 2" xfId="4" xr:uid="{00000000-0005-0000-0000-000008000000}"/>
    <cellStyle name="Moneda 3" xfId="8" xr:uid="{00000000-0005-0000-0000-00000C000000}"/>
    <cellStyle name="Normal" xfId="0" builtinId="0"/>
    <cellStyle name="Normal 2" xfId="2" xr:uid="{00000000-0005-0000-0000-000006000000}"/>
    <cellStyle name="Normal 2 2" xfId="6" xr:uid="{00000000-0005-0000-0000-00000A000000}"/>
    <cellStyle name="Normal 3 2" xfId="3" xr:uid="{00000000-0005-0000-0000-000007000000}"/>
    <cellStyle name="Normal 5" xfId="7" xr:uid="{00000000-0005-0000-0000-00000B000000}"/>
    <cellStyle name="Porcentaje"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78254</xdr:colOff>
      <xdr:row>2</xdr:row>
      <xdr:rowOff>58782</xdr:rowOff>
    </xdr:from>
    <xdr:to>
      <xdr:col>0</xdr:col>
      <xdr:colOff>1202354</xdr:colOff>
      <xdr:row>7</xdr:row>
      <xdr:rowOff>99571</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76200" y="438150"/>
          <a:ext cx="1123950" cy="990600"/>
        </a:xfrm>
        <a:prstGeom prst="rect">
          <a:avLst/>
        </a:prstGeom>
      </xdr:spPr>
    </xdr:pic>
    <xdr:clientData/>
  </xdr:twoCellAnchor>
  <xdr:twoCellAnchor editAs="oneCell">
    <xdr:from>
      <xdr:col>6</xdr:col>
      <xdr:colOff>32452</xdr:colOff>
      <xdr:row>3</xdr:row>
      <xdr:rowOff>103908</xdr:rowOff>
    </xdr:from>
    <xdr:to>
      <xdr:col>6</xdr:col>
      <xdr:colOff>1755770</xdr:colOff>
      <xdr:row>6</xdr:row>
      <xdr:rowOff>62741</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2230100" y="676275"/>
          <a:ext cx="1724025"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AH72"/>
  <sheetViews>
    <sheetView showGridLines="0" tabSelected="1" zoomScale="90" zoomScaleNormal="90" zoomScaleSheetLayoutView="70" zoomScalePageLayoutView="52" workbookViewId="0">
      <selection activeCell="B11" sqref="B11:B12"/>
    </sheetView>
  </sheetViews>
  <sheetFormatPr baseColWidth="10" defaultColWidth="9.140625" defaultRowHeight="15" customHeight="1"/>
  <cols>
    <col min="1" max="1" width="21.140625" style="17" customWidth="1"/>
    <col min="2" max="2" width="77.42578125" style="17" customWidth="1"/>
    <col min="3" max="3" width="10.28515625" style="17" customWidth="1"/>
    <col min="4" max="4" width="13.85546875" style="48" bestFit="1" customWidth="1"/>
    <col min="5" max="5" width="23.5703125" style="61" customWidth="1"/>
    <col min="6" max="6" width="36.7109375" style="17" customWidth="1"/>
    <col min="7" max="7" width="27.140625" style="50" customWidth="1"/>
    <col min="8" max="8" width="12.7109375" style="17" bestFit="1" customWidth="1"/>
    <col min="9" max="9" width="14.140625" style="17" bestFit="1" customWidth="1"/>
    <col min="10" max="16384" width="9.140625" style="17"/>
  </cols>
  <sheetData>
    <row r="1" spans="1:9" s="29" customFormat="1" ht="15" customHeight="1">
      <c r="A1" s="103"/>
      <c r="B1" s="104" t="s">
        <v>0</v>
      </c>
      <c r="C1" s="13" t="s">
        <v>1</v>
      </c>
      <c r="D1" s="12"/>
      <c r="E1" s="12"/>
      <c r="F1" s="11"/>
      <c r="G1" s="105"/>
      <c r="H1" s="68"/>
      <c r="I1" s="50"/>
    </row>
    <row r="2" spans="1:9" ht="15" customHeight="1">
      <c r="A2" s="18"/>
      <c r="B2" s="32" t="s">
        <v>2</v>
      </c>
      <c r="C2" s="119" t="s">
        <v>53</v>
      </c>
      <c r="D2" s="120"/>
      <c r="E2" s="120"/>
      <c r="F2" s="121"/>
      <c r="G2" s="53"/>
    </row>
    <row r="3" spans="1:9" ht="15" customHeight="1">
      <c r="A3" s="18"/>
      <c r="B3" s="19" t="s">
        <v>3</v>
      </c>
      <c r="C3" s="119"/>
      <c r="D3" s="120"/>
      <c r="E3" s="120"/>
      <c r="F3" s="121"/>
      <c r="G3" s="53"/>
    </row>
    <row r="4" spans="1:9" ht="15" customHeight="1">
      <c r="A4" s="18"/>
      <c r="B4" s="40"/>
      <c r="C4" s="119"/>
      <c r="D4" s="120"/>
      <c r="E4" s="120"/>
      <c r="F4" s="121"/>
      <c r="G4" s="53"/>
    </row>
    <row r="5" spans="1:9" ht="15" customHeight="1" thickBot="1">
      <c r="A5" s="18"/>
      <c r="B5" s="41"/>
      <c r="C5" s="122"/>
      <c r="D5" s="123"/>
      <c r="E5" s="123"/>
      <c r="F5" s="124"/>
      <c r="G5" s="53"/>
    </row>
    <row r="6" spans="1:9" ht="15" customHeight="1">
      <c r="A6" s="18"/>
      <c r="B6" s="20" t="s">
        <v>4</v>
      </c>
      <c r="C6" s="10" t="s">
        <v>5</v>
      </c>
      <c r="D6" s="9"/>
      <c r="E6" s="9"/>
      <c r="F6" s="21"/>
      <c r="G6" s="53"/>
    </row>
    <row r="7" spans="1:9" ht="15" customHeight="1">
      <c r="A7" s="18"/>
      <c r="B7" s="125" t="s">
        <v>52</v>
      </c>
      <c r="C7" s="8" t="s">
        <v>6</v>
      </c>
      <c r="D7" s="7"/>
      <c r="E7" s="7"/>
      <c r="F7" s="22"/>
      <c r="G7" s="53"/>
    </row>
    <row r="8" spans="1:9" ht="15" customHeight="1">
      <c r="A8" s="18"/>
      <c r="B8" s="125"/>
      <c r="C8" s="8" t="s">
        <v>7</v>
      </c>
      <c r="D8" s="7"/>
      <c r="E8" s="7"/>
      <c r="F8" s="23"/>
      <c r="G8" s="53"/>
    </row>
    <row r="9" spans="1:9" ht="15" customHeight="1" thickBot="1">
      <c r="A9" s="18"/>
      <c r="B9" s="125"/>
      <c r="C9" s="6" t="s">
        <v>8</v>
      </c>
      <c r="D9" s="5"/>
      <c r="E9" s="5"/>
      <c r="F9" s="24"/>
      <c r="G9" s="54"/>
    </row>
    <row r="10" spans="1:9" ht="15" customHeight="1">
      <c r="A10" s="18"/>
      <c r="B10" s="69" t="s">
        <v>27</v>
      </c>
      <c r="C10" s="13" t="s">
        <v>9</v>
      </c>
      <c r="D10" s="12"/>
      <c r="E10" s="12"/>
      <c r="F10" s="11"/>
      <c r="G10" s="55" t="s">
        <v>10</v>
      </c>
    </row>
    <row r="11" spans="1:9" ht="15" customHeight="1">
      <c r="A11" s="18"/>
      <c r="B11" s="126"/>
      <c r="C11" s="4"/>
      <c r="D11" s="3"/>
      <c r="E11" s="3"/>
      <c r="F11" s="2"/>
      <c r="G11" s="56" t="s">
        <v>28</v>
      </c>
    </row>
    <row r="12" spans="1:9" ht="15" customHeight="1" thickBot="1">
      <c r="A12" s="106"/>
      <c r="B12" s="127"/>
      <c r="C12" s="1"/>
      <c r="D12" s="15"/>
      <c r="E12" s="15"/>
      <c r="F12" s="16"/>
      <c r="G12" s="57"/>
    </row>
    <row r="13" spans="1:9" ht="15" customHeight="1" thickBot="1">
      <c r="D13" s="42"/>
    </row>
    <row r="14" spans="1:9" ht="15" customHeight="1" thickBot="1">
      <c r="A14" s="113" t="s">
        <v>25</v>
      </c>
      <c r="B14" s="114"/>
      <c r="C14" s="114"/>
      <c r="D14" s="114"/>
      <c r="E14" s="114"/>
      <c r="F14" s="114"/>
      <c r="G14" s="115"/>
    </row>
    <row r="15" spans="1:9" ht="15" customHeight="1" thickBot="1">
      <c r="A15" s="25"/>
      <c r="B15" s="25"/>
      <c r="C15" s="25"/>
      <c r="D15" s="43"/>
      <c r="E15" s="62"/>
      <c r="F15" s="25"/>
      <c r="G15" s="51"/>
    </row>
    <row r="16" spans="1:9" s="26" customFormat="1" ht="30.75" thickBot="1">
      <c r="A16" s="38" t="s">
        <v>11</v>
      </c>
      <c r="B16" s="39" t="s">
        <v>12</v>
      </c>
      <c r="C16" s="39" t="s">
        <v>13</v>
      </c>
      <c r="D16" s="44" t="s">
        <v>14</v>
      </c>
      <c r="E16" s="44" t="s">
        <v>41</v>
      </c>
      <c r="F16" s="44" t="s">
        <v>42</v>
      </c>
      <c r="G16" s="58" t="s">
        <v>15</v>
      </c>
    </row>
    <row r="17" spans="1:34" ht="15" customHeight="1">
      <c r="A17" s="72" t="s">
        <v>16</v>
      </c>
      <c r="B17" s="73" t="str">
        <f>B7</f>
        <v>Conservación periódica y conservación rutinaria de la carretera 223, tramo Mexticacán - El Santuario, en el municipio de Mexticacán, Jalisco.</v>
      </c>
      <c r="C17" s="74"/>
      <c r="D17" s="45"/>
      <c r="E17" s="63"/>
      <c r="F17" s="33"/>
      <c r="G17" s="80">
        <f>G18</f>
        <v>0</v>
      </c>
    </row>
    <row r="18" spans="1:34" ht="15" customHeight="1">
      <c r="A18" s="75" t="s">
        <v>24</v>
      </c>
      <c r="B18" s="76" t="s">
        <v>54</v>
      </c>
      <c r="C18" s="75"/>
      <c r="D18" s="102"/>
      <c r="E18" s="102"/>
      <c r="F18" s="49"/>
      <c r="G18" s="81">
        <f>G19+G21+G28+G36</f>
        <v>0</v>
      </c>
      <c r="H18" s="29"/>
    </row>
    <row r="19" spans="1:34" s="29" customFormat="1" ht="15" customHeight="1">
      <c r="A19" s="78" t="s">
        <v>43</v>
      </c>
      <c r="B19" s="78" t="s">
        <v>56</v>
      </c>
      <c r="C19" s="79"/>
      <c r="D19" s="67"/>
      <c r="E19" s="101"/>
      <c r="F19" s="99"/>
      <c r="G19" s="82">
        <f>SUM(G20:G20)</f>
        <v>0</v>
      </c>
      <c r="H19" s="94"/>
      <c r="I19" s="50"/>
    </row>
    <row r="20" spans="1:34" s="79" customFormat="1" ht="171">
      <c r="A20" s="91" t="s">
        <v>29</v>
      </c>
      <c r="B20" s="92" t="s">
        <v>55</v>
      </c>
      <c r="C20" s="77" t="s">
        <v>50</v>
      </c>
      <c r="D20" s="93">
        <v>4.2</v>
      </c>
      <c r="E20" s="100"/>
      <c r="F20" s="99" t="str" cm="1">
        <f t="array" ref="F20">numtext(E20)</f>
        <v>CERO PESOS 00/100 M.N.</v>
      </c>
      <c r="G20" s="94">
        <f t="shared" ref="G20" si="0">ROUND(D20*E20,2)</f>
        <v>0</v>
      </c>
      <c r="H20" s="94"/>
      <c r="I20" s="94"/>
      <c r="J20" s="94"/>
      <c r="K20" s="95"/>
      <c r="L20" s="96"/>
      <c r="M20" s="97"/>
      <c r="N20" s="97"/>
      <c r="W20" s="98"/>
      <c r="X20" s="98"/>
      <c r="Y20" s="98"/>
      <c r="Z20" s="98"/>
      <c r="AA20" s="98"/>
      <c r="AB20" s="98"/>
      <c r="AC20" s="98"/>
      <c r="AD20" s="98"/>
      <c r="AE20" s="98"/>
      <c r="AF20" s="98"/>
      <c r="AG20" s="98"/>
      <c r="AH20" s="98"/>
    </row>
    <row r="21" spans="1:34" s="29" customFormat="1">
      <c r="A21" s="78" t="s">
        <v>45</v>
      </c>
      <c r="B21" s="78" t="s">
        <v>51</v>
      </c>
      <c r="C21" s="79"/>
      <c r="D21" s="67"/>
      <c r="E21" s="101"/>
      <c r="F21" s="99"/>
      <c r="G21" s="82">
        <f>SUM(G22:G27)</f>
        <v>0</v>
      </c>
      <c r="H21" s="94"/>
      <c r="I21" s="50"/>
    </row>
    <row r="22" spans="1:34" s="79" customFormat="1" ht="156.75">
      <c r="A22" s="91" t="s">
        <v>30</v>
      </c>
      <c r="B22" s="92" t="s">
        <v>57</v>
      </c>
      <c r="C22" s="77" t="s">
        <v>22</v>
      </c>
      <c r="D22" s="93">
        <v>40</v>
      </c>
      <c r="E22" s="100"/>
      <c r="F22" s="99" t="str" cm="1">
        <f t="array" ref="F22">numtext(E22)</f>
        <v>CERO PESOS 00/100 M.N.</v>
      </c>
      <c r="G22" s="94">
        <f t="shared" ref="G22:G26" si="1">ROUND(D22*E22,2)</f>
        <v>0</v>
      </c>
      <c r="H22" s="94"/>
      <c r="I22" s="94"/>
      <c r="J22" s="94"/>
      <c r="K22" s="95"/>
      <c r="L22" s="96"/>
      <c r="M22" s="97"/>
      <c r="N22" s="97"/>
      <c r="W22" s="98"/>
      <c r="X22" s="98"/>
      <c r="Y22" s="98"/>
      <c r="Z22" s="98"/>
      <c r="AA22" s="98"/>
      <c r="AB22" s="98"/>
      <c r="AC22" s="98"/>
      <c r="AD22" s="98"/>
      <c r="AE22" s="98"/>
      <c r="AF22" s="98"/>
      <c r="AG22" s="98"/>
      <c r="AH22" s="98"/>
    </row>
    <row r="23" spans="1:34" s="79" customFormat="1" ht="228">
      <c r="A23" s="91" t="s">
        <v>31</v>
      </c>
      <c r="B23" s="92" t="s">
        <v>58</v>
      </c>
      <c r="C23" s="77" t="s">
        <v>26</v>
      </c>
      <c r="D23" s="93">
        <v>100</v>
      </c>
      <c r="E23" s="100"/>
      <c r="F23" s="99" t="str" cm="1">
        <f t="array" ref="F23">numtext(E23)</f>
        <v>CERO PESOS 00/100 M.N.</v>
      </c>
      <c r="G23" s="94">
        <f t="shared" si="1"/>
        <v>0</v>
      </c>
      <c r="H23" s="94"/>
      <c r="I23" s="94"/>
      <c r="J23" s="94"/>
      <c r="K23" s="95"/>
      <c r="L23" s="96"/>
      <c r="M23" s="97"/>
      <c r="N23" s="97"/>
      <c r="W23" s="98"/>
      <c r="X23" s="98"/>
      <c r="Y23" s="98"/>
      <c r="Z23" s="98"/>
      <c r="AA23" s="98"/>
      <c r="AB23" s="98"/>
      <c r="AC23" s="98"/>
      <c r="AD23" s="98"/>
      <c r="AE23" s="98"/>
      <c r="AF23" s="98"/>
      <c r="AG23" s="98"/>
      <c r="AH23" s="98"/>
    </row>
    <row r="24" spans="1:34" s="79" customFormat="1" ht="57">
      <c r="A24" s="91" t="s">
        <v>32</v>
      </c>
      <c r="B24" s="92" t="s">
        <v>59</v>
      </c>
      <c r="C24" s="77" t="s">
        <v>26</v>
      </c>
      <c r="D24" s="93">
        <v>10</v>
      </c>
      <c r="E24" s="100"/>
      <c r="F24" s="99" t="str" cm="1">
        <f t="array" ref="F24">numtext(E24)</f>
        <v>CERO PESOS 00/100 M.N.</v>
      </c>
      <c r="G24" s="94">
        <f t="shared" si="1"/>
        <v>0</v>
      </c>
      <c r="H24" s="94"/>
      <c r="I24" s="94"/>
      <c r="J24" s="94"/>
      <c r="K24" s="95"/>
      <c r="L24" s="96"/>
      <c r="M24" s="97"/>
      <c r="N24" s="97"/>
      <c r="W24" s="98"/>
      <c r="X24" s="98"/>
      <c r="Y24" s="98"/>
      <c r="Z24" s="98"/>
      <c r="AA24" s="98"/>
      <c r="AB24" s="98"/>
      <c r="AC24" s="98"/>
      <c r="AD24" s="98"/>
      <c r="AE24" s="98"/>
      <c r="AF24" s="98"/>
      <c r="AG24" s="98"/>
      <c r="AH24" s="98"/>
    </row>
    <row r="25" spans="1:34" s="79" customFormat="1" ht="114">
      <c r="A25" s="91" t="s">
        <v>33</v>
      </c>
      <c r="B25" s="92" t="s">
        <v>60</v>
      </c>
      <c r="C25" s="77" t="s">
        <v>61</v>
      </c>
      <c r="D25" s="93">
        <v>5000</v>
      </c>
      <c r="E25" s="100"/>
      <c r="F25" s="99" t="str" cm="1">
        <f t="array" ref="F25">numtext(E25)</f>
        <v>CERO PESOS 00/100 M.N.</v>
      </c>
      <c r="G25" s="94">
        <f t="shared" si="1"/>
        <v>0</v>
      </c>
      <c r="H25" s="94"/>
      <c r="I25" s="94"/>
      <c r="J25" s="94"/>
      <c r="K25" s="95"/>
      <c r="L25" s="96"/>
      <c r="M25" s="97"/>
      <c r="N25" s="97"/>
      <c r="W25" s="98"/>
      <c r="X25" s="98"/>
      <c r="Y25" s="98"/>
      <c r="Z25" s="98"/>
      <c r="AA25" s="98"/>
      <c r="AB25" s="98"/>
      <c r="AC25" s="98"/>
      <c r="AD25" s="98"/>
      <c r="AE25" s="98"/>
      <c r="AF25" s="98"/>
      <c r="AG25" s="98"/>
      <c r="AH25" s="98"/>
    </row>
    <row r="26" spans="1:34" s="79" customFormat="1" ht="85.5">
      <c r="A26" s="91" t="s">
        <v>34</v>
      </c>
      <c r="B26" s="92" t="s">
        <v>62</v>
      </c>
      <c r="C26" s="77" t="s">
        <v>22</v>
      </c>
      <c r="D26" s="93">
        <v>40</v>
      </c>
      <c r="E26" s="100"/>
      <c r="F26" s="99" t="str" cm="1">
        <f t="array" ref="F26">numtext(E26)</f>
        <v>CERO PESOS 00/100 M.N.</v>
      </c>
      <c r="G26" s="94">
        <f t="shared" si="1"/>
        <v>0</v>
      </c>
      <c r="H26" s="94"/>
      <c r="I26" s="94"/>
      <c r="J26" s="94"/>
      <c r="K26" s="95"/>
      <c r="L26" s="96"/>
      <c r="M26" s="97"/>
      <c r="N26" s="97"/>
      <c r="W26" s="98"/>
      <c r="X26" s="98"/>
      <c r="Y26" s="98"/>
      <c r="Z26" s="98"/>
      <c r="AA26" s="98"/>
      <c r="AB26" s="98"/>
      <c r="AC26" s="98"/>
      <c r="AD26" s="98"/>
      <c r="AE26" s="98"/>
      <c r="AF26" s="98"/>
      <c r="AG26" s="98"/>
      <c r="AH26" s="98"/>
    </row>
    <row r="27" spans="1:34" s="79" customFormat="1" ht="142.5">
      <c r="A27" s="91" t="s">
        <v>35</v>
      </c>
      <c r="B27" s="92" t="s">
        <v>63</v>
      </c>
      <c r="C27" s="77" t="s">
        <v>22</v>
      </c>
      <c r="D27" s="93">
        <v>20</v>
      </c>
      <c r="E27" s="100"/>
      <c r="F27" s="99" t="str" cm="1">
        <f t="array" ref="F27">numtext(E27)</f>
        <v>CERO PESOS 00/100 M.N.</v>
      </c>
      <c r="G27" s="94">
        <f t="shared" ref="G27" si="2">ROUND(D27*E27,2)</f>
        <v>0</v>
      </c>
      <c r="H27" s="94"/>
      <c r="I27" s="94"/>
      <c r="J27" s="94"/>
      <c r="K27" s="95"/>
      <c r="L27" s="96"/>
      <c r="M27" s="97"/>
      <c r="N27" s="97"/>
      <c r="W27" s="98"/>
      <c r="X27" s="98"/>
      <c r="Y27" s="98"/>
      <c r="Z27" s="98"/>
      <c r="AA27" s="98"/>
      <c r="AB27" s="98"/>
      <c r="AC27" s="98"/>
      <c r="AD27" s="98"/>
      <c r="AE27" s="98"/>
      <c r="AF27" s="98"/>
      <c r="AG27" s="98"/>
      <c r="AH27" s="98"/>
    </row>
    <row r="28" spans="1:34" s="29" customFormat="1">
      <c r="A28" s="78" t="s">
        <v>64</v>
      </c>
      <c r="B28" s="78" t="s">
        <v>44</v>
      </c>
      <c r="C28" s="79"/>
      <c r="D28" s="67"/>
      <c r="E28" s="100"/>
      <c r="F28" s="99"/>
      <c r="G28" s="82">
        <f>SUM(G29:G35)</f>
        <v>0</v>
      </c>
      <c r="H28" s="94"/>
      <c r="I28" s="50"/>
    </row>
    <row r="29" spans="1:34" s="79" customFormat="1" ht="228">
      <c r="A29" s="91" t="s">
        <v>36</v>
      </c>
      <c r="B29" s="92" t="s">
        <v>65</v>
      </c>
      <c r="C29" s="77" t="s">
        <v>26</v>
      </c>
      <c r="D29" s="93">
        <v>20.28</v>
      </c>
      <c r="E29" s="100"/>
      <c r="F29" s="99" t="str" cm="1">
        <f t="array" ref="F29">numtext(E29)</f>
        <v>CERO PESOS 00/100 M.N.</v>
      </c>
      <c r="G29" s="94">
        <f t="shared" ref="G29:G35" si="3">ROUND(D29*E29,2)</f>
        <v>0</v>
      </c>
      <c r="H29" s="94"/>
      <c r="I29" s="94"/>
      <c r="J29" s="94"/>
      <c r="K29" s="95"/>
      <c r="L29" s="96"/>
      <c r="M29" s="97"/>
      <c r="N29" s="97"/>
      <c r="W29" s="98"/>
      <c r="X29" s="98"/>
      <c r="Y29" s="98"/>
      <c r="Z29" s="98"/>
      <c r="AA29" s="98"/>
      <c r="AB29" s="98"/>
      <c r="AC29" s="98"/>
      <c r="AD29" s="98"/>
      <c r="AE29" s="98"/>
      <c r="AF29" s="98"/>
      <c r="AG29" s="98"/>
      <c r="AH29" s="98"/>
    </row>
    <row r="30" spans="1:34" s="79" customFormat="1" ht="299.25">
      <c r="A30" s="91" t="s">
        <v>37</v>
      </c>
      <c r="B30" s="92" t="s">
        <v>66</v>
      </c>
      <c r="C30" s="77" t="s">
        <v>26</v>
      </c>
      <c r="D30" s="93">
        <v>140</v>
      </c>
      <c r="E30" s="100"/>
      <c r="F30" s="99" t="str" cm="1">
        <f t="array" ref="F30">numtext(E30)</f>
        <v>CERO PESOS 00/100 M.N.</v>
      </c>
      <c r="G30" s="94">
        <f t="shared" si="3"/>
        <v>0</v>
      </c>
      <c r="H30" s="94"/>
      <c r="I30" s="94"/>
      <c r="J30" s="94"/>
      <c r="K30" s="95"/>
      <c r="L30" s="96"/>
      <c r="M30" s="97"/>
      <c r="N30" s="97"/>
      <c r="W30" s="98"/>
      <c r="X30" s="98"/>
      <c r="Y30" s="98"/>
      <c r="Z30" s="98"/>
      <c r="AA30" s="98"/>
      <c r="AB30" s="98"/>
      <c r="AC30" s="98"/>
      <c r="AD30" s="98"/>
      <c r="AE30" s="98"/>
      <c r="AF30" s="98"/>
      <c r="AG30" s="98"/>
      <c r="AH30" s="98"/>
    </row>
    <row r="31" spans="1:34" s="79" customFormat="1" ht="270.75">
      <c r="A31" s="91" t="s">
        <v>38</v>
      </c>
      <c r="B31" s="92" t="s">
        <v>67</v>
      </c>
      <c r="C31" s="77" t="s">
        <v>26</v>
      </c>
      <c r="D31" s="93">
        <v>1575</v>
      </c>
      <c r="E31" s="100"/>
      <c r="F31" s="99" t="str" cm="1">
        <f t="array" ref="F31">numtext(E31)</f>
        <v>CERO PESOS 00/100 M.N.</v>
      </c>
      <c r="G31" s="94">
        <f t="shared" si="3"/>
        <v>0</v>
      </c>
      <c r="H31" s="94"/>
      <c r="I31" s="94"/>
      <c r="J31" s="94"/>
      <c r="K31" s="95"/>
      <c r="L31" s="96"/>
      <c r="M31" s="97"/>
      <c r="N31" s="97"/>
      <c r="W31" s="98"/>
      <c r="X31" s="98"/>
      <c r="Y31" s="98"/>
      <c r="Z31" s="98"/>
      <c r="AA31" s="98"/>
      <c r="AB31" s="98"/>
      <c r="AC31" s="98"/>
      <c r="AD31" s="98"/>
      <c r="AE31" s="98"/>
      <c r="AF31" s="98"/>
      <c r="AG31" s="98"/>
      <c r="AH31" s="98"/>
    </row>
    <row r="32" spans="1:34" s="79" customFormat="1" ht="142.5">
      <c r="A32" s="91" t="s">
        <v>39</v>
      </c>
      <c r="B32" s="92" t="s">
        <v>68</v>
      </c>
      <c r="C32" s="77" t="s">
        <v>69</v>
      </c>
      <c r="D32" s="93">
        <v>6300</v>
      </c>
      <c r="E32" s="100"/>
      <c r="F32" s="99" t="str" cm="1">
        <f t="array" ref="F32">numtext(E32)</f>
        <v>CERO PESOS 00/100 M.N.</v>
      </c>
      <c r="G32" s="94">
        <f t="shared" si="3"/>
        <v>0</v>
      </c>
      <c r="H32" s="94"/>
      <c r="I32" s="94"/>
      <c r="J32" s="94"/>
      <c r="K32" s="95"/>
      <c r="L32" s="96"/>
      <c r="M32" s="97"/>
      <c r="N32" s="97"/>
      <c r="W32" s="98"/>
      <c r="X32" s="98"/>
      <c r="Y32" s="98"/>
      <c r="Z32" s="98"/>
      <c r="AA32" s="98"/>
      <c r="AB32" s="98"/>
      <c r="AC32" s="98"/>
      <c r="AD32" s="98"/>
      <c r="AE32" s="98"/>
      <c r="AF32" s="98"/>
      <c r="AG32" s="98"/>
      <c r="AH32" s="98"/>
    </row>
    <row r="33" spans="1:34" s="79" customFormat="1" ht="156.75">
      <c r="A33" s="91" t="s">
        <v>40</v>
      </c>
      <c r="B33" s="92" t="s">
        <v>70</v>
      </c>
      <c r="C33" s="77" t="s">
        <v>26</v>
      </c>
      <c r="D33" s="93">
        <v>270</v>
      </c>
      <c r="E33" s="100"/>
      <c r="F33" s="99" t="str" cm="1">
        <f t="array" ref="F33">numtext(E33)</f>
        <v>CERO PESOS 00/100 M.N.</v>
      </c>
      <c r="G33" s="94">
        <f t="shared" si="3"/>
        <v>0</v>
      </c>
      <c r="H33" s="94"/>
      <c r="I33" s="94"/>
      <c r="J33" s="94"/>
      <c r="K33" s="95"/>
      <c r="L33" s="96"/>
      <c r="M33" s="97"/>
      <c r="N33" s="97"/>
      <c r="W33" s="98"/>
      <c r="X33" s="98"/>
      <c r="Y33" s="98"/>
      <c r="Z33" s="98"/>
      <c r="AA33" s="98"/>
      <c r="AB33" s="98"/>
      <c r="AC33" s="98"/>
      <c r="AD33" s="98"/>
      <c r="AE33" s="98"/>
      <c r="AF33" s="98"/>
      <c r="AG33" s="98"/>
      <c r="AH33" s="98"/>
    </row>
    <row r="34" spans="1:34" s="79" customFormat="1" ht="171">
      <c r="A34" s="91" t="s">
        <v>73</v>
      </c>
      <c r="B34" s="92" t="s">
        <v>71</v>
      </c>
      <c r="C34" s="77" t="s">
        <v>26</v>
      </c>
      <c r="D34" s="93">
        <v>244</v>
      </c>
      <c r="E34" s="100"/>
      <c r="F34" s="99" t="str" cm="1">
        <f t="array" ref="F34">numtext(E34)</f>
        <v>CERO PESOS 00/100 M.N.</v>
      </c>
      <c r="G34" s="94">
        <f t="shared" si="3"/>
        <v>0</v>
      </c>
      <c r="H34" s="94"/>
      <c r="I34" s="94"/>
      <c r="J34" s="94"/>
      <c r="K34" s="95"/>
      <c r="L34" s="96"/>
      <c r="M34" s="97"/>
      <c r="N34" s="97"/>
      <c r="W34" s="98"/>
      <c r="X34" s="98"/>
      <c r="Y34" s="98"/>
      <c r="Z34" s="98"/>
      <c r="AA34" s="98"/>
      <c r="AB34" s="98"/>
      <c r="AC34" s="98"/>
      <c r="AD34" s="98"/>
      <c r="AE34" s="98"/>
      <c r="AF34" s="98"/>
      <c r="AG34" s="98"/>
      <c r="AH34" s="98"/>
    </row>
    <row r="35" spans="1:34" s="79" customFormat="1" ht="409.5">
      <c r="A35" s="91" t="s">
        <v>74</v>
      </c>
      <c r="B35" s="92" t="s">
        <v>72</v>
      </c>
      <c r="C35" s="77" t="s">
        <v>69</v>
      </c>
      <c r="D35" s="93">
        <v>29890</v>
      </c>
      <c r="E35" s="100"/>
      <c r="F35" s="99" t="str" cm="1">
        <f t="array" ref="F35">numtext(E35)</f>
        <v>CERO PESOS 00/100 M.N.</v>
      </c>
      <c r="G35" s="94">
        <f t="shared" si="3"/>
        <v>0</v>
      </c>
      <c r="H35" s="94"/>
      <c r="I35" s="94"/>
      <c r="J35" s="94"/>
      <c r="K35" s="95"/>
      <c r="L35" s="96"/>
      <c r="M35" s="97"/>
      <c r="N35" s="97"/>
      <c r="W35" s="98"/>
      <c r="X35" s="98"/>
      <c r="Y35" s="98"/>
      <c r="Z35" s="98"/>
      <c r="AA35" s="98"/>
      <c r="AB35" s="98"/>
      <c r="AC35" s="98"/>
      <c r="AD35" s="98"/>
      <c r="AE35" s="98"/>
      <c r="AF35" s="98"/>
      <c r="AG35" s="98"/>
      <c r="AH35" s="98"/>
    </row>
    <row r="36" spans="1:34" s="29" customFormat="1">
      <c r="A36" s="78" t="s">
        <v>75</v>
      </c>
      <c r="B36" s="78" t="s">
        <v>46</v>
      </c>
      <c r="C36" s="79"/>
      <c r="D36" s="67"/>
      <c r="E36" s="100"/>
      <c r="F36" s="99"/>
      <c r="G36" s="82">
        <f>G37+G41</f>
        <v>0</v>
      </c>
      <c r="H36" s="94"/>
      <c r="I36" s="50"/>
    </row>
    <row r="37" spans="1:34" s="29" customFormat="1">
      <c r="A37" s="107" t="s">
        <v>97</v>
      </c>
      <c r="B37" s="107" t="s">
        <v>98</v>
      </c>
      <c r="C37" s="108"/>
      <c r="D37" s="109"/>
      <c r="E37" s="110"/>
      <c r="F37" s="111"/>
      <c r="G37" s="112">
        <f>SUM(G38:G40)</f>
        <v>0</v>
      </c>
      <c r="H37" s="94"/>
      <c r="I37" s="50"/>
    </row>
    <row r="38" spans="1:34" s="79" customFormat="1" ht="85.5">
      <c r="A38" s="91" t="s">
        <v>85</v>
      </c>
      <c r="B38" s="92" t="s">
        <v>47</v>
      </c>
      <c r="C38" s="77" t="s">
        <v>22</v>
      </c>
      <c r="D38" s="93">
        <v>11988.12</v>
      </c>
      <c r="E38" s="100"/>
      <c r="F38" s="99" t="str" cm="1">
        <f t="array" ref="F38">numtext(E38)</f>
        <v>CERO PESOS 00/100 M.N.</v>
      </c>
      <c r="G38" s="94">
        <f t="shared" ref="G38:G50" si="4">ROUND(D38*E38,2)</f>
        <v>0</v>
      </c>
      <c r="H38" s="94"/>
      <c r="I38" s="94"/>
      <c r="J38" s="94"/>
      <c r="K38" s="95"/>
      <c r="L38" s="96"/>
      <c r="M38" s="97"/>
      <c r="N38" s="97"/>
      <c r="W38" s="98"/>
      <c r="X38" s="98"/>
      <c r="Y38" s="98"/>
      <c r="Z38" s="98"/>
      <c r="AA38" s="98"/>
      <c r="AB38" s="98"/>
      <c r="AC38" s="98"/>
      <c r="AD38" s="98"/>
      <c r="AE38" s="98"/>
      <c r="AF38" s="98"/>
      <c r="AG38" s="98"/>
      <c r="AH38" s="98"/>
    </row>
    <row r="39" spans="1:34" s="79" customFormat="1" ht="114">
      <c r="A39" s="91" t="s">
        <v>86</v>
      </c>
      <c r="B39" s="92" t="s">
        <v>76</v>
      </c>
      <c r="C39" s="77" t="s">
        <v>61</v>
      </c>
      <c r="D39" s="93">
        <v>200</v>
      </c>
      <c r="E39" s="100"/>
      <c r="F39" s="99" t="str" cm="1">
        <f t="array" ref="F39">numtext(E39)</f>
        <v>CERO PESOS 00/100 M.N.</v>
      </c>
      <c r="G39" s="94">
        <f t="shared" si="4"/>
        <v>0</v>
      </c>
      <c r="H39" s="94"/>
      <c r="I39" s="94"/>
      <c r="J39" s="94"/>
      <c r="K39" s="95"/>
      <c r="L39" s="96"/>
      <c r="M39" s="97"/>
      <c r="N39" s="97"/>
      <c r="W39" s="98"/>
      <c r="X39" s="98"/>
      <c r="Y39" s="98"/>
      <c r="Z39" s="98"/>
      <c r="AA39" s="98"/>
      <c r="AB39" s="98"/>
      <c r="AC39" s="98"/>
      <c r="AD39" s="98"/>
      <c r="AE39" s="98"/>
      <c r="AF39" s="98"/>
      <c r="AG39" s="98"/>
      <c r="AH39" s="98"/>
    </row>
    <row r="40" spans="1:34" s="79" customFormat="1" ht="57">
      <c r="A40" s="91" t="s">
        <v>87</v>
      </c>
      <c r="B40" s="92" t="s">
        <v>48</v>
      </c>
      <c r="C40" s="77" t="s">
        <v>23</v>
      </c>
      <c r="D40" s="93">
        <v>940</v>
      </c>
      <c r="E40" s="100"/>
      <c r="F40" s="99" t="str" cm="1">
        <f t="array" ref="F40">numtext(E40)</f>
        <v>CERO PESOS 00/100 M.N.</v>
      </c>
      <c r="G40" s="94">
        <f t="shared" si="4"/>
        <v>0</v>
      </c>
      <c r="H40" s="94"/>
      <c r="I40" s="94"/>
      <c r="J40" s="94"/>
      <c r="K40" s="95"/>
      <c r="L40" s="96"/>
      <c r="M40" s="97"/>
      <c r="N40" s="97"/>
      <c r="W40" s="98"/>
      <c r="X40" s="98"/>
      <c r="Y40" s="98"/>
      <c r="Z40" s="98"/>
      <c r="AA40" s="98"/>
      <c r="AB40" s="98"/>
      <c r="AC40" s="98"/>
      <c r="AD40" s="98"/>
      <c r="AE40" s="98"/>
      <c r="AF40" s="98"/>
      <c r="AG40" s="98"/>
      <c r="AH40" s="98"/>
    </row>
    <row r="41" spans="1:34" s="79" customFormat="1">
      <c r="A41" s="107" t="s">
        <v>99</v>
      </c>
      <c r="B41" s="107" t="s">
        <v>100</v>
      </c>
      <c r="C41" s="108"/>
      <c r="D41" s="109"/>
      <c r="E41" s="110"/>
      <c r="F41" s="111"/>
      <c r="G41" s="112">
        <f>SUM(G42:G50)</f>
        <v>0</v>
      </c>
      <c r="H41" s="94"/>
      <c r="I41" s="94"/>
      <c r="J41" s="94"/>
      <c r="K41" s="95"/>
      <c r="L41" s="96"/>
      <c r="M41" s="97"/>
      <c r="N41" s="97"/>
      <c r="W41" s="98"/>
      <c r="X41" s="98"/>
      <c r="Y41" s="98"/>
      <c r="Z41" s="98"/>
      <c r="AA41" s="98"/>
      <c r="AB41" s="98"/>
      <c r="AC41" s="98"/>
      <c r="AD41" s="98"/>
      <c r="AE41" s="98"/>
      <c r="AF41" s="98"/>
      <c r="AG41" s="98"/>
      <c r="AH41" s="98"/>
    </row>
    <row r="42" spans="1:34" s="79" customFormat="1" ht="228">
      <c r="A42" s="91" t="s">
        <v>88</v>
      </c>
      <c r="B42" s="92" t="s">
        <v>77</v>
      </c>
      <c r="C42" s="77" t="s">
        <v>23</v>
      </c>
      <c r="D42" s="93">
        <v>20</v>
      </c>
      <c r="E42" s="100"/>
      <c r="F42" s="99" t="str" cm="1">
        <f t="array" ref="F42">numtext(E42)</f>
        <v>CERO PESOS 00/100 M.N.</v>
      </c>
      <c r="G42" s="94">
        <f t="shared" si="4"/>
        <v>0</v>
      </c>
      <c r="H42" s="94"/>
      <c r="I42" s="94"/>
      <c r="J42" s="94"/>
      <c r="K42" s="95"/>
      <c r="L42" s="96"/>
      <c r="M42" s="97"/>
      <c r="N42" s="97"/>
      <c r="W42" s="98"/>
      <c r="X42" s="98"/>
      <c r="Y42" s="98"/>
      <c r="Z42" s="98"/>
      <c r="AA42" s="98"/>
      <c r="AB42" s="98"/>
      <c r="AC42" s="98"/>
      <c r="AD42" s="98"/>
      <c r="AE42" s="98"/>
      <c r="AF42" s="98"/>
      <c r="AG42" s="98"/>
      <c r="AH42" s="98"/>
    </row>
    <row r="43" spans="1:34" s="79" customFormat="1" ht="228">
      <c r="A43" s="91" t="s">
        <v>89</v>
      </c>
      <c r="B43" s="92" t="s">
        <v>78</v>
      </c>
      <c r="C43" s="77" t="s">
        <v>23</v>
      </c>
      <c r="D43" s="93">
        <v>4</v>
      </c>
      <c r="E43" s="100"/>
      <c r="F43" s="99" t="str" cm="1">
        <f t="array" ref="F43">numtext(E43)</f>
        <v>CERO PESOS 00/100 M.N.</v>
      </c>
      <c r="G43" s="94">
        <f t="shared" si="4"/>
        <v>0</v>
      </c>
      <c r="H43" s="94"/>
      <c r="I43" s="94"/>
      <c r="J43" s="94"/>
      <c r="K43" s="95"/>
      <c r="L43" s="96"/>
      <c r="M43" s="97"/>
      <c r="N43" s="97"/>
      <c r="W43" s="98"/>
      <c r="X43" s="98"/>
      <c r="Y43" s="98"/>
      <c r="Z43" s="98"/>
      <c r="AA43" s="98"/>
      <c r="AB43" s="98"/>
      <c r="AC43" s="98"/>
      <c r="AD43" s="98"/>
      <c r="AE43" s="98"/>
      <c r="AF43" s="98"/>
      <c r="AG43" s="98"/>
      <c r="AH43" s="98"/>
    </row>
    <row r="44" spans="1:34" s="79" customFormat="1" ht="242.25">
      <c r="A44" s="91" t="s">
        <v>90</v>
      </c>
      <c r="B44" s="92" t="s">
        <v>79</v>
      </c>
      <c r="C44" s="77" t="s">
        <v>23</v>
      </c>
      <c r="D44" s="93">
        <v>6</v>
      </c>
      <c r="E44" s="100"/>
      <c r="F44" s="99" t="str" cm="1">
        <f t="array" ref="F44">numtext(E44)</f>
        <v>CERO PESOS 00/100 M.N.</v>
      </c>
      <c r="G44" s="94">
        <f t="shared" si="4"/>
        <v>0</v>
      </c>
      <c r="H44" s="94"/>
      <c r="I44" s="94"/>
      <c r="J44" s="94"/>
      <c r="K44" s="95"/>
      <c r="L44" s="96"/>
      <c r="M44" s="97"/>
      <c r="N44" s="97"/>
      <c r="W44" s="98"/>
      <c r="X44" s="98"/>
      <c r="Y44" s="98"/>
      <c r="Z44" s="98"/>
      <c r="AA44" s="98"/>
      <c r="AB44" s="98"/>
      <c r="AC44" s="98"/>
      <c r="AD44" s="98"/>
      <c r="AE44" s="98"/>
      <c r="AF44" s="98"/>
      <c r="AG44" s="98"/>
      <c r="AH44" s="98"/>
    </row>
    <row r="45" spans="1:34" s="79" customFormat="1" ht="228">
      <c r="A45" s="91" t="s">
        <v>91</v>
      </c>
      <c r="B45" s="92" t="s">
        <v>80</v>
      </c>
      <c r="C45" s="77" t="s">
        <v>23</v>
      </c>
      <c r="D45" s="93">
        <v>6</v>
      </c>
      <c r="E45" s="100"/>
      <c r="F45" s="99" t="str" cm="1">
        <f t="array" ref="F45">numtext(E45)</f>
        <v>CERO PESOS 00/100 M.N.</v>
      </c>
      <c r="G45" s="94">
        <f t="shared" si="4"/>
        <v>0</v>
      </c>
      <c r="H45" s="94"/>
      <c r="I45" s="94"/>
      <c r="J45" s="94"/>
      <c r="K45" s="95"/>
      <c r="L45" s="96"/>
      <c r="M45" s="97"/>
      <c r="N45" s="97"/>
      <c r="W45" s="98"/>
      <c r="X45" s="98"/>
      <c r="Y45" s="98"/>
      <c r="Z45" s="98"/>
      <c r="AA45" s="98"/>
      <c r="AB45" s="98"/>
      <c r="AC45" s="98"/>
      <c r="AD45" s="98"/>
      <c r="AE45" s="98"/>
      <c r="AF45" s="98"/>
      <c r="AG45" s="98"/>
      <c r="AH45" s="98"/>
    </row>
    <row r="46" spans="1:34" s="79" customFormat="1" ht="242.25">
      <c r="A46" s="91" t="s">
        <v>92</v>
      </c>
      <c r="B46" s="92" t="s">
        <v>81</v>
      </c>
      <c r="C46" s="77" t="s">
        <v>23</v>
      </c>
      <c r="D46" s="93">
        <v>2</v>
      </c>
      <c r="E46" s="100"/>
      <c r="F46" s="99" t="str" cm="1">
        <f t="array" ref="F46">numtext(E46)</f>
        <v>CERO PESOS 00/100 M.N.</v>
      </c>
      <c r="G46" s="94">
        <f t="shared" si="4"/>
        <v>0</v>
      </c>
      <c r="H46" s="94"/>
      <c r="I46" s="94"/>
      <c r="J46" s="94"/>
      <c r="K46" s="95"/>
      <c r="L46" s="96"/>
      <c r="M46" s="97"/>
      <c r="N46" s="97"/>
      <c r="W46" s="98"/>
      <c r="X46" s="98"/>
      <c r="Y46" s="98"/>
      <c r="Z46" s="98"/>
      <c r="AA46" s="98"/>
      <c r="AB46" s="98"/>
      <c r="AC46" s="98"/>
      <c r="AD46" s="98"/>
      <c r="AE46" s="98"/>
      <c r="AF46" s="98"/>
      <c r="AG46" s="98"/>
      <c r="AH46" s="98"/>
    </row>
    <row r="47" spans="1:34" s="79" customFormat="1" ht="213.75">
      <c r="A47" s="91" t="s">
        <v>93</v>
      </c>
      <c r="B47" s="92" t="s">
        <v>82</v>
      </c>
      <c r="C47" s="77" t="s">
        <v>23</v>
      </c>
      <c r="D47" s="93">
        <v>16</v>
      </c>
      <c r="E47" s="100"/>
      <c r="F47" s="99" t="str" cm="1">
        <f t="array" ref="F47">numtext(E47)</f>
        <v>CERO PESOS 00/100 M.N.</v>
      </c>
      <c r="G47" s="94">
        <f t="shared" si="4"/>
        <v>0</v>
      </c>
      <c r="H47" s="94"/>
      <c r="I47" s="94"/>
      <c r="J47" s="94"/>
      <c r="K47" s="95"/>
      <c r="L47" s="96"/>
      <c r="M47" s="97"/>
      <c r="N47" s="97"/>
      <c r="W47" s="98"/>
      <c r="X47" s="98"/>
      <c r="Y47" s="98"/>
      <c r="Z47" s="98"/>
      <c r="AA47" s="98"/>
      <c r="AB47" s="98"/>
      <c r="AC47" s="98"/>
      <c r="AD47" s="98"/>
      <c r="AE47" s="98"/>
      <c r="AF47" s="98"/>
      <c r="AG47" s="98"/>
      <c r="AH47" s="98"/>
    </row>
    <row r="48" spans="1:34" s="79" customFormat="1" ht="185.25">
      <c r="A48" s="91" t="s">
        <v>94</v>
      </c>
      <c r="B48" s="92" t="s">
        <v>83</v>
      </c>
      <c r="C48" s="77" t="s">
        <v>23</v>
      </c>
      <c r="D48" s="93">
        <v>40</v>
      </c>
      <c r="E48" s="100"/>
      <c r="F48" s="99" t="str" cm="1">
        <f t="array" ref="F48">numtext(E48)</f>
        <v>CERO PESOS 00/100 M.N.</v>
      </c>
      <c r="G48" s="94">
        <f t="shared" si="4"/>
        <v>0</v>
      </c>
      <c r="H48" s="94"/>
      <c r="I48" s="94"/>
      <c r="J48" s="94"/>
      <c r="K48" s="95"/>
      <c r="L48" s="96"/>
      <c r="M48" s="97"/>
      <c r="N48" s="97"/>
      <c r="W48" s="98"/>
      <c r="X48" s="98"/>
      <c r="Y48" s="98"/>
      <c r="Z48" s="98"/>
      <c r="AA48" s="98"/>
      <c r="AB48" s="98"/>
      <c r="AC48" s="98"/>
      <c r="AD48" s="98"/>
      <c r="AE48" s="98"/>
      <c r="AF48" s="98"/>
      <c r="AG48" s="98"/>
      <c r="AH48" s="98"/>
    </row>
    <row r="49" spans="1:34" s="79" customFormat="1" ht="242.25">
      <c r="A49" s="91" t="s">
        <v>95</v>
      </c>
      <c r="B49" s="92" t="s">
        <v>84</v>
      </c>
      <c r="C49" s="77" t="s">
        <v>22</v>
      </c>
      <c r="D49" s="93">
        <v>66</v>
      </c>
      <c r="E49" s="100"/>
      <c r="F49" s="99" t="str" cm="1">
        <f t="array" ref="F49">numtext(E49)</f>
        <v>CERO PESOS 00/100 M.N.</v>
      </c>
      <c r="G49" s="94">
        <f t="shared" si="4"/>
        <v>0</v>
      </c>
      <c r="H49" s="94"/>
      <c r="I49" s="94"/>
      <c r="J49" s="94"/>
      <c r="K49" s="95"/>
      <c r="L49" s="96"/>
      <c r="M49" s="97"/>
      <c r="N49" s="97"/>
      <c r="W49" s="98"/>
      <c r="X49" s="98"/>
      <c r="Y49" s="98"/>
      <c r="Z49" s="98"/>
      <c r="AA49" s="98"/>
      <c r="AB49" s="98"/>
      <c r="AC49" s="98"/>
      <c r="AD49" s="98"/>
      <c r="AE49" s="98"/>
      <c r="AF49" s="98"/>
      <c r="AG49" s="98"/>
      <c r="AH49" s="98"/>
    </row>
    <row r="50" spans="1:34" s="79" customFormat="1" ht="28.5">
      <c r="A50" s="91" t="s">
        <v>96</v>
      </c>
      <c r="B50" s="92" t="s">
        <v>49</v>
      </c>
      <c r="C50" s="77" t="s">
        <v>23</v>
      </c>
      <c r="D50" s="93">
        <v>42</v>
      </c>
      <c r="E50" s="100"/>
      <c r="F50" s="99" t="str" cm="1">
        <f t="array" ref="F50">numtext(E50)</f>
        <v>CERO PESOS 00/100 M.N.</v>
      </c>
      <c r="G50" s="94">
        <f t="shared" si="4"/>
        <v>0</v>
      </c>
      <c r="H50" s="94"/>
      <c r="I50" s="94"/>
      <c r="J50" s="94"/>
      <c r="K50" s="95"/>
      <c r="L50" s="96"/>
      <c r="M50" s="97"/>
      <c r="N50" s="97"/>
      <c r="W50" s="98"/>
      <c r="X50" s="98"/>
      <c r="Y50" s="98"/>
      <c r="Z50" s="98"/>
      <c r="AA50" s="98"/>
      <c r="AB50" s="98"/>
      <c r="AC50" s="98"/>
      <c r="AD50" s="98"/>
      <c r="AE50" s="98"/>
      <c r="AF50" s="98"/>
      <c r="AG50" s="98"/>
      <c r="AH50" s="98"/>
    </row>
    <row r="51" spans="1:34" s="29" customFormat="1" ht="15" customHeight="1">
      <c r="A51" s="75"/>
      <c r="B51" s="76"/>
      <c r="C51" s="77"/>
      <c r="D51" s="67"/>
      <c r="E51" s="66"/>
      <c r="F51" s="71"/>
      <c r="G51" s="81"/>
      <c r="H51" s="68"/>
      <c r="I51" s="50"/>
    </row>
    <row r="52" spans="1:34" s="29" customFormat="1" ht="15" customHeight="1">
      <c r="A52" s="75"/>
      <c r="B52" s="76"/>
      <c r="C52" s="77"/>
      <c r="D52" s="70"/>
      <c r="E52" s="70"/>
      <c r="F52" s="49"/>
      <c r="G52" s="81"/>
      <c r="H52" s="68"/>
    </row>
    <row r="53" spans="1:34" ht="15" customHeight="1">
      <c r="A53" s="116" t="s">
        <v>17</v>
      </c>
      <c r="B53" s="117"/>
      <c r="C53" s="117"/>
      <c r="D53" s="117"/>
      <c r="E53" s="117"/>
      <c r="F53" s="117"/>
      <c r="G53" s="118"/>
      <c r="H53" s="68"/>
    </row>
    <row r="54" spans="1:34" ht="15" customHeight="1">
      <c r="A54" s="72" t="s">
        <v>16</v>
      </c>
      <c r="B54" s="83" t="str">
        <f t="shared" ref="B54:B61" si="5">+VLOOKUP($A54,$A$17:$G$52,2,0)</f>
        <v>Conservación periódica y conservación rutinaria de la carretera 223, tramo Mexticacán - El Santuario, en el municipio de Mexticacán, Jalisco.</v>
      </c>
      <c r="C54" s="85"/>
      <c r="D54" s="86"/>
      <c r="E54" s="87"/>
      <c r="F54" s="85"/>
      <c r="G54" s="84">
        <f t="shared" ref="G54:G61" si="6">+VLOOKUP($A54,$A$17:$G$52,7,0)</f>
        <v>0</v>
      </c>
      <c r="H54" s="68"/>
    </row>
    <row r="55" spans="1:34" s="29" customFormat="1" ht="15" customHeight="1">
      <c r="A55" s="75" t="s">
        <v>24</v>
      </c>
      <c r="B55" s="75" t="str">
        <f t="shared" si="5"/>
        <v>CONSERVACIÓN PERIÓDICA</v>
      </c>
      <c r="C55" s="75"/>
      <c r="D55" s="88"/>
      <c r="E55" s="89"/>
      <c r="F55" s="90"/>
      <c r="G55" s="81">
        <f t="shared" si="6"/>
        <v>0</v>
      </c>
      <c r="H55" s="68"/>
    </row>
    <row r="56" spans="1:34" s="29" customFormat="1" ht="15" customHeight="1">
      <c r="A56" s="78" t="s">
        <v>43</v>
      </c>
      <c r="B56" s="78" t="str">
        <f t="shared" si="5"/>
        <v>TERRACERIAS</v>
      </c>
      <c r="C56" s="75"/>
      <c r="D56" s="88"/>
      <c r="E56" s="89"/>
      <c r="F56" s="90"/>
      <c r="G56" s="82">
        <f t="shared" si="6"/>
        <v>0</v>
      </c>
      <c r="H56" s="68"/>
    </row>
    <row r="57" spans="1:34" s="29" customFormat="1" ht="15" customHeight="1">
      <c r="A57" s="78" t="s">
        <v>45</v>
      </c>
      <c r="B57" s="78" t="str">
        <f t="shared" si="5"/>
        <v>ESTRUCTURAS Y OBRAS DE DRENAJE</v>
      </c>
      <c r="C57" s="75"/>
      <c r="D57" s="88"/>
      <c r="E57" s="89"/>
      <c r="F57" s="90"/>
      <c r="G57" s="82">
        <f t="shared" si="6"/>
        <v>0</v>
      </c>
      <c r="H57" s="68"/>
    </row>
    <row r="58" spans="1:34" s="29" customFormat="1" ht="15" customHeight="1">
      <c r="A58" s="78" t="s">
        <v>64</v>
      </c>
      <c r="B58" s="78" t="str">
        <f t="shared" si="5"/>
        <v>PAVIMENTACION</v>
      </c>
      <c r="C58" s="75"/>
      <c r="D58" s="88"/>
      <c r="E58" s="89"/>
      <c r="F58" s="90"/>
      <c r="G58" s="82">
        <f t="shared" si="6"/>
        <v>0</v>
      </c>
      <c r="H58" s="68"/>
    </row>
    <row r="59" spans="1:34" s="29" customFormat="1" ht="15" customHeight="1">
      <c r="A59" s="78" t="s">
        <v>75</v>
      </c>
      <c r="B59" s="78" t="str">
        <f t="shared" si="5"/>
        <v>SEÑALAMIENTO</v>
      </c>
      <c r="C59" s="75"/>
      <c r="D59" s="88"/>
      <c r="E59" s="89"/>
      <c r="F59" s="90"/>
      <c r="G59" s="82">
        <f t="shared" si="6"/>
        <v>0</v>
      </c>
      <c r="H59" s="68"/>
    </row>
    <row r="60" spans="1:34" s="79" customFormat="1" ht="15" customHeight="1">
      <c r="A60" s="107" t="s">
        <v>97</v>
      </c>
      <c r="B60" s="107" t="str">
        <f t="shared" si="5"/>
        <v>SEÑALAMIENTO HORIZONTAL</v>
      </c>
      <c r="C60" s="108"/>
      <c r="D60" s="109"/>
      <c r="E60" s="110"/>
      <c r="F60" s="111"/>
      <c r="G60" s="112">
        <f t="shared" si="6"/>
        <v>0</v>
      </c>
      <c r="H60" s="94"/>
      <c r="I60" s="94"/>
      <c r="J60" s="94"/>
      <c r="K60" s="95"/>
      <c r="L60" s="96"/>
      <c r="M60" s="97"/>
      <c r="N60" s="97"/>
      <c r="W60" s="98"/>
      <c r="X60" s="98"/>
      <c r="Y60" s="98"/>
      <c r="Z60" s="98"/>
      <c r="AA60" s="98"/>
      <c r="AB60" s="98"/>
      <c r="AC60" s="98"/>
      <c r="AD60" s="98"/>
      <c r="AE60" s="98"/>
      <c r="AF60" s="98"/>
      <c r="AG60" s="98"/>
      <c r="AH60" s="98"/>
    </row>
    <row r="61" spans="1:34" s="79" customFormat="1" ht="15" customHeight="1">
      <c r="A61" s="107" t="s">
        <v>99</v>
      </c>
      <c r="B61" s="107" t="str">
        <f t="shared" si="5"/>
        <v>SEÑALAMIENTO VERTICAL</v>
      </c>
      <c r="C61" s="108"/>
      <c r="D61" s="109"/>
      <c r="E61" s="110"/>
      <c r="F61" s="111"/>
      <c r="G61" s="112">
        <f t="shared" si="6"/>
        <v>0</v>
      </c>
      <c r="H61" s="94"/>
      <c r="I61" s="94"/>
      <c r="J61" s="94"/>
      <c r="K61" s="95"/>
      <c r="L61" s="96"/>
      <c r="M61" s="97"/>
      <c r="N61" s="97"/>
      <c r="W61" s="98"/>
      <c r="X61" s="98"/>
      <c r="Y61" s="98"/>
      <c r="Z61" s="98"/>
      <c r="AA61" s="98"/>
      <c r="AB61" s="98"/>
      <c r="AC61" s="98"/>
      <c r="AD61" s="98"/>
      <c r="AE61" s="98"/>
      <c r="AF61" s="98"/>
      <c r="AG61" s="98"/>
      <c r="AH61" s="98"/>
    </row>
    <row r="62" spans="1:34" s="29" customFormat="1" ht="15" customHeight="1">
      <c r="A62" s="78"/>
      <c r="B62" s="78"/>
      <c r="C62" s="75"/>
      <c r="D62" s="88"/>
      <c r="E62" s="89"/>
      <c r="F62" s="90"/>
      <c r="G62" s="82"/>
      <c r="H62" s="68"/>
    </row>
    <row r="63" spans="1:34" s="29" customFormat="1" ht="15" customHeight="1">
      <c r="A63" s="78"/>
      <c r="B63" s="78"/>
      <c r="C63" s="75"/>
      <c r="D63" s="88"/>
      <c r="E63" s="89"/>
      <c r="F63" s="90"/>
      <c r="G63" s="82"/>
      <c r="H63" s="68"/>
    </row>
    <row r="64" spans="1:34" s="29" customFormat="1" ht="15" customHeight="1">
      <c r="A64" s="78"/>
      <c r="B64" s="78"/>
      <c r="C64" s="75"/>
      <c r="D64" s="88"/>
      <c r="E64" s="89"/>
      <c r="F64" s="90"/>
      <c r="G64" s="82"/>
      <c r="H64" s="68"/>
    </row>
    <row r="65" spans="1:8" s="29" customFormat="1" ht="15" customHeight="1">
      <c r="A65" s="78"/>
      <c r="B65" s="78"/>
      <c r="C65" s="75"/>
      <c r="D65" s="88"/>
      <c r="E65" s="89"/>
      <c r="F65" s="90"/>
      <c r="G65" s="82"/>
      <c r="H65" s="68"/>
    </row>
    <row r="66" spans="1:8" s="29" customFormat="1" ht="15" customHeight="1">
      <c r="A66" s="78"/>
      <c r="B66" s="78"/>
      <c r="C66" s="75"/>
      <c r="D66" s="88"/>
      <c r="E66" s="89"/>
      <c r="F66" s="90"/>
      <c r="G66" s="82"/>
      <c r="H66" s="68"/>
    </row>
    <row r="67" spans="1:8" s="29" customFormat="1" ht="15" customHeight="1">
      <c r="A67" s="34"/>
      <c r="B67" s="34"/>
      <c r="C67" s="34"/>
      <c r="D67" s="46"/>
      <c r="E67" s="64"/>
      <c r="F67" s="35"/>
      <c r="G67" s="36"/>
      <c r="H67" s="68"/>
    </row>
    <row r="68" spans="1:8" s="29" customFormat="1" ht="15" customHeight="1">
      <c r="A68" s="34"/>
      <c r="B68" s="34"/>
      <c r="C68" s="34"/>
      <c r="D68" s="46"/>
      <c r="E68" s="64"/>
      <c r="F68" s="35"/>
      <c r="G68" s="36"/>
      <c r="H68" s="68"/>
    </row>
    <row r="69" spans="1:8" ht="15" customHeight="1">
      <c r="A69" s="27"/>
      <c r="B69" s="37"/>
      <c r="C69" s="31"/>
      <c r="D69" s="45"/>
      <c r="E69" s="65"/>
      <c r="F69" s="31"/>
      <c r="G69" s="59"/>
    </row>
    <row r="70" spans="1:8" ht="15" customHeight="1">
      <c r="A70" s="14" t="s">
        <v>18</v>
      </c>
      <c r="B70" s="14"/>
      <c r="C70" s="14"/>
      <c r="D70" s="14"/>
      <c r="E70" s="14"/>
      <c r="F70" s="28" t="s">
        <v>19</v>
      </c>
      <c r="G70" s="60">
        <f>G54</f>
        <v>0</v>
      </c>
    </row>
    <row r="71" spans="1:8" s="29" customFormat="1" ht="15" customHeight="1">
      <c r="A71" s="30"/>
      <c r="B71" s="30"/>
      <c r="C71" s="30"/>
      <c r="D71" s="47"/>
      <c r="E71" s="52"/>
      <c r="F71" s="28" t="s">
        <v>20</v>
      </c>
      <c r="G71" s="60">
        <f>ROUND(G70*0.16,2)</f>
        <v>0</v>
      </c>
    </row>
    <row r="72" spans="1:8" s="29" customFormat="1" ht="15" customHeight="1">
      <c r="A72" s="14" t="str">
        <f>+numtext(G72)</f>
        <v>CERO PESOS 00/100 M.N.</v>
      </c>
      <c r="B72" s="14"/>
      <c r="C72" s="14"/>
      <c r="D72" s="14"/>
      <c r="E72" s="14"/>
      <c r="F72" s="28" t="s">
        <v>21</v>
      </c>
      <c r="G72" s="60">
        <f>+ROUND(G70+G71,2)</f>
        <v>0</v>
      </c>
    </row>
  </sheetData>
  <mergeCells count="15">
    <mergeCell ref="A72:E72"/>
    <mergeCell ref="C1:F1"/>
    <mergeCell ref="C6:E6"/>
    <mergeCell ref="C7:E7"/>
    <mergeCell ref="C8:E8"/>
    <mergeCell ref="C9:E9"/>
    <mergeCell ref="C10:F10"/>
    <mergeCell ref="C11:F11"/>
    <mergeCell ref="C12:F12"/>
    <mergeCell ref="A14:G14"/>
    <mergeCell ref="A70:E70"/>
    <mergeCell ref="A53:G53"/>
    <mergeCell ref="C2:F5"/>
    <mergeCell ref="B7:B9"/>
    <mergeCell ref="B11:B12"/>
  </mergeCells>
  <printOptions horizontalCentered="1"/>
  <pageMargins left="0.31496062992126" right="0.31496062992126" top="0.31496062992126" bottom="0.31496062992126" header="0.31496062992126" footer="0.31496062992126"/>
  <pageSetup scale="59" fitToHeight="0" orientation="landscape" horizontalDpi="360" verticalDpi="360" r:id="rId1"/>
  <headerFooter>
    <oddFooter>&amp;C&amp;P de &amp;N</oddFooter>
  </headerFooter>
  <rowBreaks count="1" manualBreakCount="1">
    <brk id="52" max="16383"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ELIDA IVETTE AGUIRRE ROCHIN.</cp:lastModifiedBy>
  <cp:lastPrinted>2026-04-16T16:09:49Z</cp:lastPrinted>
  <dcterms:created xsi:type="dcterms:W3CDTF">2024-12-27T18:23:43Z</dcterms:created>
  <dcterms:modified xsi:type="dcterms:W3CDTF">2026-04-29T16:59:58Z</dcterms:modified>
  <cp:category/>
</cp:coreProperties>
</file>