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2" codeName="{4D1C537B-E38A-612A-F078-A93A15B4B7F4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omas\Dropbox\Trabajo\Siop\2026\1.- Convocatorias\15.- Caminos\LP-0212 CODIGO 107 JORGE\"/>
    </mc:Choice>
  </mc:AlternateContent>
  <bookViews>
    <workbookView xWindow="-120" yWindow="-120" windowWidth="29040" windowHeight="15720" activeTab="0"/>
  </bookViews>
  <sheets>
    <sheet name="CATALOGO" sheetId="2" r:id="rId3"/>
  </sheets>
  <definedNames>
    <definedName name="_xlnm._FilterDatabase" localSheetId="0" hidden="1">CATALOGO!$A$19:$H$94</definedName>
    <definedName name="area" localSheetId="0">#REF!</definedName>
    <definedName name="area">#REF!</definedName>
    <definedName name="_xlnm.Print_Area" localSheetId="0">CATALOGO!$B$1:$H$106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ACTOR">CATALOGO!#REF!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2" l="1"/>
</calcChain>
</file>

<file path=xl/metadata.xml><?xml version="1.0" encoding="utf-8"?>
<metadata xmlns="http://schemas.openxmlformats.org/spreadsheetml/2006/main" xmlns:xda="http://schemas.microsoft.com/office/spreadsheetml/2017/dynamicarray" xmlns:xlrd="http://schemas.microsoft.com/office/spreadsheetml/2017/richdata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<sst xmlns="http://schemas.openxmlformats.org/spreadsheetml/2006/main" count="255" uniqueCount="187">
  <si>
    <t>DESCRIPCIÓN GENERAL DE LOS TRABAJOS:</t>
  </si>
  <si>
    <t>PLAZO DE EJECUCIÓN:</t>
  </si>
  <si>
    <t>CLAVE</t>
  </si>
  <si>
    <t xml:space="preserve">DESCRIPCIÓN </t>
  </si>
  <si>
    <t>UNIDAD</t>
  </si>
  <si>
    <t>CANTIDAD</t>
  </si>
  <si>
    <t>IMPORTE ($) M. N.</t>
  </si>
  <si>
    <t>IMPORTE CON LETRA (IVA INCLUIDO)</t>
  </si>
  <si>
    <t>SUBTOTAL M. N.</t>
  </si>
  <si>
    <t>IVA M. N.</t>
  </si>
  <si>
    <t>TOTAL M. N.</t>
  </si>
  <si>
    <t>GOBIERNO DEL ESTADO DE JALISCO</t>
  </si>
  <si>
    <t>SECRETARÍA DE INFRAESTRUCTURA Y OBRA PÚBLICA</t>
  </si>
  <si>
    <t>FECHA:</t>
  </si>
  <si>
    <t>RAZÓN SOCIAL DEL CONTRATISTA:</t>
  </si>
  <si>
    <t>PRECIO UNITARIO ($) PROPUESTO</t>
  </si>
  <si>
    <t>PRECIO UNITARIO ($) PROPUESTO CON LETRA</t>
  </si>
  <si>
    <t>FECHA DE INICIO AUTORIZADA:</t>
  </si>
  <si>
    <t>FECHA DE TERMINACIÓN AUTORIZADA:</t>
  </si>
  <si>
    <t>CATÁLOGO DE CONCEPTOS</t>
  </si>
  <si>
    <t>RESUMEN DE PARTIDAS</t>
  </si>
  <si>
    <t>DIRECCIÓN GENERAL DE LICITACIÓN Y CONTRATACIÓN</t>
  </si>
  <si>
    <t>DOCUMENTO</t>
  </si>
  <si>
    <t>NÚMERO DE PROCEDIMIENTO:</t>
  </si>
  <si>
    <t>NOMBRE Y FIRMA DEL REPRESENTANTE LEGAL</t>
  </si>
  <si>
    <t>E2</t>
  </si>
  <si>
    <t>SIOP-E-ICAR-OB-LP-0212-2026</t>
  </si>
  <si>
    <t>Rehabilitación e instalación de alumbrado público en la carretera 107, tramo Entronque Carretera Federal Méx. 23 - El Salto, en los municipios de El Salto y Tlajomulco de Zúñiga, Jalisco.</t>
  </si>
  <si>
    <t>A1</t>
  </si>
  <si>
    <t>PRELIMINARES</t>
  </si>
  <si>
    <t>DEMOLICIÓN POR CUALQUIER MEDIO, CONCRETO SIMPLE. INCLUYE: ABUNDAMIENTO DE MATERIAL, TRASLADO A PRIMER ESTACIÓN EN CARRETILLA, MANO DE OBRA, EQUIPO Y TODO LO NECESARIO PARA SU CORRECTA EJECUCIÓN.</t>
  </si>
  <si>
    <t>M3</t>
  </si>
  <si>
    <t>EXCAVACIÓN POR CUALQUIER MEDIO EN MATERIAL TIPO II, A CUALQUIER PROFUNDIDAD, INCLUYE: AFINE DE PISOS Y TALUDES, RETIRO DEL MATERIAL A BANCO DE OBRA INDICADO POR SUPERVISIÓN, MANO DE OBRA, EQUIPO Y HERRAMIENTA.</t>
  </si>
  <si>
    <t>CARGA MECÁNICA Y ACARREO EN CAMIÓN 1 ER. KILOMETRO, DE MATERIAL PRODUCTO DE EXCAVACIÓN Y/O DEMOLICIÓN, INCLUYE: MANO DE OBRA, EQUIPO Y HERRAMIENTA, MEDIDO EN SECCIÓN DE PROYECTO.(NORMA S. C. T. N-CTR-CAR-1-01-013-00).</t>
  </si>
  <si>
    <t>ACARREO EN CAMIÓN A KILÓMETROS SUBSECUENTES DE MATERIAL PRODUCTO DE EXCAVACIÓN Y/O DEMOLICIÓN, INCLUYE: MANO DE OBRA, EQUIPO Y HERRAMIENTA, MEDIDO EN SECCIÓN DE PROYECTO. (NORMA S. C. T. N-CTRCAR-1-01-013-00)</t>
  </si>
  <si>
    <t>M3/KM</t>
  </si>
  <si>
    <t>DESCONEXIÓN Y RETIRO DE LUMINARIA TIPO PUNTA DE POSTE Y/O EN BRAZO METÁLICO A UNA ALTURA DE HASTA 12 MTS. INCLUYE: GRÚA CON CANASTILLA, MANO DE OBRA Y LO NECESARIO PARA SU CORRECTA EJECUCIÓN.</t>
  </si>
  <si>
    <t>PZA</t>
  </si>
  <si>
    <t>RETIRO DE POSTE METÁLICO EXISTENTE DE HASTA 12 M , INCLUYE: TRASLADO, ENTREGA A ALMACÉN DE ALUMBRADO, MANIOBRAS, DESCONEXIÓN DE CABLEADO EN POSTES, MANO DE OBRA, EQUIPO DE ELEVACIÓN PARA MANIOBRA Y TRASLADO A PUNTO DE ACOPIO.</t>
  </si>
  <si>
    <t>RETIRO DE MÉNSULA DE POSTE EXISTENTE, SIN RECUPERACIÓN A UNA ALTURA MÁXIMA DE 12 MTS. INCLUYE: MANO DE OBRA, EQUIPO DE ELEVACIÓN, HERRAMIENTA Y TODO LO NECESARIO PARA SU CORRECTA EJECUCIÓN.</t>
  </si>
  <si>
    <t>DESMANTELAMIENTO DE CABLEADO LÍNEA AÉREA VARIOS CALIBRES, INCLUYE: RETIRO DE BASTIDORES Y AISLADORES, RETIRO SIN RECUPERACIÓN, MANO DE OBRA, HERRAMIENTA Y TODO LO NECESARIO PARA SU CORRECTA EJECUCIÓN.</t>
  </si>
  <si>
    <t xml:space="preserve">M </t>
  </si>
  <si>
    <t>A2</t>
  </si>
  <si>
    <t>OBRA CIVIL</t>
  </si>
  <si>
    <t>RELLENO COMPACTADO CON PISÓN DE MANO CON MATERIAL DE BANCO INCLUYE: HUMEDAD ÓPTIMA HASTA EL REBOTE DEL PISÓN, HERRAMIENTA, MANO DE OBRA. VOLUMEN MEDIO COMPACTO.</t>
  </si>
  <si>
    <t>SUMINISTRO Y COLOCACIÓN DE RELLENO FLUIDO EN EL FONDO DE LA EXCAVACIÓN CON UNA RESISTENCIA DE 50 KG/CM2 PARA AMACICE DE BASE, INCLUYE: MATERIAL, MANO DE OBRA, EQUIPO, HERRAMIENTA, LIMPIEZA Y RETIRO DE EXCEDENTES.</t>
  </si>
  <si>
    <t>A3</t>
  </si>
  <si>
    <t>ALUMBRADO PÚBLICO</t>
  </si>
  <si>
    <t>SUMINISTRO E INSTALACIÓN DE ANCLA DE CONCRETO PREFABRICADA MARCA CENMEX F'C= 200 KG/CM2 SECCIÓN PIRAMIDAL 40X80X100 CMS DE SECCIÓN, CON 4 BASTONES ROSCADOS DE 3/4" X 1.00 MTS DE LONGITUD UNIDOS CON ESTRIBOS DE ALAMBRON A CADA 15 CMS CON SOLDADURA, INCLUYE: MANIOBRAS, COLOCACIÓN, HERRAMIENTA, MATERIALES, MANO DE OBRA Y TODO LO NECESARIO PARA SU CORRECTA EJECUCIÓN.</t>
  </si>
  <si>
    <t>SUMINISTRO Y COLOCACIÓN DE CABLE DE ALUMINIO AÉREO XLP-DRS-600V 2+1 CAL 4 AWG. INCLUYE, MANO DE OBRA, ACARREOS, HERRAMIENTA, DESPERDICIOS, LIMPIEZA, EQUIPO DE ELEVACIÓN Y TODO LO NECESARIO PARA SU CORRECTA EJECUCIÓN.</t>
  </si>
  <si>
    <t xml:space="preserve">M  </t>
  </si>
  <si>
    <t>SUMINISTRO E INSTALACIÓN DE CABLE THW COBRE CAL. 10 FORRADO COLOR NEGRO, MCA CONDUMEX O SIMILAR EN CALIDAD Y PRECIO. INCLUYE: MANO DE OBRA, HERRAMIENTA Y/O EQUIPO Y TODO LO NECESARIO PARA SU CORRECTA INSTALACIÓN.</t>
  </si>
  <si>
    <t>SUMINISTRO E INSTALACIÓN DE CABLE THW COBRE CAL. 10 DESNUDO, MCA CONDUMEX O SIMILAR EN CALIDAD Y PRECIO. INCLUYE: MANO DE OBRA, HERRAMIENTA Y/O EQUIPO Y TODO LO NECESARIO PARA SU CORRECTA INSTALACIÓN.</t>
  </si>
  <si>
    <t>SUMINISTRO E INSTALACIÓN DE CONECTOR A COMPRESIÓN, DERIVADOR TIPO H MOD. CDH44, DE ALUMINIO, PARA CALIBRE 2-6 EN RANGO PRINCIPAL Y DERIVACIÓN. INCLUYE: MATERIALES, EQUIPO DE ELEVACIÓN, MANO DE OBRA Y TODO LO NECESARIO PARA SU CORRECTA INSTALACIÓN.</t>
  </si>
  <si>
    <t xml:space="preserve"> PZA </t>
  </si>
  <si>
    <t>SUMINISTRO E INSTALACIÓN DE CONECTOR A COMPRESIÓN TIPO YPC2A8U MCA BURNDY O SIMILAR EN CALIDAD Y PRECIO, DERIVADOR TIPO "C" COBRE-ALUMINIO CAL. 8-2 A. INCLUYE: MATERIALES, MANO DE OBRA, EQUIPO DE ELEVACIÓN Y TODO LO NECESARIO PARA SU CORRECTA INSTALACIÓN.</t>
  </si>
  <si>
    <t>SUMINISTRO Y COLOCACIÓN DE ELECTRODO COPPERWELD 16X3048MM CON PROTOCOLO Y CONECTOR MECÁNICO GAR1426, INCLUYE: MANO DE OBRA, ACARREOS, HERRAMIENTA, DESPERDICIOS, LIMPIEZA Y TODO LO NECESARIO PARA SU CORRECTA INSTALACIÓN.</t>
  </si>
  <si>
    <t>SUMINISTRO Y COLOCACIÓN DE POSTE CÓNICO DE 12 MTS DE ALTURA CON VÁSTAGO 12 M, INCLUYE: PINTURA ESMALTE A DOS MANOS, MATERIALES, TRASLADOS, MANO DE OBRA CALIFICADA, ARMADO, ELEVACIONES, CONEXIONES, AJUSTES, NIVELADO, PLOMEADO, GRÚA Y HERRAMIENTAS.</t>
  </si>
  <si>
    <t>SUMINISTRO E INSTALACIÓN DE BRAZO PARA POSTE METÁLICO 1.20 MTS DE LONGITUD, TUBULAR DE ACERO NEGRO AL CARBÓN DE 2" DIÁMETRO CON PLACA DE SOPORTE PARA SUJECIÓN. INCLUYE: PINTURA ESMALTE A DOS MANOS, MATERIALES, MANO DE OBRA, HERRAMIENTA, EQUIPO Y TODO LO NECESARIO PARA SU CORRECTA EJECUCIÓN.</t>
  </si>
  <si>
    <t xml:space="preserve"> PZA</t>
  </si>
  <si>
    <t>SUMINISTRO E INSTALACIÓN DE BRAZO PARA POSTE METÁLICO EXISTENTE DE 1.20 MTS DE LONGITUD, TUBULAR DE ACERO NEGRO AL CARBÓN DE 2" DIÁMETRO CON PLACA DE SOPORTE PARA SUJECIÓN. INCLUYE: PINTURA ESMALTE A DOS MANOS, SUMINISTRO E INSTALACIÓN DE PERCHA EN POSTE A UNA ALTURA DE HASTA 12 MTS, BARRENO EN POSTE PARA LA INSTALACIÓN, MATERIALES, MANO DE OBRA, HERRAMIENTA, EQUIPO Y TODO LO NECESARIO PARA SU CORRECTA EJECUCIÓN.</t>
  </si>
  <si>
    <t xml:space="preserve">PZA </t>
  </si>
  <si>
    <t>SUMINISTRO Y COLOCACIÓN DE LUMINARIA LED 5050 V2, MOD. V13014650UVG1 MARCA CONSTRULITA DE 130 WATTS, FLUJO LUMINOSO (LM) 18,980, CURVA II M, TENSIÓN 127 - 277 V, ALUMINIO EXTRUIDO ANODIZADO, MONTAJE EN BRAZO DE 1 1/2" HASTA 2 3/8", LED DE ALTA POTENCIA CERÁMICO DE MUY LARGA VIDA, TARJETA DE CIRCUITO IMPRESO DE ALUMINIO, ENSAMBLE ELECTRÓNICO CLASE III DE IPC, PROTECCIÓN DE VOLTAJE CON SUPRESOR DE PICOS DE 10KV/10KA EN PARALELO, AISLAMIENTO DE PRODUCTO CLASE I, IP66, DRIVER CON SUPRESOR DE PICOS INTERNO 6KV/6KA Y PROTECCIÓN TÉRMICA, VALIDADO CON PRUEBA DE VIBRACIÓN 3G, VIDA PROMEDIO DE 150,000 HORAS, TEMPERATURA DE COLOR DE 5,000 K CON ÁNGULO DE APERTURA TIPO 2°. INCLUYE: CARGO DIRECTO POR EL COSTO DE LOS MATERIALES, MANO DE OBRA, HERRAMIENTA Y EQUIPO QUE INTERVENGAN, MONTAJE, CONEXIÓN, PRUEBAS Y PUESTA EN OPERACIÓN DE EQUIPO, SUJECIÓN, CONEXIONES MECÁNICAS, ELÉCTRICAS, MANUAL DE OPERACIÓN, LIMPIEZA Y RETIRO DE SOBRANTES FUERA DE LA OBRA, EQUIPO DE SEGURIDAD, INSTALACIONES ESPECIFICAS, DEPRECIACIÓN Y DEMÁS DERIVADOS DEL USO DE HERRAMIENTA Y EQUIPO EN CUALQUIER NIVEL.</t>
  </si>
  <si>
    <t>APLICACIÓN DE ESMALTE ALQUIDALICO A POSTES Y BRAZOS EXISTENTES ALTURA MÁXIMA 14 MTS, INCLUYE: CEPILLADO, PREPARACIÓN DE LA SUPERFICIE, PRIMER, PINTURA A DOS MANOS, MATERIALES, MANO DE OBRA Y TODO LO NECESARIO PARA SU CORRECTA INSTALACIÓN.</t>
  </si>
  <si>
    <t>SUMINISTRO Y COLOCACIÓN DE GROUD. INCLUYE: ACARREOS, MANO DE OBRA Y TODO LO NECESARIO PARA SU CORRECTA EJECUCIÓN.</t>
  </si>
  <si>
    <t xml:space="preserve">M3 </t>
  </si>
  <si>
    <t>SUMINISTRO E INSTALACIÓN DE GABINETE METÁLICO MARCA HIMEL, GRADO NEMA 4X, FABRICADO EN ACERO O POLIÉSTER REFORZADO, RESISTENTE A INTEMPERIE Y CORROSIÓN, CON PLACA DE MONTAJE INTERIOR, PUERTA CON SELLO HERMÉTICO Y SISTEMA DE CIERRE. INCLUYE: MATERIAL, MANO DE OBRA, EQUIPO, HERRAMIENTA Y TODO LO NECESARIO PARA SU CORRECTA EJECUCIÓN.</t>
  </si>
  <si>
    <t>SUMINISTRO E INSTALACIÓN DE INTERRUPTOR TERMOMAGNÉTICO PARA RIEL DIN, 1PX30A MARCA SQUERE'D. INCLUYE: MATERIAL, MANO DE OBRA, EQUIPO, HERRAMIENTA Y TODO LO NECESARIO PARA SU CORRECTA EJECUCIÓN.</t>
  </si>
  <si>
    <t>SUMINISTRO E INSTALACIÓN DE CONTACTOR PARA ALUMBRADO PUBLICO DE 3PX30 AMP. 8903SMG2V03 MARCA SQUARE'D. INCLUYE: MATERIAL, MANO DE OBRA, EQUIPO, HERRAMIENTA Y TODO LO NECESARIO PARA SU CORRECTA EJECUCIÓN.</t>
  </si>
  <si>
    <t>SUMINISTRO E INSTALACIÓN DE FOTOCELDA 105-130V 1500 W, 1800 VA MARCA TORK. INCLUYE: MATERIAL, MANO DE OBRA, EQUIPO, HERRAMIENTA Y TODO LO NECESARIO PARA SU CORRECTA EJECUCIÓN.</t>
  </si>
  <si>
    <t>SUMINISTRO E INSTALACIÓN DE RIEL DIN METÁLICO GALVANIZADO PARA MONTAJE DE INTERRUPTORES Y CONTACTOR DENTRO DE GABINETE. INCLUYE: MATERIAL, MANO DE OBRA, EQUIPO, HERRAMIENTA Y TODO LO NECESARIO PARA SU CORRECTA EJECUCIÓN.</t>
  </si>
  <si>
    <t>SUMINISTRO E INSTALACIÓN DE TUBERÍA CONDUIT TIPO IMC DE ACERO GALVANIZADO, DIÁMETRO 2", CON ROSCA. INCLUYE: MATERIAL, CORTE, ROSCADO, MANO DE OBRA, EQUIPO, HERRAMIENTA Y TODO LO NECESARIO PARA SU CORRECTA EJECUCIÓN.</t>
  </si>
  <si>
    <t>M</t>
  </si>
  <si>
    <t>SUMINISTRO E INSTALACIÓN DE CODO CONDUIT IMC DE 2", RADIO ESTÁNDAR, FABRICADO EN ACERO GALVANIZADO. INCLUYE: MATERIAL, MANO DE OBRA, EQUIPO, HERRAMIENTA Y TODO LO NECESARIO PARA SU CORRECTA EJECUCIÓN.</t>
  </si>
  <si>
    <t>SUMINISTRO E INSTALACIÓN DE COPLE CONDUIT IMC DE 2", ROSCADO, FABRICADO EN ACERO GALVANIZADO. INCLUYE: MATERIAL, MANO DE OBRA, EQUIPO, HERRAMIENTA Y TODO LO NECESARIO PARA SU CORRECTA EJECUCIÓN.</t>
  </si>
  <si>
    <t>SUMINISTRO E INSTALACIÓN DE CONECTORES PARA TUBERÍA IMC DE 2", TIPO ROSCADO, PARA CONEXIÓN A GABINETE. INCLUYE: MATERIAL, MANO DE OBRA, EQUIPO, HERRAMIENTA Y TODO LO NECESARIO PARA SU CORRECTA EJECUCIÓN.</t>
  </si>
  <si>
    <t>SUMINISTRO E INSTALACIÓN DE SOPORTERÍA METÁLICA GALVANIZADA PARA FIJACIÓN DE TUBERÍA Y GABINETE, INCLUYE: ABRAZADERAS TIPO OMEGA, MÉNSULAS, TAQUETES, TORNILLERÍA, ANCLAJES Y TODO LO NECESARIO PARA SU CORRECTA EJECUCIÓN.</t>
  </si>
  <si>
    <t>SUMINISTRO E INSTALACIÓN DE TRANSFORMADOR TIPO POSTE MONOFÁSICO, CAPACIDAD 10 KVA, TENSIÓN PRIMARIA 13,200 V Y SECUNDARIA 240/120 V, TIPO AUTOPROTEGIDO, ENFRIAMIENTO ONAN, CONFORME A NORMAS CFE Y NOM-002-SEDE. INCLUYE: MATERIAL, MANO DE OBRA, EQUIPO, HERRAMIENTA Y TODO LO NECESARIO PARA SU CORRECTA EJECUCIÓN.</t>
  </si>
  <si>
    <t>A4</t>
  </si>
  <si>
    <t>ESTRUCTURAS CFE</t>
  </si>
  <si>
    <t>SUMINISTRO E INSTALACIÓN DE CORTACIRCUITO FUSIBLE TIPO EXPULSIÓN, CLASE 15 KV, CORRIENTE NOMINAL 100 A. INCLUYE: MATERIAL, MANO DE OBRA, EQUIPO, HERRAMIENTA Y TODO LO NECESARIO PARA SU CORRECTA EJECUCIÓN.</t>
  </si>
  <si>
    <t>SUMINISTRO E INSTALACIÓN DE FUSIBLE TIPO ESLABÓN PARA CORTACIRCUITO, CON CAPACIDAD DE CORRIENTE ACORDE AL DISEÑO DEL TRANSFORMADOR (APROX. 1-5 A PARA 10 KVA). INCLUYE: MATERIAL, MANO DE OBRA, EQUIPO, HERRAMIENTA Y TODO LO NECESARIO PARA SU CORRECTA EJECUCIÓN.</t>
  </si>
  <si>
    <t>SUMINISTRO E INSTALACIÓN DE APARTARRAYO TIPO ÓXIDO METÁLICO (MOV), CLASE 15 KV, PARA PROTECCIÓN CONTRA SOBRETENSIONES. INCLUYE: MATERIAL, MANO DE OBRA, EQUIPO, HERRAMIENTA Y TODO LO NECESARIO PARA SU CORRECTA EJECUCIÓN.</t>
  </si>
  <si>
    <t>SUMINISTRO E INSTALACIÓN DE CONECTOR TIPO PERICO DE ALUMINIO, PARA DERIVACIÓN EN CONDUCTOR ACSR EN MEDIA TENSIÓN. INCLUYE: MATERIAL, MANO DE OBRA, EQUIPO, HERRAMIENTA Y TODO LO NECESARIO PARA SU CORRECTA EJECUCIÓN.</t>
  </si>
  <si>
    <t>SUMINISTRO E INSTALACIÓN DE ESTRIBO PARA CONEXIÓN FLEXIBLE EN MEDIA TENSIÓN, FABRICADO EN COBRE O ALUMINIO. INCLUYE: MATERIAL, MANO DE OBRA, EQUIPO, HERRAMIENTA Y TODO LO NECESARIO PARA SU CORRECTA EJECUCIÓN.</t>
  </si>
  <si>
    <t>SUMINISTRO E INSTALACIÓN DE CRUCETA TIPO PT200 DE ACERO ESTRUCTURAL GALVANIZADO EN CALIENTE, CON LONGITUD APROXIMADA DE 2.0 M, CON PERFORACIONES ESTÁNDAR PARA MONTAJE DE AISLADORES Y HERRAJES. INCLUYE: MATERIAL, MANO DE OBRA, EQUIPO, HERRAMIENTA Y TODO LO NECESARIO PARA SU CORRECTA EJECUCIÓN.</t>
  </si>
  <si>
    <t>SUMINISTRO E INSTALACIÓN DE ABRAZADERA TIPO UC DE ACERO GALVANIZADO, PARA SUJECIÓN DE CRUCETA A POSTE DE CONCRETO, COMPATIBLE CON POSTE TIPO 11-700. INCLUYE: MATERIAL, MANO DE OBRA, EQUIPO, HERRAMIENTA Y TODO LO NECESARIO PARA SU CORRECTA EJECUCIÓN.</t>
  </si>
  <si>
    <t>SUMINISTRO E INSTALACIÓN DE AISLADOR TIPO 13PD, CLASE 15 KV, TIPO PIN, FABRICADO EN PORCELANA VITRIFICADA O MATERIAL POLIMÉRICO. INCLUYE: MATERIAL, MANO DE OBRA, EQUIPO, HERRAMIENTA Y TODO LO NECESARIO PARA SU CORRECTA EJECUCIÓN.</t>
  </si>
  <si>
    <t>SUMINISTRO E INSTALACIÓN DE BASTIDOR TIPO B1 MARCA CONHESA, FABRICADO EN ACERO GALVANIZADO, PARA SOPORTE ESTRUCTURAL EN ARREGLO DE MEDIA TENSIÓN TIPO TS20. INCLUYE: MATERIAL, MANO DE OBRA, EQUIPO, HERRAMIENTA Y TODO LO NECESARIO PARA SU CORRECTA EJECUCIÓN.</t>
  </si>
  <si>
    <t>SUMINISTRO E INSTALACIÓN DE ABRAZADERA TIPO 1BS DE ACERO GALVANIZADO, PARA FIJACIÓN ESTRUCTURAL COMPLEMENTARIA EN POSTE. INCLUYE: MATERIAL, MANO DE OBRA, EQUIPO, HERRAMIENTA Y TODO LO NECESARIO PARA SU CORRECTA EJECUCIÓN.</t>
  </si>
  <si>
    <t>SUMINISTRO E INSTALACIÓN DE CARRETE TIPO H, FABRICADO EN PORCELANA O MATERIAL POLIMÉRICO, PARA RETENCIÓN O CAMBIO DE DIRECCIÓN DE CONDUCTOR EN MEDIA TENSIÓN, CLASE 15 KV. INCLUYE: MATERIAL, MANO DE OBRA, EQUIPO, HERRAMIENTA Y TODO LO NECESARIO PARA SU CORRECTA EJECUCIÓN.</t>
  </si>
  <si>
    <t>SUMINISTRO E INSTALACIÓN DE PLACA TIPO 1PC DE ACERO GALVANIZADO, PARA REFUERZO Y FIJACIÓN DE HERRAJES EN ESTRUCTURA. INCLUYE: MATERIAL, MANO DE OBRA, EQUIPO, HERRAMIENTA Y TODO LO NECESARIO PARA SU CORRECTA EJECUCIÓN.</t>
  </si>
  <si>
    <t>SUMINISTRO E INSTALACIÓN DE VARILLA PREFORMADA DE ACERO GALVANIZADO, PARA AMARRE DE CONDUCTOR ACSR CALIBRE 1/0. INCLUYE: MATERIAL, MANO DE OBRA, EQUIPO, HERRAMIENTA Y TODO LO NECESARIO PARA SU CORRECTA EJECUCIÓN.</t>
  </si>
  <si>
    <t>SUMINISTRO E INSTALACIÓN DE CONECTADOR TIPO COMPRESIÓN O MECÁNICO MARCA BURNDY, FABRICADO EN ALEACIÓN DE ALUMINIO, COMPATIBLE CON CONDUCTOR ACSR CALIBRE 1/0 A 2/0. INCLUYE: MATERIAL, MANO DE OBRA, EQUIPO, HERRAMIENTA Y TODO LO NECESARIO PARA SU CORRECTA EJECUCIÓN.</t>
  </si>
  <si>
    <t>SUMINISTRO E INSTALACIÓN DE CONDUCTOR ACSR SEMIAISLADO CALIBRE 1/0, CONFORME A NORMA ASTM B232. INCLUYE: MATERIAL, MANO DE OBRA, TENDIDO, TENSADO, EQUIPO, HERRAMIENTA Y TODO LO NECESARIO PARA SU CORRECTA EJECUCIÓN.</t>
  </si>
  <si>
    <t>SUMINISTRO E INSTALACIÓN DE CONDUCTOR DE COBRE TIPO THW 2 AWG 75°C 600 V. INCLUYE: MATERIAL, MANO DE OBRA, EQUIPO, HERRAMIENTA Y TODO LO NECESARIO PARA SU CORRECTA EJECUCIÓN.</t>
  </si>
  <si>
    <t>SUMINISTRO E INSTALACIÓN DE VARILLA DE PUESTA A TIERRA TIPO COPPERWELD DE 5/8” DE DIÁMETRO Y 2.4 M DE LONGITUD, CON RECUBRIMIENTO DE COBRE MÍNIMO DE 254 MICRAS. INCLUYE: MATERIAL, MANO DE OBRA, EQUIPO, HERRAMIENTA Y TODO LO NECESARIO PARA SU CORRECTA EJECUCIÓN.</t>
  </si>
  <si>
    <t>SUMINISTRO E INSTALACIÓN DE CONECTOR PARA SISTEMA DE PUESTA A TIERRA, TIPO MECÁNICO, FABRICADOS EN COBRE O BRONCE. INCLUYE: MATERIAL, MANO DE OBRA, EQUIPO, HERRAMIENTA Y TODO LO NECESARIO PARA SU CORRECTA EJECUCIÓN.</t>
  </si>
  <si>
    <t>SUMINISTRO E INSTALACIÓN DE CONDUCTOR DE COBRE DESNUDO CALIBRE 4 AWG, PARA NEUTRO Y SISTEMA DE TIERRAS. INCLUYE: MATERIAL, MANO DE OBRA, EQUIPO, HERRAMIENTA Y TODO LO NECESARIO PARA SU CORRECTA EJECUCIÓN.</t>
  </si>
  <si>
    <t>SUMINISTRO E INSTALACIÓN DE AISLADOR TIPO CARRETE 1C MARCA IUSA, FABRICADO EN PORCELANA VITRIFICADA, PARA BAJA TENSIÓN, CON RESISTENCIA MECÁNICA ADECUADA PARA RETENCIÓN Y SOPORTE DE CONDUCTORES. INCLUYE: MATERIAL, MANO DE OBRA, EQUIPO, HERRAMIENTA Y TODO LO NECESARIO PARA SU CORRECTA EJECUCIÓN.</t>
  </si>
  <si>
    <t>SUMINISTRO E INSTALACIÓN DE ALAMBRE DE ALUMINIO SUAVE PARA AMARRE Y SUJECIÓN DE AISLADORES TIPO CARRETE, CALIBRE 4 .ADECUADO SEGÚN NORMA CFE. INCLUYE: MATERIAL, MANO DE OBRA, EQUIPO, HERRAMIENTA Y TODO LO NECESARIO PARA SU CORRECTA EJECUCIÓN.</t>
  </si>
  <si>
    <t>SUMINISTRO E INSTALACIÓN DE FLEJE GALVANIZADO DE ACERO DE 3/4" DE ANCHO, PARA FIJACIÓN DE AISLADORES Y ESTRUCTURA EN POSTE. INCLUYE: MATERIAL, MANO DE OBRA, EQUIPO, HERRAMIENTA Y TODO LO NECESARIO PARA SU CORRECTA EJECUCIÓN.</t>
  </si>
  <si>
    <t>SUMINISTRO E INSTALACIÓN DE HEBILLAS PARA FLEJE DE 3/4", FABRICADAS EN ACERO GALVANIZADO, PARA SUJECIÓN Y CIERRE DEL SISTEMA DE FLEJADO. INCLUYE: MATERIAL, MANO DE OBRA, EQUIPO, HERRAMIENTA Y TODO LO NECESARIO PARA SU CORRECTA EJECUCIÓN.</t>
  </si>
  <si>
    <t>SUMINISTRO E INSTALACIÓN DE TUBERÍA CONDUIT TIPO ACERO GALVANIZADO DE 32 MM (1 1/4”), PARA BAJADA DE ACOMETIDA. INCLUYE: MATERIAL, CORTE, ROSCADO, MANO DE OBRA, EQUIPO, HERRAMIENTA Y TODO LO NECESARIO PARA SU CORRECTA EJECUCIÓN.</t>
  </si>
  <si>
    <t>SUMINISTRO E INSTALACIÓN DE MUFA PARA INTEMPERIE (WEATHERHEAD) PARA TUBO CONDUIT DE 32 MM, FABRICADA EN ALUMINIO O ACERO GALVANIZADO, PARA PROTECCIÓN DE CONDUCTORES EN ACOMETIDA AÉREA. INCLUYE: MATERIAL, MANO DE OBRA, EQUIPO, HERRAMIENTA Y TODO LO NECESARIO PARA SU CORRECTA EJECUCIÓN.</t>
  </si>
  <si>
    <t>SUMINISTRO E INSTALACIÓN DE BASE PARA MEDIDOR TIPO SOQUET 4T-100 A, PARA SERVICIO MONOFÁSICO, FABRICADA EN MATERIAL RESISTENTE A INTEMPERIE, CONFORME A ESPECIFICACIONES DE CFE. INCLUYE: MATERIAL, MANO DE OBRA, EQUIPO, HERRAMIENTA Y TODO LO NECESARIO PARA SU CORRECTA EJECUCIÓN.</t>
  </si>
  <si>
    <t>SUMINISTRO E INSTALACIÓN DE QUINTA TERMINAL PARA BASE DE MEDICIÓN, PARA CONEXIÓN DE NEUTRO CONFORME A REQUERIMIENTOS DE CFE. INCLUYE: MATERIAL, MANO DE OBRA, EQUIPO, HERRAMIENTA Y TODO LO NECESARIO PARA SU CORRECTA EJECUCIÓN.</t>
  </si>
  <si>
    <t>SUMINISTRO E INSTALACIÓN DE TUBERÍA CONDUIT PARED DELGADA DE 13 MM (1/2”), PARA CONDUCCIÓN DE CONDUCTORES SECUNDARIOS. INCLUYE: MATERIAL, MANO DE OBRA, EQUIPO, HERRAMIENTA Y TODO LO NECESARIO PARA SU CORRECTA EJECUCIÓN.</t>
  </si>
  <si>
    <t>SUMINISTRO E INSTALACIÓN DE CONECTORES PARA TUBERÍA CONDUIT DE 13 MM, TIPO ROSCADO O PRESIÓN, PARA CONEXIÓN A GABINETE O BASE. INCLUYE: MATERIAL, MANO DE OBRA, EQUIPO, HERRAMIENTA Y TODO LO NECESARIO PARA SU CORRECTA EJECUCIÓN.</t>
  </si>
  <si>
    <t>SUMINISTRO E INSTALACIÓN DE REDUCCIÓN TIPO BUSHING PARA TRANSICIÓN DE TUBERÍA DE 32 MM A 13 MM. INCLUYE: MATERIAL, MANO DE OBRA, EQUIPO, HERRAMIENTA Y TODO LO NECESARIO PARA SU CORRECTA EJECUCIÓN.</t>
  </si>
  <si>
    <t>SUMINISTRO E INSTALACIÓN DE VARILLA DE PUESTA A TIERRA TIPO COPPERWELD DE 5/8” DE DIÁMETRO Y 3.0 M DE LONGITUD, CON RECUBRIMIENTO DE COBRE MÍNIMO DE 254 MICRAS. INCLUYE: MATERIAL, MANO DE OBRA, EQUIPO, HERRAMIENTA Y TODO LO NECESARIO PARA SU CORRECTA EJECUCIÓN.</t>
  </si>
  <si>
    <t>SUMINISTRO E INSTALACIÓN DE CONDUCTOR DE COBRE TIPO THW CALIBRE 8 AWG 75°C 600 V, PARA ACOMETIDA Y CONEXIÓN A SISTEMA DE MEDICIÓN. INCLUYE: MATERIAL, MANO DE OBRA, EQUIPO, HERRAMIENTA Y TODO LO NECESARIO PARA SU CORRECTA EJECUCIÓN.</t>
  </si>
  <si>
    <t>SUMINISTRO E INSTALACIÓN DE FLEJE GALVANIZADO DE 3/4” PARA SUJECIÓN DE TUBERÍA Y BASE DE MEDICIÓN EN POSTE. INCLUYE: MATERIAL, MANO DE OBRA, EQUIPO, HERRAMIENTA Y TODO LO NECESARIO PARA SU CORRECTA EJECUCIÓN.</t>
  </si>
  <si>
    <t>OBTENCIÓN DE DICTAMEN DE LA UVIE PARA LA RED ELÉCTRICA Y SUBESTACIÓN DE ALUMBRADO PUBLICO, P.U.O.T.</t>
  </si>
  <si>
    <t>GESTIÓN Y TRÁMITES ANTE CFE PARA LA OBTENCIÓN DEL SERVICIO DE ENERGÍA ELÉCTRICA PARA TRANSFORMADOR DE ALUMBRADO, P.U.O.T.</t>
  </si>
  <si>
    <t>A</t>
  </si>
  <si>
    <t>SIOP-001</t>
  </si>
  <si>
    <t>SIOP-002</t>
  </si>
  <si>
    <t>SIOP-003</t>
  </si>
  <si>
    <t>SIOP-004</t>
  </si>
  <si>
    <t>SIOP-005</t>
  </si>
  <si>
    <t>SIOP-006</t>
  </si>
  <si>
    <t>SIOP-007</t>
  </si>
  <si>
    <t>SIOP-008</t>
  </si>
  <si>
    <t>SIOP-009</t>
  </si>
  <si>
    <t>SIOP-010</t>
  </si>
  <si>
    <t>SIOP-011</t>
  </si>
  <si>
    <t>SIOP-012</t>
  </si>
  <si>
    <t>SIOP-013</t>
  </si>
  <si>
    <t>SIOP-014</t>
  </si>
  <si>
    <t>SIOP-015</t>
  </si>
  <si>
    <t>SIOP-016</t>
  </si>
  <si>
    <t>SIOP-017</t>
  </si>
  <si>
    <t>SIOP-018</t>
  </si>
  <si>
    <t>SIOP-019</t>
  </si>
  <si>
    <t>SIOP-020</t>
  </si>
  <si>
    <t>SIOP-021</t>
  </si>
  <si>
    <t>SIOP-022</t>
  </si>
  <si>
    <t>SIOP-023</t>
  </si>
  <si>
    <t>SIOP-024</t>
  </si>
  <si>
    <t>SIOP-025</t>
  </si>
  <si>
    <t>SIOP-026</t>
  </si>
  <si>
    <t>SIOP-027</t>
  </si>
  <si>
    <t>SIOP-028</t>
  </si>
  <si>
    <t>SIOP-029</t>
  </si>
  <si>
    <t>SIOP-030</t>
  </si>
  <si>
    <t>SIOP-031</t>
  </si>
  <si>
    <t>SIOP-032</t>
  </si>
  <si>
    <t>SIOP-033</t>
  </si>
  <si>
    <t>SIOP-034</t>
  </si>
  <si>
    <t>SIOP-035</t>
  </si>
  <si>
    <t>SIOP-036</t>
  </si>
  <si>
    <t>SIOP-037</t>
  </si>
  <si>
    <t>SIOP-038</t>
  </si>
  <si>
    <t>SIOP-039</t>
  </si>
  <si>
    <t>SIOP-040</t>
  </si>
  <si>
    <t>SIOP-041</t>
  </si>
  <si>
    <t>SIOP-042</t>
  </si>
  <si>
    <t>SIOP-043</t>
  </si>
  <si>
    <t>SIOP-044</t>
  </si>
  <si>
    <t>SIOP-045</t>
  </si>
  <si>
    <t>SIOP-046</t>
  </si>
  <si>
    <t>SIOP-047</t>
  </si>
  <si>
    <t>SIOP-048</t>
  </si>
  <si>
    <t>SIOP-049</t>
  </si>
  <si>
    <t>SIOP-050</t>
  </si>
  <si>
    <t>SIOP-051</t>
  </si>
  <si>
    <t>SIOP-052</t>
  </si>
  <si>
    <t>SIOP-053</t>
  </si>
  <si>
    <t>SIOP-054</t>
  </si>
  <si>
    <t>SIOP-055</t>
  </si>
  <si>
    <t>SIOP-056</t>
  </si>
  <si>
    <t>SIOP-057</t>
  </si>
  <si>
    <t>SIOP-058</t>
  </si>
  <si>
    <t>SIOP-059</t>
  </si>
  <si>
    <t>SIOP-060</t>
  </si>
  <si>
    <t>SIOP-061</t>
  </si>
  <si>
    <t>SIOP-062</t>
  </si>
  <si>
    <t>SIOP-063</t>
  </si>
  <si>
    <t>SIOP-064</t>
  </si>
  <si>
    <t>SIOP-065</t>
  </si>
  <si>
    <t>SIOP-066</t>
  </si>
  <si>
    <t>SIOP-067</t>
  </si>
  <si>
    <t>SIOP-068</t>
  </si>
  <si>
    <t>SIOP-069</t>
  </si>
  <si>
    <t>SIOP-070</t>
  </si>
  <si>
    <t>SIOP-071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</si>
</sst>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  <numFmt numFmtId="165" formatCode="&quot;$&quot;#,###.00"/>
    <numFmt numFmtId="166" formatCode="#,##0.0000"/>
    <numFmt numFmtId="167" formatCode="0.000"/>
  </numFmts>
  <fonts count="18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2"/>
      <name val="Calibri"/>
      <family val="2"/>
      <scheme val="minor"/>
    </font>
    <font>
      <b/>
      <sz val="8"/>
      <color theme="1" tint="0.049989998340606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6"/>
      <name val="Calibri"/>
      <family val="2"/>
    </font>
    <font>
      <sz val="16"/>
      <name val="Calibri"/>
      <family val="2"/>
    </font>
    <font>
      <b/>
      <sz val="10"/>
      <color rgb="FF006600"/>
      <name val="Calibri"/>
      <family val="2"/>
      <scheme val="minor"/>
    </font>
    <font>
      <b/>
      <sz val="8"/>
      <color rgb="FF006600"/>
      <name val="Arial"/>
      <family val="2"/>
    </font>
    <font>
      <sz val="10"/>
      <color rgb="FF0066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953B"/>
        <bgColor indexed="64"/>
      </patternFill>
    </fill>
    <fill>
      <patternFill patternType="solid">
        <fgColor theme="0" tint="-0.249970003962517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/>
    </border>
  </borders>
  <cellStyleXfs count="32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44" fontId="2" fillId="0" borderId="0" applyFont="0" applyFill="0" applyBorder="0" applyAlignment="0" applyProtection="0"/>
    <xf numFmtId="0" fontId="2" fillId="0" borderId="0">
      <alignment/>
      <protection/>
    </xf>
    <xf numFmtId="44" fontId="0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>
      <alignment/>
      <protection/>
    </xf>
    <xf numFmtId="44" fontId="0" fillId="0" borderId="0" applyFont="0" applyFill="0" applyBorder="0" applyAlignment="0" applyProtection="0"/>
    <xf numFmtId="0" fontId="0" fillId="0" borderId="0">
      <alignment/>
      <protection/>
    </xf>
    <xf numFmtId="0" fontId="2" fillId="0" borderId="0">
      <alignment/>
      <protection/>
    </xf>
    <xf numFmtId="44" fontId="2" fillId="0" borderId="0" applyFont="0" applyFill="0" applyBorder="0" applyAlignment="0" applyProtection="0"/>
    <xf numFmtId="44" fontId="0" fillId="0" borderId="0" applyFont="0" applyFill="0" applyBorder="0" applyAlignment="0" applyProtection="0"/>
  </cellStyleXfs>
  <cellXfs count="97">
    <xf numFmtId="0" fontId="0" fillId="0" borderId="0" xfId="0"/>
    <xf numFmtId="0" fontId="4" fillId="0" borderId="1" xfId="20" applyFont="1" applyBorder="1" applyAlignment="1">
      <alignment horizontal="center" vertical="top"/>
      <protection/>
    </xf>
    <xf numFmtId="0" fontId="4" fillId="0" borderId="2" xfId="20" applyFont="1" applyBorder="1" applyAlignment="1">
      <alignment horizontal="center" vertical="top" wrapText="1"/>
      <protection/>
    </xf>
    <xf numFmtId="0" fontId="5" fillId="0" borderId="1" xfId="20" applyFont="1" applyBorder="1" applyAlignment="1">
      <alignment horizontal="center" vertical="top"/>
      <protection/>
    </xf>
    <xf numFmtId="0" fontId="4" fillId="0" borderId="3" xfId="20" applyFont="1" applyBorder="1" applyAlignment="1">
      <alignment vertical="top"/>
      <protection/>
    </xf>
    <xf numFmtId="0" fontId="5" fillId="0" borderId="0" xfId="20" applyFont="1" applyAlignment="1">
      <alignment vertical="top"/>
      <protection/>
    </xf>
    <xf numFmtId="0" fontId="5" fillId="0" borderId="2" xfId="20" applyFont="1" applyBorder="1" applyAlignment="1">
      <alignment horizontal="center" vertical="top"/>
      <protection/>
    </xf>
    <xf numFmtId="0" fontId="4" fillId="0" borderId="4" xfId="20" applyFont="1" applyBorder="1" applyAlignment="1">
      <alignment horizontal="center" vertical="top"/>
      <protection/>
    </xf>
    <xf numFmtId="0" fontId="4" fillId="0" borderId="0" xfId="20" applyFont="1" applyAlignment="1">
      <alignment horizontal="center" vertical="top"/>
      <protection/>
    </xf>
    <xf numFmtId="0" fontId="4" fillId="0" borderId="5" xfId="20" applyFont="1" applyBorder="1" applyAlignment="1">
      <alignment horizontal="center" vertical="top"/>
      <protection/>
    </xf>
    <xf numFmtId="0" fontId="4" fillId="0" borderId="5" xfId="20" applyFont="1" applyBorder="1" applyAlignment="1">
      <alignment vertical="top"/>
      <protection/>
    </xf>
    <xf numFmtId="0" fontId="4" fillId="0" borderId="6" xfId="20" applyFont="1" applyBorder="1" applyAlignment="1">
      <alignment horizontal="left" vertical="top"/>
      <protection/>
    </xf>
    <xf numFmtId="14" fontId="5" fillId="0" borderId="3" xfId="20" applyNumberFormat="1" applyFont="1" applyBorder="1" applyAlignment="1">
      <alignment horizontal="left" vertical="top"/>
      <protection/>
    </xf>
    <xf numFmtId="14" fontId="5" fillId="0" borderId="5" xfId="20" applyNumberFormat="1" applyFont="1" applyBorder="1" applyAlignment="1">
      <alignment horizontal="left" vertical="top"/>
      <protection/>
    </xf>
    <xf numFmtId="0" fontId="5" fillId="0" borderId="5" xfId="20" applyFont="1" applyBorder="1" applyAlignment="1">
      <alignment horizontal="left" vertical="top"/>
      <protection/>
    </xf>
    <xf numFmtId="14" fontId="5" fillId="0" borderId="7" xfId="20" applyNumberFormat="1" applyFont="1" applyBorder="1" applyAlignment="1">
      <alignment horizontal="left" vertical="top"/>
      <protection/>
    </xf>
    <xf numFmtId="0" fontId="4" fillId="0" borderId="7" xfId="20" applyFont="1" applyBorder="1" applyAlignment="1">
      <alignment vertical="top"/>
      <protection/>
    </xf>
    <xf numFmtId="0" fontId="4" fillId="0" borderId="1" xfId="20" applyFont="1" applyBorder="1" applyAlignment="1">
      <alignment horizontal="left" vertical="top"/>
      <protection/>
    </xf>
    <xf numFmtId="0" fontId="5" fillId="0" borderId="4" xfId="20" applyFont="1" applyBorder="1" applyAlignment="1">
      <alignment horizontal="center" vertical="top"/>
      <protection/>
    </xf>
    <xf numFmtId="0" fontId="5" fillId="0" borderId="0" xfId="20" applyFont="1" applyAlignment="1">
      <alignment horizontal="center" vertical="top"/>
      <protection/>
    </xf>
    <xf numFmtId="0" fontId="5" fillId="0" borderId="5" xfId="20" applyFont="1" applyBorder="1" applyAlignment="1">
      <alignment horizontal="center" vertical="top"/>
      <protection/>
    </xf>
    <xf numFmtId="0" fontId="5" fillId="0" borderId="8" xfId="20" applyFont="1" applyBorder="1" applyAlignment="1">
      <alignment horizontal="center" vertical="top"/>
      <protection/>
    </xf>
    <xf numFmtId="0" fontId="5" fillId="0" borderId="9" xfId="20" applyFont="1" applyBorder="1" applyAlignment="1">
      <alignment horizontal="center" vertical="top"/>
      <protection/>
    </xf>
    <xf numFmtId="0" fontId="5" fillId="0" borderId="10" xfId="20" applyFont="1" applyBorder="1" applyAlignment="1">
      <alignment horizontal="center" vertical="top"/>
      <protection/>
    </xf>
    <xf numFmtId="0" fontId="5" fillId="0" borderId="7" xfId="20" applyFont="1" applyBorder="1" applyAlignment="1">
      <alignment horizontal="center" vertical="top"/>
      <protection/>
    </xf>
    <xf numFmtId="0" fontId="5" fillId="0" borderId="0" xfId="20" applyFont="1" applyAlignment="1">
      <alignment horizontal="justify" vertical="top"/>
      <protection/>
    </xf>
    <xf numFmtId="0" fontId="4" fillId="0" borderId="0" xfId="20" applyFont="1" applyAlignment="1">
      <alignment vertical="top"/>
      <protection/>
    </xf>
    <xf numFmtId="49" fontId="6" fillId="2" borderId="11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 wrapText="1"/>
      <protection/>
    </xf>
    <xf numFmtId="49" fontId="6" fillId="2" borderId="13" xfId="21" applyNumberFormat="1" applyFont="1" applyFill="1" applyBorder="1" applyAlignment="1">
      <alignment horizontal="center" vertical="center"/>
      <protection/>
    </xf>
    <xf numFmtId="0" fontId="5" fillId="0" borderId="0" xfId="20" applyFont="1" applyAlignment="1">
      <alignment horizontal="center" vertical="center"/>
      <protection/>
    </xf>
    <xf numFmtId="4" fontId="4" fillId="0" borderId="0" xfId="20" applyNumberFormat="1" applyFont="1" applyAlignment="1">
      <alignment vertical="top"/>
      <protection/>
    </xf>
    <xf numFmtId="49" fontId="5" fillId="0" borderId="0" xfId="20" applyNumberFormat="1" applyFont="1" applyAlignment="1">
      <alignment horizontal="left" vertical="top"/>
      <protection/>
    </xf>
    <xf numFmtId="0" fontId="5" fillId="0" borderId="0" xfId="20" applyFont="1" applyAlignment="1">
      <alignment horizontal="center" vertical="top" wrapText="1"/>
      <protection/>
    </xf>
    <xf numFmtId="4" fontId="5" fillId="0" borderId="0" xfId="20" applyNumberFormat="1" applyFont="1" applyAlignment="1">
      <alignment horizontal="right" vertical="top"/>
      <protection/>
    </xf>
    <xf numFmtId="164" fontId="5" fillId="0" borderId="0" xfId="22" applyNumberFormat="1" applyFont="1" applyFill="1" applyAlignment="1">
      <alignment horizontal="right" vertical="top"/>
    </xf>
    <xf numFmtId="164" fontId="5" fillId="0" borderId="0" xfId="22" applyNumberFormat="1" applyFont="1" applyAlignment="1">
      <alignment horizontal="right" vertical="top"/>
    </xf>
    <xf numFmtId="0" fontId="5" fillId="0" borderId="0" xfId="23" applyFont="1" applyAlignment="1">
      <alignment vertical="top"/>
      <protection/>
    </xf>
    <xf numFmtId="49" fontId="3" fillId="0" borderId="0" xfId="20" applyNumberFormat="1" applyFont="1" applyAlignment="1">
      <alignment horizontal="left" vertical="top"/>
      <protection/>
    </xf>
    <xf numFmtId="0" fontId="3" fillId="0" borderId="0" xfId="20" applyFont="1" applyAlignment="1">
      <alignment horizontal="center" vertical="top" wrapText="1"/>
      <protection/>
    </xf>
    <xf numFmtId="166" fontId="3" fillId="0" borderId="0" xfId="20" applyNumberFormat="1" applyFont="1" applyAlignment="1">
      <alignment horizontal="right" vertical="top"/>
      <protection/>
    </xf>
    <xf numFmtId="164" fontId="3" fillId="0" borderId="0" xfId="22" applyNumberFormat="1" applyFont="1" applyAlignment="1">
      <alignment horizontal="right" vertical="top"/>
    </xf>
    <xf numFmtId="4" fontId="7" fillId="0" borderId="0" xfId="20" applyNumberFormat="1" applyFont="1" applyAlignment="1">
      <alignment horizontal="center" vertical="top"/>
      <protection/>
    </xf>
    <xf numFmtId="164" fontId="7" fillId="0" borderId="0" xfId="22" applyNumberFormat="1" applyFont="1" applyAlignment="1">
      <alignment vertical="top"/>
    </xf>
    <xf numFmtId="164" fontId="3" fillId="0" borderId="0" xfId="22" applyNumberFormat="1" applyFont="1" applyAlignment="1">
      <alignment vertical="top"/>
    </xf>
    <xf numFmtId="0" fontId="8" fillId="0" borderId="0" xfId="20" applyFont="1" applyAlignment="1">
      <alignment horizontal="center" vertical="top" wrapText="1"/>
      <protection/>
    </xf>
    <xf numFmtId="0" fontId="9" fillId="3" borderId="0" xfId="20" applyFont="1" applyFill="1" applyAlignment="1">
      <alignment vertical="top"/>
      <protection/>
    </xf>
    <xf numFmtId="0" fontId="7" fillId="3" borderId="0" xfId="20" applyFont="1" applyFill="1" applyAlignment="1">
      <alignment horizontal="center" vertical="top"/>
      <protection/>
    </xf>
    <xf numFmtId="0" fontId="9" fillId="3" borderId="0" xfId="20" applyFont="1" applyFill="1" applyAlignment="1">
      <alignment horizontal="center" vertical="top"/>
      <protection/>
    </xf>
    <xf numFmtId="167" fontId="9" fillId="3" borderId="0" xfId="20" applyNumberFormat="1" applyFont="1" applyFill="1" applyAlignment="1">
      <alignment vertical="top"/>
      <protection/>
    </xf>
    <xf numFmtId="0" fontId="7" fillId="0" borderId="1" xfId="20" applyFont="1" applyBorder="1" applyAlignment="1">
      <alignment horizontal="center" vertical="top"/>
      <protection/>
    </xf>
    <xf numFmtId="4" fontId="7" fillId="0" borderId="0" xfId="20" applyNumberFormat="1" applyFont="1" applyAlignment="1">
      <alignment horizontal="justify" vertical="top" wrapText="1"/>
      <protection/>
    </xf>
    <xf numFmtId="0" fontId="6" fillId="2" borderId="0" xfId="23" applyFont="1" applyFill="1" applyAlignment="1">
      <alignment horizontal="justify" vertical="top"/>
      <protection/>
    </xf>
    <xf numFmtId="165" fontId="6" fillId="2" borderId="0" xfId="23" applyNumberFormat="1" applyFont="1" applyFill="1" applyAlignment="1">
      <alignment vertical="top"/>
      <protection/>
    </xf>
    <xf numFmtId="0" fontId="4" fillId="0" borderId="0" xfId="20" applyFont="1" applyAlignment="1">
      <alignment horizontal="justify" vertical="top"/>
      <protection/>
    </xf>
    <xf numFmtId="8" fontId="4" fillId="0" borderId="0" xfId="20" applyNumberFormat="1" applyFont="1" applyAlignment="1">
      <alignment vertical="top"/>
      <protection/>
    </xf>
    <xf numFmtId="49" fontId="7" fillId="0" borderId="0" xfId="20" applyNumberFormat="1" applyFont="1" applyAlignment="1">
      <alignment horizontal="left" vertical="top"/>
      <protection/>
    </xf>
    <xf numFmtId="0" fontId="10" fillId="0" borderId="0" xfId="20" applyFont="1" applyAlignment="1">
      <alignment horizontal="justify" vertical="top"/>
      <protection/>
    </xf>
    <xf numFmtId="0" fontId="11" fillId="0" borderId="0" xfId="20" applyFont="1" applyAlignment="1">
      <alignment horizontal="justify" vertical="top" wrapText="1"/>
      <protection/>
    </xf>
    <xf numFmtId="0" fontId="12" fillId="0" borderId="0" xfId="20" applyFont="1" applyAlignment="1">
      <alignment vertical="top"/>
      <protection/>
    </xf>
    <xf numFmtId="0" fontId="15" fillId="0" borderId="0" xfId="20" applyFont="1" applyAlignment="1">
      <alignment horizontal="justify" vertical="top"/>
      <protection/>
    </xf>
    <xf numFmtId="4" fontId="3" fillId="0" borderId="0" xfId="20" applyNumberFormat="1" applyFont="1" applyAlignment="1">
      <alignment horizontal="right" vertical="top" wrapText="1"/>
      <protection/>
    </xf>
    <xf numFmtId="164" fontId="3" fillId="0" borderId="0" xfId="30" applyNumberFormat="1" applyFont="1" applyAlignment="1">
      <alignment horizontal="right" vertical="top" wrapText="1"/>
    </xf>
    <xf numFmtId="0" fontId="16" fillId="0" borderId="0" xfId="20" applyFont="1" applyAlignment="1">
      <alignment horizontal="justify" vertical="top"/>
      <protection/>
    </xf>
    <xf numFmtId="0" fontId="17" fillId="0" borderId="0" xfId="20" applyFont="1" applyAlignment="1">
      <alignment horizontal="center" vertical="top" wrapText="1"/>
      <protection/>
    </xf>
    <xf numFmtId="4" fontId="17" fillId="0" borderId="0" xfId="20" applyNumberFormat="1" applyFont="1" applyAlignment="1">
      <alignment horizontal="right" vertical="top"/>
      <protection/>
    </xf>
    <xf numFmtId="164" fontId="17" fillId="0" borderId="0" xfId="25" applyNumberFormat="1" applyFont="1" applyAlignment="1">
      <alignment horizontal="right" vertical="top"/>
    </xf>
    <xf numFmtId="4" fontId="15" fillId="0" borderId="0" xfId="20" applyNumberFormat="1" applyFont="1" applyAlignment="1">
      <alignment horizontal="center" vertical="top"/>
      <protection/>
    </xf>
    <xf numFmtId="164" fontId="15" fillId="0" borderId="0" xfId="24" applyNumberFormat="1" applyFont="1" applyFill="1" applyAlignment="1">
      <alignment vertical="top"/>
    </xf>
    <xf numFmtId="0" fontId="4" fillId="0" borderId="2" xfId="20" applyFont="1" applyBorder="1" applyAlignment="1">
      <alignment horizontal="center" vertical="top" wrapText="1"/>
      <protection/>
    </xf>
    <xf numFmtId="0" fontId="4" fillId="0" borderId="8" xfId="20" applyFont="1" applyBorder="1" applyAlignment="1">
      <alignment horizontal="center" vertical="top" wrapText="1"/>
      <protection/>
    </xf>
    <xf numFmtId="0" fontId="4" fillId="0" borderId="6" xfId="20" applyFont="1" applyBorder="1" applyAlignment="1">
      <alignment horizontal="center" vertical="top"/>
      <protection/>
    </xf>
    <xf numFmtId="0" fontId="4" fillId="0" borderId="14" xfId="20" applyFont="1" applyBorder="1" applyAlignment="1">
      <alignment horizontal="center" vertical="top"/>
      <protection/>
    </xf>
    <xf numFmtId="0" fontId="4" fillId="0" borderId="3" xfId="20" applyFont="1" applyBorder="1" applyAlignment="1">
      <alignment horizontal="center" vertical="top"/>
      <protection/>
    </xf>
    <xf numFmtId="14" fontId="4" fillId="0" borderId="6" xfId="20" applyNumberFormat="1" applyFont="1" applyBorder="1" applyAlignment="1">
      <alignment horizontal="right" vertical="top"/>
      <protection/>
    </xf>
    <xf numFmtId="14" fontId="4" fillId="0" borderId="14" xfId="20" applyNumberFormat="1" applyFont="1" applyBorder="1" applyAlignment="1">
      <alignment horizontal="right" vertical="top"/>
      <protection/>
    </xf>
    <xf numFmtId="14" fontId="4" fillId="0" borderId="4" xfId="20" applyNumberFormat="1" applyFont="1" applyBorder="1" applyAlignment="1">
      <alignment horizontal="right" vertical="top"/>
      <protection/>
    </xf>
    <xf numFmtId="14" fontId="4" fillId="0" borderId="0" xfId="20" applyNumberFormat="1" applyFont="1" applyAlignment="1">
      <alignment horizontal="right" vertical="top"/>
      <protection/>
    </xf>
    <xf numFmtId="0" fontId="14" fillId="0" borderId="4" xfId="20" applyFont="1" applyBorder="1" applyAlignment="1">
      <alignment horizontal="center" vertical="top"/>
      <protection/>
    </xf>
    <xf numFmtId="0" fontId="14" fillId="0" borderId="0" xfId="20" applyFont="1" applyAlignment="1">
      <alignment horizontal="center" vertical="top"/>
      <protection/>
    </xf>
    <xf numFmtId="0" fontId="14" fillId="0" borderId="5" xfId="20" applyFont="1" applyBorder="1" applyAlignment="1">
      <alignment horizontal="center" vertical="top"/>
      <protection/>
    </xf>
    <xf numFmtId="0" fontId="14" fillId="0" borderId="9" xfId="20" applyFont="1" applyBorder="1" applyAlignment="1">
      <alignment horizontal="center" vertical="top"/>
      <protection/>
    </xf>
    <xf numFmtId="0" fontId="14" fillId="0" borderId="10" xfId="20" applyFont="1" applyBorder="1" applyAlignment="1">
      <alignment horizontal="center" vertical="top"/>
      <protection/>
    </xf>
    <xf numFmtId="0" fontId="14" fillId="0" borderId="7" xfId="20" applyFont="1" applyBorder="1" applyAlignment="1">
      <alignment horizontal="center" vertical="top"/>
      <protection/>
    </xf>
    <xf numFmtId="0" fontId="6" fillId="2" borderId="0" xfId="23" applyFont="1" applyFill="1" applyAlignment="1">
      <alignment horizontal="center" vertical="top"/>
      <protection/>
    </xf>
    <xf numFmtId="14" fontId="4" fillId="0" borderId="9" xfId="20" applyNumberFormat="1" applyFont="1" applyBorder="1" applyAlignment="1">
      <alignment horizontal="right" vertical="top"/>
      <protection/>
    </xf>
    <xf numFmtId="14" fontId="4" fillId="0" borderId="10" xfId="20" applyNumberFormat="1" applyFont="1" applyBorder="1" applyAlignment="1">
      <alignment horizontal="right" vertical="top"/>
      <protection/>
    </xf>
    <xf numFmtId="0" fontId="3" fillId="0" borderId="2" xfId="20" applyFont="1" applyBorder="1" applyAlignment="1">
      <alignment horizontal="justify" vertical="top"/>
      <protection/>
    </xf>
    <xf numFmtId="0" fontId="3" fillId="0" borderId="8" xfId="20" applyFont="1" applyBorder="1" applyAlignment="1">
      <alignment horizontal="justify" vertical="top"/>
      <protection/>
    </xf>
    <xf numFmtId="0" fontId="5" fillId="0" borderId="2" xfId="20" applyFont="1" applyBorder="1" applyAlignment="1">
      <alignment horizontal="left" vertical="top"/>
      <protection/>
    </xf>
    <xf numFmtId="0" fontId="5" fillId="0" borderId="8" xfId="20" applyFont="1" applyBorder="1" applyAlignment="1">
      <alignment horizontal="left" vertical="top"/>
      <protection/>
    </xf>
    <xf numFmtId="0" fontId="6" fillId="2" borderId="11" xfId="20" applyFont="1" applyFill="1" applyBorder="1" applyAlignment="1">
      <alignment horizontal="center" vertical="top"/>
      <protection/>
    </xf>
    <xf numFmtId="0" fontId="6" fillId="2" borderId="12" xfId="20" applyFont="1" applyFill="1" applyBorder="1" applyAlignment="1">
      <alignment horizontal="center" vertical="top"/>
      <protection/>
    </xf>
    <xf numFmtId="0" fontId="6" fillId="2" borderId="13" xfId="20" applyFont="1" applyFill="1" applyBorder="1" applyAlignment="1">
      <alignment horizontal="center" vertical="top"/>
      <protection/>
    </xf>
    <xf numFmtId="0" fontId="13" fillId="0" borderId="2" xfId="20" applyFont="1" applyBorder="1" applyAlignment="1">
      <alignment horizontal="center" vertical="top"/>
      <protection/>
    </xf>
    <xf numFmtId="0" fontId="13" fillId="0" borderId="8" xfId="20" applyFont="1" applyBorder="1" applyAlignment="1">
      <alignment horizontal="center" vertical="top"/>
      <protection/>
    </xf>
  </cellXfs>
  <cellStyles count="18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  <cellStyle name="Normal 3" xfId="21"/>
    <cellStyle name="Moneda 2" xfId="22"/>
    <cellStyle name="Normal 2 2" xfId="23"/>
    <cellStyle name="Moneda" xfId="24" builtinId="4"/>
    <cellStyle name="Moneda 2 2" xfId="25"/>
    <cellStyle name="Normal 2 2 2" xfId="26"/>
    <cellStyle name="Moneda 3" xfId="27"/>
    <cellStyle name="Normal 5" xfId="28"/>
    <cellStyle name="Normal 3 2" xfId="29"/>
    <cellStyle name="Moneda 2 2 2" xfId="30"/>
    <cellStyle name="Moneda 2 3" xfId="3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heetMetadata" Target="metadata.xml" /><Relationship Id="rId6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63500</xdr:colOff>
      <xdr:row>2</xdr:row>
      <xdr:rowOff>133350</xdr:rowOff>
    </xdr:from>
    <xdr:to>
      <xdr:col>2</xdr:col>
      <xdr:colOff>746</xdr:colOff>
      <xdr:row>7</xdr:row>
      <xdr:rowOff>130810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7ef00e-045e-4a2d-8bf2-68d2ee9afe77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6275" y="514350"/>
          <a:ext cx="1304925" cy="1190625"/>
        </a:xfrm>
        <a:prstGeom prst="rect"/>
      </xdr:spPr>
    </xdr:pic>
    <xdr:clientData/>
  </xdr:twoCellAnchor>
  <xdr:twoCellAnchor editAs="oneCell">
    <xdr:from>
      <xdr:col>7</xdr:col>
      <xdr:colOff>60960</xdr:colOff>
      <xdr:row>2</xdr:row>
      <xdr:rowOff>313689</xdr:rowOff>
    </xdr:from>
    <xdr:to>
      <xdr:col>7</xdr:col>
      <xdr:colOff>1618615</xdr:colOff>
      <xdr:row>4</xdr:row>
      <xdr:rowOff>210471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3dc475e-547c-426d-86a1-785cda98e356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668000" y="695325"/>
          <a:ext cx="1562100" cy="485775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H106"/>
  <sheetViews>
    <sheetView showGridLines="0" showZeros="0" tabSelected="1" view="pageBreakPreview" zoomScaleNormal="100" zoomScaleSheetLayoutView="100" workbookViewId="0" topLeftCell="A104">
      <selection pane="topLeft" activeCell="F21" sqref="F21:F94"/>
    </sheetView>
  </sheetViews>
  <sheetFormatPr defaultColWidth="9.14428571428571" defaultRowHeight="15"/>
  <cols>
    <col min="1" max="1" width="9.14285714285714" style="5"/>
    <col min="2" max="2" width="20.5714285714286" style="5" customWidth="1"/>
    <col min="3" max="3" width="56.8571428571429" style="5" customWidth="1"/>
    <col min="4" max="4" width="13.7142857142857" style="5" customWidth="1"/>
    <col min="5" max="5" width="15.1428571428571" style="5" customWidth="1"/>
    <col min="6" max="6" width="17.8571428571429" style="5" customWidth="1"/>
    <col min="7" max="7" width="25.8571428571429" style="5" customWidth="1"/>
    <col min="8" max="8" width="24.2857142857143" style="5" customWidth="1"/>
    <col min="9" max="9" width="10.4285714285714" style="5" bestFit="1" customWidth="1"/>
    <col min="10" max="16384" width="9.14285714285714" style="5"/>
  </cols>
  <sheetData>
    <row r="1" spans="2:8" ht="15">
      <c r="B1" s="3"/>
      <c r="C1" s="1" t="s">
        <v>11</v>
      </c>
      <c r="D1" s="72" t="s">
        <v>23</v>
      </c>
      <c r="E1" s="73"/>
      <c r="F1" s="73"/>
      <c r="G1" s="74"/>
      <c r="H1" s="4"/>
    </row>
    <row r="2" spans="2:8" ht="15">
      <c r="B2" s="6"/>
      <c r="C2" s="2" t="s">
        <v>12</v>
      </c>
      <c r="D2" s="7"/>
      <c r="E2" s="8"/>
      <c r="F2" s="8"/>
      <c r="G2" s="9"/>
      <c r="H2" s="10"/>
    </row>
    <row r="3" spans="2:8" ht="33.75" customHeight="1">
      <c r="B3" s="6"/>
      <c r="C3" s="46" t="s">
        <v>21</v>
      </c>
      <c r="D3" s="79" t="s">
        <v>26</v>
      </c>
      <c r="E3" s="80"/>
      <c r="F3" s="80"/>
      <c r="G3" s="81"/>
      <c r="H3" s="10"/>
    </row>
    <row r="4" spans="2:8" ht="12.75" customHeight="1">
      <c r="B4" s="6"/>
      <c r="C4" s="70"/>
      <c r="D4" s="79"/>
      <c r="E4" s="80"/>
      <c r="F4" s="80"/>
      <c r="G4" s="81"/>
      <c r="H4" s="10"/>
    </row>
    <row r="5" spans="2:8" ht="18.75" customHeight="1" thickBot="1">
      <c r="B5" s="6"/>
      <c r="C5" s="71"/>
      <c r="D5" s="82"/>
      <c r="E5" s="83"/>
      <c r="F5" s="83"/>
      <c r="G5" s="84"/>
      <c r="H5" s="10"/>
    </row>
    <row r="6" spans="2:8" ht="13.5" customHeight="1">
      <c r="B6" s="6"/>
      <c r="C6" s="11" t="s">
        <v>0</v>
      </c>
      <c r="D6" s="75" t="s">
        <v>17</v>
      </c>
      <c r="E6" s="76"/>
      <c r="F6" s="76"/>
      <c r="G6" s="12"/>
      <c r="H6" s="10"/>
    </row>
    <row r="7" spans="2:8" ht="15">
      <c r="B7" s="6"/>
      <c r="C7" s="88" t="s">
        <v>27</v>
      </c>
      <c r="D7" s="77" t="s">
        <v>18</v>
      </c>
      <c r="E7" s="78"/>
      <c r="F7" s="78"/>
      <c r="G7" s="13"/>
      <c r="H7" s="10"/>
    </row>
    <row r="8" spans="2:8" ht="17.25" customHeight="1">
      <c r="B8" s="6"/>
      <c r="C8" s="88"/>
      <c r="D8" s="77" t="s">
        <v>1</v>
      </c>
      <c r="E8" s="78"/>
      <c r="F8" s="78"/>
      <c r="G8" s="14"/>
      <c r="H8" s="10"/>
    </row>
    <row r="9" spans="2:8" ht="14.25" customHeight="1" thickBot="1">
      <c r="B9" s="6"/>
      <c r="C9" s="89"/>
      <c r="D9" s="86" t="s">
        <v>13</v>
      </c>
      <c r="E9" s="87"/>
      <c r="F9" s="87"/>
      <c r="G9" s="15"/>
      <c r="H9" s="16"/>
    </row>
    <row r="10" spans="2:8" ht="17.25" customHeight="1">
      <c r="B10" s="6"/>
      <c r="C10" s="17" t="s">
        <v>14</v>
      </c>
      <c r="D10" s="72" t="s">
        <v>24</v>
      </c>
      <c r="E10" s="73"/>
      <c r="F10" s="73"/>
      <c r="G10" s="74"/>
      <c r="H10" s="51" t="s">
        <v>22</v>
      </c>
    </row>
    <row r="11" spans="2:8" ht="15">
      <c r="B11" s="6"/>
      <c r="C11" s="90"/>
      <c r="D11" s="18">
        <v>0</v>
      </c>
      <c r="E11" s="19"/>
      <c r="F11" s="19"/>
      <c r="G11" s="20"/>
      <c r="H11" s="95" t="s">
        <v>25</v>
      </c>
    </row>
    <row r="12" spans="2:8" ht="15.75" customHeight="1" thickBot="1">
      <c r="B12" s="21"/>
      <c r="C12" s="91"/>
      <c r="D12" s="22"/>
      <c r="E12" s="23"/>
      <c r="F12" s="23"/>
      <c r="G12" s="24"/>
      <c r="H12" s="96"/>
    </row>
    <row r="13" spans="5:5" ht="15.75" thickBot="1">
      <c r="E13" s="25"/>
    </row>
    <row r="14" spans="2:8" ht="15.75" customHeight="1" thickBot="1">
      <c r="B14" s="92" t="s">
        <v>19</v>
      </c>
      <c r="C14" s="93"/>
      <c r="D14" s="93"/>
      <c r="E14" s="93"/>
      <c r="F14" s="93"/>
      <c r="G14" s="93"/>
      <c r="H14" s="94"/>
    </row>
    <row r="15" spans="2:8" ht="15.75" thickBot="1">
      <c r="B15" s="26"/>
      <c r="C15" s="26"/>
      <c r="D15" s="26"/>
      <c r="E15" s="26"/>
      <c r="F15" s="26"/>
      <c r="G15" s="26"/>
      <c r="H15" s="26"/>
    </row>
    <row r="16" spans="2:8" s="31" customFormat="1" ht="40.5" customHeight="1" thickBot="1">
      <c r="B16" s="27" t="s">
        <v>2</v>
      </c>
      <c r="C16" s="28" t="s">
        <v>3</v>
      </c>
      <c r="D16" s="28" t="s">
        <v>4</v>
      </c>
      <c r="E16" s="28" t="s">
        <v>5</v>
      </c>
      <c r="F16" s="29" t="s">
        <v>15</v>
      </c>
      <c r="G16" s="29" t="s">
        <v>16</v>
      </c>
      <c r="H16" s="30" t="s">
        <v>6</v>
      </c>
    </row>
    <row r="17" spans="2:8" ht="40.15" customHeight="1">
      <c r="B17" s="57" t="s">
        <v>115</v>
      </c>
      <c r="C17" s="58" t="str">
        <f>+C7</f>
        <v>Rehabilitación e instalación de alumbrado público en la carretera 107, tramo Entronque Carretera Federal Méx. 23 - El Salto, en los municipios de El Salto y Tlajomulco de Zúñiga, Jalisco.</v>
      </c>
      <c r="D17" s="40"/>
      <c r="E17" s="41"/>
      <c r="F17" s="42"/>
      <c r="G17" s="43"/>
      <c r="H17" s="44">
        <f>+H20+H29+H32+H57</f>
        <v>0</v>
      </c>
    </row>
    <row r="18" spans="2:8" ht="15">
      <c r="B18" s="39"/>
      <c r="C18" s="59"/>
      <c r="D18" s="40"/>
      <c r="E18" s="62"/>
      <c r="F18" s="63"/>
      <c r="G18" s="52"/>
      <c r="H18" s="45"/>
    </row>
    <row r="19" spans="2:8" ht="15">
      <c r="B19" s="39"/>
      <c r="C19" s="59"/>
      <c r="D19" s="40"/>
      <c r="E19" s="62"/>
      <c r="F19" s="63"/>
      <c r="G19" s="52"/>
      <c r="H19" s="45"/>
    </row>
    <row r="20" spans="2:8" ht="15">
      <c r="B20" s="61" t="s">
        <v>28</v>
      </c>
      <c r="C20" s="64" t="s">
        <v>29</v>
      </c>
      <c r="D20" s="65"/>
      <c r="E20" s="66"/>
      <c r="F20" s="67"/>
      <c r="G20" s="68"/>
      <c r="H20" s="69">
        <f>SUM(H21:H28)</f>
        <v>0</v>
      </c>
    </row>
    <row r="21" spans="2:8" ht="45">
      <c r="B21" s="39" t="s">
        <v>116</v>
      </c>
      <c r="C21" s="59" t="s">
        <v>30</v>
      </c>
      <c r="D21" s="40" t="s">
        <v>31</v>
      </c>
      <c r="E21" s="62">
        <v>6.14</v>
      </c>
      <c r="F21" s="63"/>
      <c r="G21" s="52" t="str" cm="1">
        <f t="array" ref="G21">+numtext(F21)</f>
        <v>CERO PESOS 00/100 M.N.</v>
      </c>
      <c r="H21" s="45">
        <f t="shared" si="0" ref="H21:H28">+ROUND(F21*E21,2)</f>
        <v>0</v>
      </c>
    </row>
    <row r="22" spans="2:8" ht="45">
      <c r="B22" s="39" t="s">
        <v>117</v>
      </c>
      <c r="C22" s="59" t="s">
        <v>32</v>
      </c>
      <c r="D22" s="40" t="s">
        <v>31</v>
      </c>
      <c r="E22" s="62">
        <v>217.28</v>
      </c>
      <c r="F22" s="63"/>
      <c r="G22" s="52" t="str" cm="1">
        <f t="array" ref="G22">+numtext(F22)</f>
        <v>CERO PESOS 00/100 M.N.</v>
      </c>
      <c r="H22" s="45">
        <f t="shared" si="0"/>
        <v>0</v>
      </c>
    </row>
    <row r="23" spans="2:8" ht="45">
      <c r="B23" s="39" t="s">
        <v>118</v>
      </c>
      <c r="C23" s="59" t="s">
        <v>33</v>
      </c>
      <c r="D23" s="40" t="s">
        <v>31</v>
      </c>
      <c r="E23" s="62">
        <v>217.28</v>
      </c>
      <c r="F23" s="63"/>
      <c r="G23" s="52" t="str" cm="1">
        <f t="array" ref="G23">+numtext(F23)</f>
        <v>CERO PESOS 00/100 M.N.</v>
      </c>
      <c r="H23" s="45">
        <f t="shared" si="0"/>
        <v>0</v>
      </c>
    </row>
    <row r="24" spans="2:8" ht="45">
      <c r="B24" s="39" t="s">
        <v>119</v>
      </c>
      <c r="C24" s="59" t="s">
        <v>34</v>
      </c>
      <c r="D24" s="40" t="s">
        <v>35</v>
      </c>
      <c r="E24" s="62">
        <v>2607.07</v>
      </c>
      <c r="F24" s="63"/>
      <c r="G24" s="52" t="str" cm="1">
        <f t="array" ref="G24">+numtext(F24)</f>
        <v>CERO PESOS 00/100 M.N.</v>
      </c>
      <c r="H24" s="45">
        <f t="shared" si="0"/>
        <v>0</v>
      </c>
    </row>
    <row r="25" spans="2:8" ht="45">
      <c r="B25" s="39" t="s">
        <v>120</v>
      </c>
      <c r="C25" s="59" t="s">
        <v>36</v>
      </c>
      <c r="D25" s="40" t="s">
        <v>37</v>
      </c>
      <c r="E25" s="62">
        <v>247</v>
      </c>
      <c r="F25" s="63"/>
      <c r="G25" s="52" t="str" cm="1">
        <f t="array" ref="G25">+numtext(F25)</f>
        <v>CERO PESOS 00/100 M.N.</v>
      </c>
      <c r="H25" s="45">
        <f t="shared" si="0"/>
        <v>0</v>
      </c>
    </row>
    <row r="26" spans="2:8" ht="45">
      <c r="B26" s="39" t="s">
        <v>121</v>
      </c>
      <c r="C26" s="59" t="s">
        <v>38</v>
      </c>
      <c r="D26" s="40" t="s">
        <v>37</v>
      </c>
      <c r="E26" s="62">
        <v>27</v>
      </c>
      <c r="F26" s="63"/>
      <c r="G26" s="52" t="str" cm="1">
        <f t="array" ref="G26">+numtext(F26)</f>
        <v>CERO PESOS 00/100 M.N.</v>
      </c>
      <c r="H26" s="45">
        <f t="shared" si="0"/>
        <v>0</v>
      </c>
    </row>
    <row r="27" spans="2:8" ht="45">
      <c r="B27" s="39" t="s">
        <v>122</v>
      </c>
      <c r="C27" s="59" t="s">
        <v>39</v>
      </c>
      <c r="D27" s="40" t="s">
        <v>37</v>
      </c>
      <c r="E27" s="62">
        <v>583</v>
      </c>
      <c r="F27" s="63"/>
      <c r="G27" s="52" t="str" cm="1">
        <f t="array" ref="G27">+numtext(F27)</f>
        <v>CERO PESOS 00/100 M.N.</v>
      </c>
      <c r="H27" s="45">
        <f t="shared" si="0"/>
        <v>0</v>
      </c>
    </row>
    <row r="28" spans="2:8" ht="45">
      <c r="B28" s="39" t="s">
        <v>123</v>
      </c>
      <c r="C28" s="59" t="s">
        <v>40</v>
      </c>
      <c r="D28" s="40" t="s">
        <v>41</v>
      </c>
      <c r="E28" s="62">
        <v>26473.69</v>
      </c>
      <c r="F28" s="63"/>
      <c r="G28" s="52" t="str" cm="1">
        <f t="array" ref="G28">+numtext(F28)</f>
        <v>CERO PESOS 00/100 M.N.</v>
      </c>
      <c r="H28" s="45">
        <f t="shared" si="0"/>
        <v>0</v>
      </c>
    </row>
    <row r="29" spans="2:8" ht="15">
      <c r="B29" s="61" t="s">
        <v>42</v>
      </c>
      <c r="C29" s="64" t="s">
        <v>43</v>
      </c>
      <c r="D29" s="65"/>
      <c r="E29" s="66"/>
      <c r="F29" s="67"/>
      <c r="G29" s="68"/>
      <c r="H29" s="69">
        <f>SUM(H30:H31)</f>
        <v>0</v>
      </c>
    </row>
    <row r="30" spans="2:8" ht="33.75">
      <c r="B30" s="39" t="s">
        <v>124</v>
      </c>
      <c r="C30" s="59" t="s">
        <v>44</v>
      </c>
      <c r="D30" s="40" t="s">
        <v>31</v>
      </c>
      <c r="E30" s="62">
        <v>96.58</v>
      </c>
      <c r="F30" s="63"/>
      <c r="G30" s="52" t="str" cm="1">
        <f t="array" ref="G30">+numtext(F30)</f>
        <v>CERO PESOS 00/100 M.N.</v>
      </c>
      <c r="H30" s="45">
        <f t="shared" si="1" ref="H30:H31">+ROUND(F30*E30,2)</f>
        <v>0</v>
      </c>
    </row>
    <row r="31" spans="2:8" ht="45">
      <c r="B31" s="39" t="s">
        <v>125</v>
      </c>
      <c r="C31" s="59" t="s">
        <v>45</v>
      </c>
      <c r="D31" s="40" t="s">
        <v>31</v>
      </c>
      <c r="E31" s="62">
        <v>120.70</v>
      </c>
      <c r="F31" s="63"/>
      <c r="G31" s="52" t="str" cm="1">
        <f t="array" ref="G31">+numtext(F31)</f>
        <v>CERO PESOS 00/100 M.N.</v>
      </c>
      <c r="H31" s="45">
        <f t="shared" si="1"/>
        <v>0</v>
      </c>
    </row>
    <row r="32" spans="2:8" ht="15">
      <c r="B32" s="61" t="s">
        <v>46</v>
      </c>
      <c r="C32" s="64" t="s">
        <v>47</v>
      </c>
      <c r="D32" s="65"/>
      <c r="E32" s="66"/>
      <c r="F32" s="67"/>
      <c r="G32" s="68"/>
      <c r="H32" s="69">
        <f>SUM(H33:H56)</f>
        <v>0</v>
      </c>
    </row>
    <row r="33" spans="2:8" ht="67.5">
      <c r="B33" s="39" t="s">
        <v>126</v>
      </c>
      <c r="C33" s="59" t="s">
        <v>48</v>
      </c>
      <c r="D33" s="40" t="s">
        <v>37</v>
      </c>
      <c r="E33" s="62">
        <v>168</v>
      </c>
      <c r="F33" s="63"/>
      <c r="G33" s="52" t="str" cm="1">
        <f t="array" ref="G33">+numtext(F33)</f>
        <v>CERO PESOS 00/100 M.N.</v>
      </c>
      <c r="H33" s="45">
        <f t="shared" si="2" ref="H33:H56">+ROUND(F33*E33,2)</f>
        <v>0</v>
      </c>
    </row>
    <row r="34" spans="2:8" ht="45">
      <c r="B34" s="39" t="s">
        <v>127</v>
      </c>
      <c r="C34" s="59" t="s">
        <v>49</v>
      </c>
      <c r="D34" s="40" t="s">
        <v>50</v>
      </c>
      <c r="E34" s="62">
        <v>11414.91</v>
      </c>
      <c r="F34" s="63"/>
      <c r="G34" s="52" t="str" cm="1">
        <f t="array" ref="G34">+numtext(F34)</f>
        <v>CERO PESOS 00/100 M.N.</v>
      </c>
      <c r="H34" s="45">
        <f t="shared" si="2"/>
        <v>0</v>
      </c>
    </row>
    <row r="35" spans="2:8" ht="45">
      <c r="B35" s="39" t="s">
        <v>128</v>
      </c>
      <c r="C35" s="59" t="s">
        <v>51</v>
      </c>
      <c r="D35" s="40" t="s">
        <v>50</v>
      </c>
      <c r="E35" s="62">
        <v>5734.09</v>
      </c>
      <c r="F35" s="63"/>
      <c r="G35" s="52" t="str" cm="1">
        <f t="array" ref="G35">+numtext(F35)</f>
        <v>CERO PESOS 00/100 M.N.</v>
      </c>
      <c r="H35" s="45">
        <f t="shared" si="2"/>
        <v>0</v>
      </c>
    </row>
    <row r="36" spans="2:8" ht="45">
      <c r="B36" s="39" t="s">
        <v>129</v>
      </c>
      <c r="C36" s="59" t="s">
        <v>52</v>
      </c>
      <c r="D36" s="40" t="s">
        <v>50</v>
      </c>
      <c r="E36" s="62">
        <v>1694.79</v>
      </c>
      <c r="F36" s="63"/>
      <c r="G36" s="52" t="str" cm="1">
        <f t="array" ref="G36">+numtext(F36)</f>
        <v>CERO PESOS 00/100 M.N.</v>
      </c>
      <c r="H36" s="45">
        <f t="shared" si="2"/>
        <v>0</v>
      </c>
    </row>
    <row r="37" spans="2:8" ht="45">
      <c r="B37" s="39" t="s">
        <v>130</v>
      </c>
      <c r="C37" s="59" t="s">
        <v>53</v>
      </c>
      <c r="D37" s="40" t="s">
        <v>54</v>
      </c>
      <c r="E37" s="62">
        <v>583</v>
      </c>
      <c r="F37" s="63"/>
      <c r="G37" s="52" t="str" cm="1">
        <f t="array" ref="G37">+numtext(F37)</f>
        <v>CERO PESOS 00/100 M.N.</v>
      </c>
      <c r="H37" s="45">
        <f t="shared" si="2"/>
        <v>0</v>
      </c>
    </row>
    <row r="38" spans="2:8" ht="56.25">
      <c r="B38" s="39" t="s">
        <v>131</v>
      </c>
      <c r="C38" s="59" t="s">
        <v>55</v>
      </c>
      <c r="D38" s="40" t="s">
        <v>37</v>
      </c>
      <c r="E38" s="62">
        <v>583</v>
      </c>
      <c r="F38" s="63"/>
      <c r="G38" s="52" t="str" cm="1">
        <f t="array" ref="G38">+numtext(F38)</f>
        <v>CERO PESOS 00/100 M.N.</v>
      </c>
      <c r="H38" s="45">
        <f t="shared" si="2"/>
        <v>0</v>
      </c>
    </row>
    <row r="39" spans="2:8" ht="45">
      <c r="B39" s="39" t="s">
        <v>132</v>
      </c>
      <c r="C39" s="59" t="s">
        <v>56</v>
      </c>
      <c r="D39" s="40" t="s">
        <v>37</v>
      </c>
      <c r="E39" s="62">
        <v>24</v>
      </c>
      <c r="F39" s="63"/>
      <c r="G39" s="52" t="str" cm="1">
        <f t="array" ref="G39">+numtext(F39)</f>
        <v>CERO PESOS 00/100 M.N.</v>
      </c>
      <c r="H39" s="45">
        <f t="shared" si="2"/>
        <v>0</v>
      </c>
    </row>
    <row r="40" spans="2:8" ht="45">
      <c r="B40" s="39" t="s">
        <v>133</v>
      </c>
      <c r="C40" s="59" t="s">
        <v>57</v>
      </c>
      <c r="D40" s="40" t="s">
        <v>37</v>
      </c>
      <c r="E40" s="62">
        <v>139</v>
      </c>
      <c r="F40" s="63"/>
      <c r="G40" s="52" t="str" cm="1">
        <f t="array" ref="G40">+numtext(F40)</f>
        <v>CERO PESOS 00/100 M.N.</v>
      </c>
      <c r="H40" s="45">
        <f t="shared" si="2"/>
        <v>0</v>
      </c>
    </row>
    <row r="41" spans="2:8" ht="56.25">
      <c r="B41" s="39" t="s">
        <v>134</v>
      </c>
      <c r="C41" s="59" t="s">
        <v>58</v>
      </c>
      <c r="D41" s="40" t="s">
        <v>59</v>
      </c>
      <c r="E41" s="62">
        <v>583</v>
      </c>
      <c r="F41" s="63"/>
      <c r="G41" s="52" t="str" cm="1">
        <f t="array" ref="G41">+numtext(F41)</f>
        <v>CERO PESOS 00/100 M.N.</v>
      </c>
      <c r="H41" s="45">
        <f t="shared" si="2"/>
        <v>0</v>
      </c>
    </row>
    <row r="42" spans="2:8" ht="78.75">
      <c r="B42" s="39" t="s">
        <v>135</v>
      </c>
      <c r="C42" s="59" t="s">
        <v>60</v>
      </c>
      <c r="D42" s="40" t="s">
        <v>61</v>
      </c>
      <c r="E42" s="62">
        <v>583</v>
      </c>
      <c r="F42" s="63"/>
      <c r="G42" s="52" t="str" cm="1">
        <f t="array" ref="G42">+numtext(F42)</f>
        <v>CERO PESOS 00/100 M.N.</v>
      </c>
      <c r="H42" s="45">
        <f t="shared" si="2"/>
        <v>0</v>
      </c>
    </row>
    <row r="43" spans="2:8" ht="202.5">
      <c r="B43" s="39" t="s">
        <v>136</v>
      </c>
      <c r="C43" s="59" t="s">
        <v>62</v>
      </c>
      <c r="D43" s="40" t="s">
        <v>37</v>
      </c>
      <c r="E43" s="62">
        <v>583</v>
      </c>
      <c r="F43" s="63"/>
      <c r="G43" s="52" t="str" cm="1">
        <f t="array" ref="G43">+numtext(F43)</f>
        <v>CERO PESOS 00/100 M.N.</v>
      </c>
      <c r="H43" s="45">
        <f t="shared" si="2"/>
        <v>0</v>
      </c>
    </row>
    <row r="44" spans="2:8" ht="45">
      <c r="B44" s="39" t="s">
        <v>137</v>
      </c>
      <c r="C44" s="59" t="s">
        <v>63</v>
      </c>
      <c r="D44" s="40" t="s">
        <v>54</v>
      </c>
      <c r="E44" s="62">
        <v>294</v>
      </c>
      <c r="F44" s="63"/>
      <c r="G44" s="52" t="str" cm="1">
        <f t="array" ref="G44">+numtext(F44)</f>
        <v>CERO PESOS 00/100 M.N.</v>
      </c>
      <c r="H44" s="45">
        <f t="shared" si="2"/>
        <v>0</v>
      </c>
    </row>
    <row r="45" spans="2:8" ht="25.5">
      <c r="B45" s="39" t="s">
        <v>138</v>
      </c>
      <c r="C45" s="59" t="s">
        <v>64</v>
      </c>
      <c r="D45" s="40" t="s">
        <v>65</v>
      </c>
      <c r="E45" s="62">
        <v>1.34</v>
      </c>
      <c r="F45" s="63"/>
      <c r="G45" s="52" t="str" cm="1">
        <f t="array" ref="G45">+numtext(F45)</f>
        <v>CERO PESOS 00/100 M.N.</v>
      </c>
      <c r="H45" s="45">
        <f t="shared" si="2"/>
        <v>0</v>
      </c>
    </row>
    <row r="46" spans="2:8" ht="67.5">
      <c r="B46" s="39" t="s">
        <v>139</v>
      </c>
      <c r="C46" s="59" t="s">
        <v>66</v>
      </c>
      <c r="D46" s="40" t="s">
        <v>37</v>
      </c>
      <c r="E46" s="62">
        <v>17</v>
      </c>
      <c r="F46" s="63"/>
      <c r="G46" s="52" t="str" cm="1">
        <f t="array" ref="G46">+numtext(F46)</f>
        <v>CERO PESOS 00/100 M.N.</v>
      </c>
      <c r="H46" s="45">
        <f t="shared" si="2"/>
        <v>0</v>
      </c>
    </row>
    <row r="47" spans="2:8" ht="45">
      <c r="B47" s="39" t="s">
        <v>140</v>
      </c>
      <c r="C47" s="59" t="s">
        <v>67</v>
      </c>
      <c r="D47" s="40" t="s">
        <v>37</v>
      </c>
      <c r="E47" s="62">
        <v>34</v>
      </c>
      <c r="F47" s="63"/>
      <c r="G47" s="52" t="str" cm="1">
        <f t="array" ref="G47">+numtext(F47)</f>
        <v>CERO PESOS 00/100 M.N.</v>
      </c>
      <c r="H47" s="45">
        <f t="shared" si="2"/>
        <v>0</v>
      </c>
    </row>
    <row r="48" spans="2:8" ht="45">
      <c r="B48" s="39" t="s">
        <v>141</v>
      </c>
      <c r="C48" s="59" t="s">
        <v>68</v>
      </c>
      <c r="D48" s="40" t="s">
        <v>37</v>
      </c>
      <c r="E48" s="62">
        <v>17</v>
      </c>
      <c r="F48" s="63"/>
      <c r="G48" s="52" t="str" cm="1">
        <f t="array" ref="G48">+numtext(F48)</f>
        <v>CERO PESOS 00/100 M.N.</v>
      </c>
      <c r="H48" s="45">
        <f t="shared" si="2"/>
        <v>0</v>
      </c>
    </row>
    <row r="49" spans="2:8" ht="33.75">
      <c r="B49" s="39" t="s">
        <v>142</v>
      </c>
      <c r="C49" s="59" t="s">
        <v>69</v>
      </c>
      <c r="D49" s="40" t="s">
        <v>37</v>
      </c>
      <c r="E49" s="62">
        <v>17</v>
      </c>
      <c r="F49" s="63"/>
      <c r="G49" s="52" t="str" cm="1">
        <f t="array" ref="G49">+numtext(F49)</f>
        <v>CERO PESOS 00/100 M.N.</v>
      </c>
      <c r="H49" s="45">
        <f t="shared" si="2"/>
        <v>0</v>
      </c>
    </row>
    <row r="50" spans="2:8" ht="45">
      <c r="B50" s="39" t="s">
        <v>143</v>
      </c>
      <c r="C50" s="59" t="s">
        <v>70</v>
      </c>
      <c r="D50" s="40" t="s">
        <v>37</v>
      </c>
      <c r="E50" s="62">
        <v>17</v>
      </c>
      <c r="F50" s="63"/>
      <c r="G50" s="52" t="str" cm="1">
        <f t="array" ref="G50">+numtext(F50)</f>
        <v>CERO PESOS 00/100 M.N.</v>
      </c>
      <c r="H50" s="45">
        <f t="shared" si="2"/>
        <v>0</v>
      </c>
    </row>
    <row r="51" spans="2:8" ht="45">
      <c r="B51" s="39" t="s">
        <v>144</v>
      </c>
      <c r="C51" s="59" t="s">
        <v>71</v>
      </c>
      <c r="D51" s="40" t="s">
        <v>72</v>
      </c>
      <c r="E51" s="62">
        <v>118.41</v>
      </c>
      <c r="F51" s="63"/>
      <c r="G51" s="52" t="str" cm="1">
        <f t="array" ref="G51">+numtext(F51)</f>
        <v>CERO PESOS 00/100 M.N.</v>
      </c>
      <c r="H51" s="45">
        <f t="shared" si="2"/>
        <v>0</v>
      </c>
    </row>
    <row r="52" spans="2:8" ht="45">
      <c r="B52" s="39" t="s">
        <v>145</v>
      </c>
      <c r="C52" s="59" t="s">
        <v>73</v>
      </c>
      <c r="D52" s="40" t="s">
        <v>37</v>
      </c>
      <c r="E52" s="62">
        <v>34</v>
      </c>
      <c r="F52" s="63"/>
      <c r="G52" s="52" t="str" cm="1">
        <f t="array" ref="G52">+numtext(F52)</f>
        <v>CERO PESOS 00/100 M.N.</v>
      </c>
      <c r="H52" s="45">
        <f t="shared" si="2"/>
        <v>0</v>
      </c>
    </row>
    <row r="53" spans="2:8" ht="45">
      <c r="B53" s="39" t="s">
        <v>146</v>
      </c>
      <c r="C53" s="59" t="s">
        <v>74</v>
      </c>
      <c r="D53" s="40" t="s">
        <v>37</v>
      </c>
      <c r="E53" s="62">
        <v>34</v>
      </c>
      <c r="F53" s="63"/>
      <c r="G53" s="52" t="str" cm="1">
        <f t="array" ref="G53">+numtext(F53)</f>
        <v>CERO PESOS 00/100 M.N.</v>
      </c>
      <c r="H53" s="45">
        <f t="shared" si="2"/>
        <v>0</v>
      </c>
    </row>
    <row r="54" spans="2:8" ht="45">
      <c r="B54" s="39" t="s">
        <v>147</v>
      </c>
      <c r="C54" s="59" t="s">
        <v>75</v>
      </c>
      <c r="D54" s="40" t="s">
        <v>37</v>
      </c>
      <c r="E54" s="62">
        <v>34</v>
      </c>
      <c r="F54" s="63"/>
      <c r="G54" s="52" t="str" cm="1">
        <f t="array" ref="G54">+numtext(F54)</f>
        <v>CERO PESOS 00/100 M.N.</v>
      </c>
      <c r="H54" s="45">
        <f t="shared" si="2"/>
        <v>0</v>
      </c>
    </row>
    <row r="55" spans="2:8" ht="45">
      <c r="B55" s="39" t="s">
        <v>148</v>
      </c>
      <c r="C55" s="59" t="s">
        <v>76</v>
      </c>
      <c r="D55" s="40" t="s">
        <v>37</v>
      </c>
      <c r="E55" s="62">
        <v>17</v>
      </c>
      <c r="F55" s="63"/>
      <c r="G55" s="52" t="str" cm="1">
        <f t="array" ref="G55">+numtext(F55)</f>
        <v>CERO PESOS 00/100 M.N.</v>
      </c>
      <c r="H55" s="45">
        <f t="shared" si="2"/>
        <v>0</v>
      </c>
    </row>
    <row r="56" spans="2:8" ht="67.5">
      <c r="B56" s="39" t="s">
        <v>149</v>
      </c>
      <c r="C56" s="59" t="s">
        <v>77</v>
      </c>
      <c r="D56" s="40" t="s">
        <v>37</v>
      </c>
      <c r="E56" s="62">
        <v>17</v>
      </c>
      <c r="F56" s="63"/>
      <c r="G56" s="52" t="str" cm="1">
        <f t="array" ref="G56">+numtext(F56)</f>
        <v>CERO PESOS 00/100 M.N.</v>
      </c>
      <c r="H56" s="45">
        <f t="shared" si="2"/>
        <v>0</v>
      </c>
    </row>
    <row r="57" spans="2:8" ht="15">
      <c r="B57" s="61" t="s">
        <v>78</v>
      </c>
      <c r="C57" s="64" t="s">
        <v>79</v>
      </c>
      <c r="D57" s="65"/>
      <c r="E57" s="66"/>
      <c r="F57" s="67"/>
      <c r="G57" s="68"/>
      <c r="H57" s="69">
        <f>SUM(H58:H94)</f>
        <v>0</v>
      </c>
    </row>
    <row r="58" spans="2:8" ht="45">
      <c r="B58" s="39" t="s">
        <v>150</v>
      </c>
      <c r="C58" s="59" t="s">
        <v>80</v>
      </c>
      <c r="D58" s="40" t="s">
        <v>37</v>
      </c>
      <c r="E58" s="62">
        <v>51</v>
      </c>
      <c r="F58" s="63"/>
      <c r="G58" s="52" t="str" cm="1">
        <f t="array" ref="G58">+numtext(F58)</f>
        <v>CERO PESOS 00/100 M.N.</v>
      </c>
      <c r="H58" s="45">
        <f t="shared" si="3" ref="H58:H94">+ROUND(F58*E58,2)</f>
        <v>0</v>
      </c>
    </row>
    <row r="59" spans="2:8" ht="56.25">
      <c r="B59" s="39" t="s">
        <v>151</v>
      </c>
      <c r="C59" s="59" t="s">
        <v>81</v>
      </c>
      <c r="D59" s="40" t="s">
        <v>37</v>
      </c>
      <c r="E59" s="62">
        <v>51</v>
      </c>
      <c r="F59" s="63"/>
      <c r="G59" s="52" t="str" cm="1">
        <f t="array" ref="G59">+numtext(F59)</f>
        <v>CERO PESOS 00/100 M.N.</v>
      </c>
      <c r="H59" s="45">
        <f t="shared" si="3"/>
        <v>0</v>
      </c>
    </row>
    <row r="60" spans="2:8" ht="45">
      <c r="B60" s="39" t="s">
        <v>152</v>
      </c>
      <c r="C60" s="59" t="s">
        <v>82</v>
      </c>
      <c r="D60" s="40" t="s">
        <v>37</v>
      </c>
      <c r="E60" s="62">
        <v>51</v>
      </c>
      <c r="F60" s="63"/>
      <c r="G60" s="52" t="str" cm="1">
        <f t="array" ref="G60">+numtext(F60)</f>
        <v>CERO PESOS 00/100 M.N.</v>
      </c>
      <c r="H60" s="45">
        <f t="shared" si="3"/>
        <v>0</v>
      </c>
    </row>
    <row r="61" spans="2:8" ht="45">
      <c r="B61" s="39" t="s">
        <v>153</v>
      </c>
      <c r="C61" s="59" t="s">
        <v>83</v>
      </c>
      <c r="D61" s="40" t="s">
        <v>37</v>
      </c>
      <c r="E61" s="62">
        <v>51</v>
      </c>
      <c r="F61" s="63"/>
      <c r="G61" s="52" t="str" cm="1">
        <f t="array" ref="G61">+numtext(F61)</f>
        <v>CERO PESOS 00/100 M.N.</v>
      </c>
      <c r="H61" s="45">
        <f t="shared" si="3"/>
        <v>0</v>
      </c>
    </row>
    <row r="62" spans="2:8" ht="45">
      <c r="B62" s="39" t="s">
        <v>154</v>
      </c>
      <c r="C62" s="59" t="s">
        <v>84</v>
      </c>
      <c r="D62" s="40" t="s">
        <v>37</v>
      </c>
      <c r="E62" s="62">
        <v>51</v>
      </c>
      <c r="F62" s="63"/>
      <c r="G62" s="52" t="str" cm="1">
        <f t="array" ref="G62">+numtext(F62)</f>
        <v>CERO PESOS 00/100 M.N.</v>
      </c>
      <c r="H62" s="45">
        <f t="shared" si="3"/>
        <v>0</v>
      </c>
    </row>
    <row r="63" spans="2:8" ht="56.25">
      <c r="B63" s="39" t="s">
        <v>155</v>
      </c>
      <c r="C63" s="59" t="s">
        <v>85</v>
      </c>
      <c r="D63" s="40" t="s">
        <v>37</v>
      </c>
      <c r="E63" s="62">
        <v>68</v>
      </c>
      <c r="F63" s="63"/>
      <c r="G63" s="52" t="str" cm="1">
        <f t="array" ref="G63">+numtext(F63)</f>
        <v>CERO PESOS 00/100 M.N.</v>
      </c>
      <c r="H63" s="45">
        <f t="shared" si="3"/>
        <v>0</v>
      </c>
    </row>
    <row r="64" spans="2:8" ht="56.25">
      <c r="B64" s="39" t="s">
        <v>156</v>
      </c>
      <c r="C64" s="59" t="s">
        <v>86</v>
      </c>
      <c r="D64" s="40" t="s">
        <v>37</v>
      </c>
      <c r="E64" s="62">
        <v>68</v>
      </c>
      <c r="F64" s="63"/>
      <c r="G64" s="52" t="str" cm="1">
        <f t="array" ref="G64">+numtext(F64)</f>
        <v>CERO PESOS 00/100 M.N.</v>
      </c>
      <c r="H64" s="45">
        <f t="shared" si="3"/>
        <v>0</v>
      </c>
    </row>
    <row r="65" spans="2:8" ht="45">
      <c r="B65" s="39" t="s">
        <v>157</v>
      </c>
      <c r="C65" s="59" t="s">
        <v>87</v>
      </c>
      <c r="D65" s="40" t="s">
        <v>37</v>
      </c>
      <c r="E65" s="62">
        <v>203</v>
      </c>
      <c r="F65" s="63"/>
      <c r="G65" s="52" t="str" cm="1">
        <f t="array" ref="G65">+numtext(F65)</f>
        <v>CERO PESOS 00/100 M.N.</v>
      </c>
      <c r="H65" s="45">
        <f t="shared" si="3"/>
        <v>0</v>
      </c>
    </row>
    <row r="66" spans="2:8" ht="56.25">
      <c r="B66" s="39" t="s">
        <v>158</v>
      </c>
      <c r="C66" s="59" t="s">
        <v>88</v>
      </c>
      <c r="D66" s="40" t="s">
        <v>37</v>
      </c>
      <c r="E66" s="62">
        <v>68</v>
      </c>
      <c r="F66" s="63"/>
      <c r="G66" s="52" t="str" cm="1">
        <f t="array" ref="G66">+numtext(F66)</f>
        <v>CERO PESOS 00/100 M.N.</v>
      </c>
      <c r="H66" s="45">
        <f t="shared" si="3"/>
        <v>0</v>
      </c>
    </row>
    <row r="67" spans="2:8" ht="45">
      <c r="B67" s="39" t="s">
        <v>159</v>
      </c>
      <c r="C67" s="59" t="s">
        <v>89</v>
      </c>
      <c r="D67" s="40" t="s">
        <v>37</v>
      </c>
      <c r="E67" s="62">
        <v>68</v>
      </c>
      <c r="F67" s="63"/>
      <c r="G67" s="52" t="str" cm="1">
        <f t="array" ref="G67">+numtext(F67)</f>
        <v>CERO PESOS 00/100 M.N.</v>
      </c>
      <c r="H67" s="45">
        <f t="shared" si="3"/>
        <v>0</v>
      </c>
    </row>
    <row r="68" spans="2:8" ht="56.25">
      <c r="B68" s="39" t="s">
        <v>160</v>
      </c>
      <c r="C68" s="59" t="s">
        <v>90</v>
      </c>
      <c r="D68" s="40" t="s">
        <v>37</v>
      </c>
      <c r="E68" s="62">
        <v>68</v>
      </c>
      <c r="F68" s="63"/>
      <c r="G68" s="52" t="str" cm="1">
        <f t="array" ref="G68">+numtext(F68)</f>
        <v>CERO PESOS 00/100 M.N.</v>
      </c>
      <c r="H68" s="45">
        <f t="shared" si="3"/>
        <v>0</v>
      </c>
    </row>
    <row r="69" spans="2:8" ht="45">
      <c r="B69" s="39" t="s">
        <v>161</v>
      </c>
      <c r="C69" s="59" t="s">
        <v>91</v>
      </c>
      <c r="D69" s="40" t="s">
        <v>37</v>
      </c>
      <c r="E69" s="62">
        <v>135</v>
      </c>
      <c r="F69" s="63"/>
      <c r="G69" s="52" t="str" cm="1">
        <f t="array" ref="G69">+numtext(F69)</f>
        <v>CERO PESOS 00/100 M.N.</v>
      </c>
      <c r="H69" s="45">
        <f t="shared" si="3"/>
        <v>0</v>
      </c>
    </row>
    <row r="70" spans="2:8" ht="45">
      <c r="B70" s="39" t="s">
        <v>162</v>
      </c>
      <c r="C70" s="59" t="s">
        <v>92</v>
      </c>
      <c r="D70" s="40" t="s">
        <v>37</v>
      </c>
      <c r="E70" s="62">
        <v>203</v>
      </c>
      <c r="F70" s="63"/>
      <c r="G70" s="52" t="str" cm="1">
        <f t="array" ref="G70">+numtext(F70)</f>
        <v>CERO PESOS 00/100 M.N.</v>
      </c>
      <c r="H70" s="45">
        <f t="shared" si="3"/>
        <v>0</v>
      </c>
    </row>
    <row r="71" spans="2:8" ht="56.25">
      <c r="B71" s="39" t="s">
        <v>163</v>
      </c>
      <c r="C71" s="59" t="s">
        <v>93</v>
      </c>
      <c r="D71" s="40" t="s">
        <v>37</v>
      </c>
      <c r="E71" s="62">
        <v>203</v>
      </c>
      <c r="F71" s="63"/>
      <c r="G71" s="52" t="str" cm="1">
        <f t="array" ref="G71">+numtext(F71)</f>
        <v>CERO PESOS 00/100 M.N.</v>
      </c>
      <c r="H71" s="45">
        <f t="shared" si="3"/>
        <v>0</v>
      </c>
    </row>
    <row r="72" spans="2:8" ht="45">
      <c r="B72" s="39" t="s">
        <v>164</v>
      </c>
      <c r="C72" s="59" t="s">
        <v>94</v>
      </c>
      <c r="D72" s="40" t="s">
        <v>72</v>
      </c>
      <c r="E72" s="62">
        <v>507.41</v>
      </c>
      <c r="F72" s="63"/>
      <c r="G72" s="52" t="str" cm="1">
        <f t="array" ref="G72">+numtext(F72)</f>
        <v>CERO PESOS 00/100 M.N.</v>
      </c>
      <c r="H72" s="45">
        <f t="shared" si="3"/>
        <v>0</v>
      </c>
    </row>
    <row r="73" spans="2:8" ht="33.75">
      <c r="B73" s="39" t="s">
        <v>165</v>
      </c>
      <c r="C73" s="59" t="s">
        <v>95</v>
      </c>
      <c r="D73" s="40" t="s">
        <v>72</v>
      </c>
      <c r="E73" s="62">
        <v>422.83</v>
      </c>
      <c r="F73" s="63"/>
      <c r="G73" s="52" t="str" cm="1">
        <f t="array" ref="G73">+numtext(F73)</f>
        <v>CERO PESOS 00/100 M.N.</v>
      </c>
      <c r="H73" s="45">
        <f t="shared" si="3"/>
        <v>0</v>
      </c>
    </row>
    <row r="74" spans="2:8" ht="56.25">
      <c r="B74" s="39" t="s">
        <v>166</v>
      </c>
      <c r="C74" s="59" t="s">
        <v>96</v>
      </c>
      <c r="D74" s="40" t="s">
        <v>37</v>
      </c>
      <c r="E74" s="62">
        <v>34</v>
      </c>
      <c r="F74" s="63"/>
      <c r="G74" s="52" t="str" cm="1">
        <f t="array" ref="G74">+numtext(F74)</f>
        <v>CERO PESOS 00/100 M.N.</v>
      </c>
      <c r="H74" s="45">
        <f t="shared" si="3"/>
        <v>0</v>
      </c>
    </row>
    <row r="75" spans="2:8" ht="45">
      <c r="B75" s="39" t="s">
        <v>167</v>
      </c>
      <c r="C75" s="59" t="s">
        <v>97</v>
      </c>
      <c r="D75" s="40" t="s">
        <v>37</v>
      </c>
      <c r="E75" s="62">
        <v>34</v>
      </c>
      <c r="F75" s="63"/>
      <c r="G75" s="52" t="str" cm="1">
        <f t="array" ref="G75">+numtext(F75)</f>
        <v>CERO PESOS 00/100 M.N.</v>
      </c>
      <c r="H75" s="45">
        <f t="shared" si="3"/>
        <v>0</v>
      </c>
    </row>
    <row r="76" spans="2:8" ht="45">
      <c r="B76" s="39" t="s">
        <v>168</v>
      </c>
      <c r="C76" s="59" t="s">
        <v>98</v>
      </c>
      <c r="D76" s="40" t="s">
        <v>72</v>
      </c>
      <c r="E76" s="62">
        <v>761.09</v>
      </c>
      <c r="F76" s="63"/>
      <c r="G76" s="52" t="str" cm="1">
        <f t="array" ref="G76">+numtext(F76)</f>
        <v>CERO PESOS 00/100 M.N.</v>
      </c>
      <c r="H76" s="45">
        <f t="shared" si="3"/>
        <v>0</v>
      </c>
    </row>
    <row r="77" spans="2:8" ht="56.25">
      <c r="B77" s="39" t="s">
        <v>169</v>
      </c>
      <c r="C77" s="59" t="s">
        <v>99</v>
      </c>
      <c r="D77" s="40" t="s">
        <v>37</v>
      </c>
      <c r="E77" s="62">
        <v>875</v>
      </c>
      <c r="F77" s="63"/>
      <c r="G77" s="52" t="str" cm="1">
        <f t="array" ref="G77">+numtext(F77)</f>
        <v>CERO PESOS 00/100 M.N.</v>
      </c>
      <c r="H77" s="45">
        <f t="shared" si="3"/>
        <v>0</v>
      </c>
    </row>
    <row r="78" spans="2:8" ht="56.25">
      <c r="B78" s="39" t="s">
        <v>170</v>
      </c>
      <c r="C78" s="59" t="s">
        <v>100</v>
      </c>
      <c r="D78" s="40" t="s">
        <v>72</v>
      </c>
      <c r="E78" s="62">
        <v>1456.41</v>
      </c>
      <c r="F78" s="63"/>
      <c r="G78" s="52" t="str" cm="1">
        <f t="array" ref="G78">+numtext(F78)</f>
        <v>CERO PESOS 00/100 M.N.</v>
      </c>
      <c r="H78" s="45">
        <f t="shared" si="3"/>
        <v>0</v>
      </c>
    </row>
    <row r="79" spans="2:8" ht="45">
      <c r="B79" s="39" t="s">
        <v>171</v>
      </c>
      <c r="C79" s="59" t="s">
        <v>101</v>
      </c>
      <c r="D79" s="40" t="s">
        <v>72</v>
      </c>
      <c r="E79" s="62">
        <v>545</v>
      </c>
      <c r="F79" s="63"/>
      <c r="G79" s="52" t="str" cm="1">
        <f t="array" ref="G79">+numtext(F79)</f>
        <v>CERO PESOS 00/100 M.N.</v>
      </c>
      <c r="H79" s="45">
        <f t="shared" si="3"/>
        <v>0</v>
      </c>
    </row>
    <row r="80" spans="2:8" ht="45">
      <c r="B80" s="39" t="s">
        <v>172</v>
      </c>
      <c r="C80" s="59" t="s">
        <v>102</v>
      </c>
      <c r="D80" s="40" t="s">
        <v>37</v>
      </c>
      <c r="E80" s="62">
        <v>583</v>
      </c>
      <c r="F80" s="63"/>
      <c r="G80" s="52" t="str" cm="1">
        <f t="array" ref="G80">+numtext(F80)</f>
        <v>CERO PESOS 00/100 M.N.</v>
      </c>
      <c r="H80" s="45">
        <f t="shared" si="3"/>
        <v>0</v>
      </c>
    </row>
    <row r="81" spans="2:8" ht="45">
      <c r="B81" s="39" t="s">
        <v>173</v>
      </c>
      <c r="C81" s="59" t="s">
        <v>103</v>
      </c>
      <c r="D81" s="40" t="s">
        <v>72</v>
      </c>
      <c r="E81" s="62">
        <v>84.58</v>
      </c>
      <c r="F81" s="63"/>
      <c r="G81" s="52" t="str" cm="1">
        <f t="array" ref="G81">+numtext(F81)</f>
        <v>CERO PESOS 00/100 M.N.</v>
      </c>
      <c r="H81" s="45">
        <f t="shared" si="3"/>
        <v>0</v>
      </c>
    </row>
    <row r="82" spans="2:8" ht="56.25">
      <c r="B82" s="39" t="s">
        <v>174</v>
      </c>
      <c r="C82" s="59" t="s">
        <v>104</v>
      </c>
      <c r="D82" s="40" t="s">
        <v>37</v>
      </c>
      <c r="E82" s="62">
        <v>17</v>
      </c>
      <c r="F82" s="63"/>
      <c r="G82" s="52" t="str" cm="1">
        <f t="array" ref="G82">+numtext(F82)</f>
        <v>CERO PESOS 00/100 M.N.</v>
      </c>
      <c r="H82" s="45">
        <f t="shared" si="3"/>
        <v>0</v>
      </c>
    </row>
    <row r="83" spans="2:8" ht="56.25">
      <c r="B83" s="39" t="s">
        <v>175</v>
      </c>
      <c r="C83" s="59" t="s">
        <v>105</v>
      </c>
      <c r="D83" s="40" t="s">
        <v>37</v>
      </c>
      <c r="E83" s="62">
        <v>17</v>
      </c>
      <c r="F83" s="63"/>
      <c r="G83" s="52" t="str" cm="1">
        <f t="array" ref="G83">+numtext(F83)</f>
        <v>CERO PESOS 00/100 M.N.</v>
      </c>
      <c r="H83" s="45">
        <f t="shared" si="3"/>
        <v>0</v>
      </c>
    </row>
    <row r="84" spans="2:8" ht="45">
      <c r="B84" s="39" t="s">
        <v>176</v>
      </c>
      <c r="C84" s="59" t="s">
        <v>106</v>
      </c>
      <c r="D84" s="40" t="s">
        <v>37</v>
      </c>
      <c r="E84" s="62">
        <v>17</v>
      </c>
      <c r="F84" s="63"/>
      <c r="G84" s="52" t="str" cm="1">
        <f t="array" ref="G84">+numtext(F84)</f>
        <v>CERO PESOS 00/100 M.N.</v>
      </c>
      <c r="H84" s="45">
        <f t="shared" si="3"/>
        <v>0</v>
      </c>
    </row>
    <row r="85" spans="2:8" ht="45">
      <c r="B85" s="39" t="s">
        <v>177</v>
      </c>
      <c r="C85" s="59" t="s">
        <v>107</v>
      </c>
      <c r="D85" s="40" t="s">
        <v>72</v>
      </c>
      <c r="E85" s="62">
        <v>50.75</v>
      </c>
      <c r="F85" s="63"/>
      <c r="G85" s="52" t="str" cm="1">
        <f t="array" ref="G85">+numtext(F85)</f>
        <v>CERO PESOS 00/100 M.N.</v>
      </c>
      <c r="H85" s="45">
        <f t="shared" si="3"/>
        <v>0</v>
      </c>
    </row>
    <row r="86" spans="2:8" ht="45">
      <c r="B86" s="39" t="s">
        <v>178</v>
      </c>
      <c r="C86" s="59" t="s">
        <v>108</v>
      </c>
      <c r="D86" s="40" t="s">
        <v>37</v>
      </c>
      <c r="E86" s="62">
        <v>34</v>
      </c>
      <c r="F86" s="63"/>
      <c r="G86" s="52" t="str" cm="1">
        <f t="array" ref="G86">+numtext(F86)</f>
        <v>CERO PESOS 00/100 M.N.</v>
      </c>
      <c r="H86" s="45">
        <f t="shared" si="3"/>
        <v>0</v>
      </c>
    </row>
    <row r="87" spans="2:8" ht="45">
      <c r="B87" s="39" t="s">
        <v>179</v>
      </c>
      <c r="C87" s="59" t="s">
        <v>109</v>
      </c>
      <c r="D87" s="40" t="s">
        <v>37</v>
      </c>
      <c r="E87" s="62">
        <v>17</v>
      </c>
      <c r="F87" s="63"/>
      <c r="G87" s="52" t="str" cm="1">
        <f t="array" ref="G87">+numtext(F87)</f>
        <v>CERO PESOS 00/100 M.N.</v>
      </c>
      <c r="H87" s="45">
        <f t="shared" si="3"/>
        <v>0</v>
      </c>
    </row>
    <row r="88" spans="2:8" ht="56.25">
      <c r="B88" s="39" t="s">
        <v>180</v>
      </c>
      <c r="C88" s="59" t="s">
        <v>110</v>
      </c>
      <c r="D88" s="40" t="s">
        <v>37</v>
      </c>
      <c r="E88" s="62">
        <v>17</v>
      </c>
      <c r="F88" s="63"/>
      <c r="G88" s="52" t="str" cm="1">
        <f t="array" ref="G88">+numtext(F88)</f>
        <v>CERO PESOS 00/100 M.N.</v>
      </c>
      <c r="H88" s="45">
        <f t="shared" si="3"/>
        <v>0</v>
      </c>
    </row>
    <row r="89" spans="2:8" ht="45">
      <c r="B89" s="39" t="s">
        <v>181</v>
      </c>
      <c r="C89" s="59" t="s">
        <v>97</v>
      </c>
      <c r="D89" s="40" t="s">
        <v>37</v>
      </c>
      <c r="E89" s="62">
        <v>17</v>
      </c>
      <c r="F89" s="63"/>
      <c r="G89" s="52" t="str" cm="1">
        <f t="array" ref="G89">+numtext(F89)</f>
        <v>CERO PESOS 00/100 M.N.</v>
      </c>
      <c r="H89" s="45">
        <f t="shared" si="3"/>
        <v>0</v>
      </c>
    </row>
    <row r="90" spans="2:8" ht="45">
      <c r="B90" s="39" t="s">
        <v>182</v>
      </c>
      <c r="C90" s="59" t="s">
        <v>111</v>
      </c>
      <c r="D90" s="40" t="s">
        <v>72</v>
      </c>
      <c r="E90" s="62">
        <v>372.11</v>
      </c>
      <c r="F90" s="63"/>
      <c r="G90" s="52" t="str" cm="1">
        <f t="array" ref="G90">+numtext(F90)</f>
        <v>CERO PESOS 00/100 M.N.</v>
      </c>
      <c r="H90" s="45">
        <f t="shared" si="3"/>
        <v>0</v>
      </c>
    </row>
    <row r="91" spans="2:8" ht="45">
      <c r="B91" s="39" t="s">
        <v>183</v>
      </c>
      <c r="C91" s="59" t="s">
        <v>112</v>
      </c>
      <c r="D91" s="40" t="s">
        <v>72</v>
      </c>
      <c r="E91" s="62">
        <v>33.83</v>
      </c>
      <c r="F91" s="63"/>
      <c r="G91" s="52" t="str" cm="1">
        <f t="array" ref="G91">+numtext(F91)</f>
        <v>CERO PESOS 00/100 M.N.</v>
      </c>
      <c r="H91" s="45">
        <f t="shared" si="3"/>
        <v>0</v>
      </c>
    </row>
    <row r="92" spans="2:8" ht="45">
      <c r="B92" s="39" t="s">
        <v>184</v>
      </c>
      <c r="C92" s="59" t="s">
        <v>102</v>
      </c>
      <c r="D92" s="40" t="s">
        <v>37</v>
      </c>
      <c r="E92" s="62">
        <v>34</v>
      </c>
      <c r="F92" s="63"/>
      <c r="G92" s="52" t="str" cm="1">
        <f t="array" ref="G92">+numtext(F92)</f>
        <v>CERO PESOS 00/100 M.N.</v>
      </c>
      <c r="H92" s="45">
        <f t="shared" si="3"/>
        <v>0</v>
      </c>
    </row>
    <row r="93" spans="2:8" ht="38.25">
      <c r="B93" s="39" t="s">
        <v>185</v>
      </c>
      <c r="C93" s="59" t="s">
        <v>113</v>
      </c>
      <c r="D93" s="40" t="s">
        <v>61</v>
      </c>
      <c r="E93" s="62">
        <v>17</v>
      </c>
      <c r="F93" s="63"/>
      <c r="G93" s="52" t="str" cm="1">
        <f t="array" ref="G93">+numtext(F93)</f>
        <v>CERO PESOS 00/100 M.N.</v>
      </c>
      <c r="H93" s="45">
        <f t="shared" si="3"/>
        <v>0</v>
      </c>
    </row>
    <row r="94" spans="2:8" ht="38.25">
      <c r="B94" s="39" t="s">
        <v>186</v>
      </c>
      <c r="C94" s="59" t="s">
        <v>114</v>
      </c>
      <c r="D94" s="40" t="s">
        <v>54</v>
      </c>
      <c r="E94" s="62">
        <v>17</v>
      </c>
      <c r="F94" s="63"/>
      <c r="G94" s="52" t="str" cm="1">
        <f t="array" ref="G94">+numtext(F94)</f>
        <v>CERO PESOS 00/100 M.N.</v>
      </c>
      <c r="H94" s="45">
        <f t="shared" si="3"/>
        <v>0</v>
      </c>
    </row>
    <row r="95" spans="2:8" ht="15">
      <c r="B95" s="26"/>
      <c r="C95" s="60"/>
      <c r="D95" s="26"/>
      <c r="E95" s="32"/>
      <c r="F95" s="26"/>
      <c r="G95" s="26"/>
      <c r="H95" s="26"/>
    </row>
    <row r="96" spans="2:8" ht="15.75">
      <c r="B96" s="47"/>
      <c r="C96" s="48" t="s">
        <v>20</v>
      </c>
      <c r="D96" s="49"/>
      <c r="E96" s="50"/>
      <c r="F96" s="47"/>
      <c r="G96" s="47"/>
      <c r="H96" s="47">
        <f>E96*F96</f>
        <v>0</v>
      </c>
    </row>
    <row r="97" spans="2:8" ht="60">
      <c r="B97" s="26" t="s">
        <v>115</v>
      </c>
      <c r="C97" s="55" t="str">
        <f>+C17</f>
        <v>Rehabilitación e instalación de alumbrado público en la carretera 107, tramo Entronque Carretera Federal Méx. 23 - El Salto, en los municipios de El Salto y Tlajomulco de Zúñiga, Jalisco.</v>
      </c>
      <c r="D97" s="26"/>
      <c r="E97" s="32"/>
      <c r="F97" s="26"/>
      <c r="G97" s="26"/>
      <c r="H97" s="56">
        <f>H17</f>
        <v>0</v>
      </c>
    </row>
    <row r="98" spans="2:8" ht="15">
      <c r="B98" s="26"/>
      <c r="C98" s="55"/>
      <c r="D98" s="26"/>
      <c r="E98" s="32"/>
      <c r="F98" s="26"/>
      <c r="G98" s="26"/>
      <c r="H98" s="56"/>
    </row>
    <row r="99" spans="2:8" ht="15">
      <c r="B99" s="61" t="s">
        <v>28</v>
      </c>
      <c r="C99" s="64" t="str">
        <f>+VLOOKUP($B99,$B$17:$H$95,2,0)</f>
        <v>PRELIMINARES</v>
      </c>
      <c r="D99" s="26"/>
      <c r="E99" s="32"/>
      <c r="F99" s="26"/>
      <c r="G99" s="26"/>
      <c r="H99" s="69">
        <f>+VLOOKUP($B99,$B$17:$H$95,7,0)</f>
        <v>0</v>
      </c>
    </row>
    <row r="100" spans="2:8" ht="15">
      <c r="B100" s="61" t="s">
        <v>42</v>
      </c>
      <c r="C100" s="64" t="str">
        <f>+VLOOKUP($B100,$B$17:$H$95,2,0)</f>
        <v>OBRA CIVIL</v>
      </c>
      <c r="D100" s="26"/>
      <c r="E100" s="32"/>
      <c r="F100" s="26"/>
      <c r="G100" s="26"/>
      <c r="H100" s="69">
        <f>+VLOOKUP($B100,$B$17:$H$95,7,0)</f>
        <v>0</v>
      </c>
    </row>
    <row r="101" spans="2:8" ht="15">
      <c r="B101" s="61" t="s">
        <v>46</v>
      </c>
      <c r="C101" s="64" t="str">
        <f>+VLOOKUP($B101,$B$17:$H$95,2,0)</f>
        <v>ALUMBRADO PÚBLICO</v>
      </c>
      <c r="D101" s="26"/>
      <c r="E101" s="32"/>
      <c r="F101" s="26"/>
      <c r="G101" s="26"/>
      <c r="H101" s="69">
        <f>+VLOOKUP($B101,$B$17:$H$95,7,0)</f>
        <v>0</v>
      </c>
    </row>
    <row r="102" spans="2:8" ht="15">
      <c r="B102" s="61" t="s">
        <v>78</v>
      </c>
      <c r="C102" s="64" t="str">
        <f>+VLOOKUP($B102,$B$17:$H$95,2,0)</f>
        <v>ESTRUCTURAS CFE</v>
      </c>
      <c r="D102" s="26"/>
      <c r="E102" s="32"/>
      <c r="F102" s="26"/>
      <c r="G102" s="26"/>
      <c r="H102" s="69">
        <f>+VLOOKUP($B102,$B$17:$H$95,7,0)</f>
        <v>0</v>
      </c>
    </row>
    <row r="103" spans="2:8" ht="15">
      <c r="B103" s="33"/>
      <c r="D103" s="34"/>
      <c r="E103" s="35"/>
      <c r="F103" s="36"/>
      <c r="G103" s="19"/>
      <c r="H103" s="37"/>
    </row>
    <row r="104" spans="2:8" ht="14.25" customHeight="1">
      <c r="B104" s="85" t="s">
        <v>7</v>
      </c>
      <c r="C104" s="85"/>
      <c r="D104" s="85"/>
      <c r="E104" s="85"/>
      <c r="F104" s="85"/>
      <c r="G104" s="53" t="s">
        <v>8</v>
      </c>
      <c r="H104" s="54">
        <f>+H97</f>
        <v>0</v>
      </c>
    </row>
    <row r="105" spans="2:8" s="38" customFormat="1" ht="12" customHeight="1">
      <c r="B105" s="85" t="str" cm="1">
        <f t="array" ref="B105">+numtext(H106)</f>
        <v>CERO PESOS 00/100 M.N.</v>
      </c>
      <c r="C105" s="85"/>
      <c r="D105" s="85"/>
      <c r="E105" s="85"/>
      <c r="F105" s="85"/>
      <c r="G105" s="53" t="s">
        <v>9</v>
      </c>
      <c r="H105" s="54">
        <f>+ROUND(H104*0.16,2)</f>
        <v>0</v>
      </c>
    </row>
    <row r="106" spans="2:8" s="38" customFormat="1" ht="14.25" customHeight="1">
      <c r="B106" s="85"/>
      <c r="C106" s="85"/>
      <c r="D106" s="85"/>
      <c r="E106" s="85"/>
      <c r="F106" s="85"/>
      <c r="G106" s="53" t="s">
        <v>10</v>
      </c>
      <c r="H106" s="54">
        <f>+ROUND(H104+H105,2)</f>
        <v>0</v>
      </c>
    </row>
    <row r="107" s="38" customFormat="1" ht="15"/>
  </sheetData>
  <autoFilter ref="A19:H94"/>
  <mergeCells count="14">
    <mergeCell ref="B105:F106"/>
    <mergeCell ref="B104:F104"/>
    <mergeCell ref="D9:F9"/>
    <mergeCell ref="C7:C9"/>
    <mergeCell ref="C11:C12"/>
    <mergeCell ref="D10:G10"/>
    <mergeCell ref="B14:H14"/>
    <mergeCell ref="H11:H12"/>
    <mergeCell ref="C4:C5"/>
    <mergeCell ref="D1:G1"/>
    <mergeCell ref="D6:F6"/>
    <mergeCell ref="D7:F7"/>
    <mergeCell ref="D8:F8"/>
    <mergeCell ref="D3:G5"/>
  </mergeCells>
  <printOptions horizontalCentered="1"/>
  <pageMargins left="0.196850393700787" right="0.196850393700787" top="0.196850393700787" bottom="0.393700787401575" header="0.275590551181102" footer="0.196850393700787"/>
  <pageSetup horizontalDpi="300" verticalDpi="300" orientation="landscape" paperSize="1" scale="76" r:id="rId2"/>
  <headerFooter>
    <oddFooter>&amp;C&amp;8Página &amp;P de &amp;N</oddFooter>
  </headerFooter>
  <rowBreaks count="1" manualBreakCount="1">
    <brk id="95" min="1" max="7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 Diaz</dc:creator>
  <cp:keywords/>
  <dc:description/>
  <cp:lastModifiedBy>Tomas Ramirez</cp:lastModifiedBy>
  <cp:lastPrinted>2026-05-14T15:45:49Z</cp:lastPrinted>
  <dcterms:created xsi:type="dcterms:W3CDTF">2018-12-17T16:20:56Z</dcterms:created>
  <dcterms:modified xsi:type="dcterms:W3CDTF">2026-05-15T20:57:20Z</dcterms:modified>
  <cp:category/>
</cp:coreProperties>
</file>