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881FB44E-9663-46A6-AAAE-D9B2E089B193}" xr6:coauthVersionLast="47" xr6:coauthVersionMax="47" xr10:uidLastSave="{00000000-0000-0000-0000-000000000000}"/>
  <bookViews>
    <workbookView xWindow="1350" yWindow="1125" windowWidth="25170" windowHeight="13680" xr2:uid="{00000000-000D-0000-FFFF-FFFF00000000}"/>
  </bookViews>
  <sheets>
    <sheet name="CATALOGO" sheetId="1" r:id="rId1"/>
  </sheets>
  <definedNames>
    <definedName name="_xlnm._FilterDatabase" localSheetId="0" hidden="1">CATALOGO!$A$16:$AH$34</definedName>
    <definedName name="ACCIONENREPORTE">#REF!</definedName>
    <definedName name="Administración_del_gasto_de_operación">#REF!</definedName>
    <definedName name="area">#REF!</definedName>
    <definedName name="_xlnm.Print_Area" localSheetId="0">CATALOGO!$A$1:$G$66</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 i="1" l="1"/>
  <c r="G66" i="1"/>
  <c r="A66" i="1"/>
  <c r="G65" i="1"/>
  <c r="G64" i="1"/>
  <c r="G52" i="1"/>
  <c r="B52" i="1"/>
  <c r="G51" i="1"/>
  <c r="B51" i="1"/>
  <c r="G50" i="1"/>
  <c r="B50" i="1"/>
  <c r="G49" i="1"/>
  <c r="B49" i="1"/>
  <c r="G48" i="1"/>
  <c r="B48" i="1"/>
  <c r="G47" i="1"/>
  <c r="B47" i="1"/>
  <c r="G46" i="1"/>
  <c r="B46" i="1"/>
  <c r="G45" i="1"/>
  <c r="B45" i="1"/>
  <c r="G39" i="1"/>
  <c r="F39" i="1" a="1"/>
  <c r="F39" i="1"/>
  <c r="G38" i="1"/>
  <c r="F38" i="1" a="1"/>
  <c r="F38" i="1"/>
  <c r="G37" i="1"/>
  <c r="F37" i="1" a="1"/>
  <c r="F37" i="1"/>
  <c r="G36" i="1"/>
  <c r="F36" i="1" a="1"/>
  <c r="F36" i="1"/>
  <c r="G35" i="1"/>
  <c r="G34" i="1"/>
  <c r="F34" i="1" a="1"/>
  <c r="F34" i="1"/>
  <c r="G33" i="1"/>
  <c r="F33" i="1" a="1"/>
  <c r="F33" i="1"/>
  <c r="G32" i="1"/>
  <c r="G31" i="1"/>
  <c r="G30" i="1"/>
  <c r="F30" i="1" a="1"/>
  <c r="F30" i="1"/>
  <c r="G29" i="1"/>
  <c r="F29" i="1" a="1"/>
  <c r="F29" i="1"/>
  <c r="G28" i="1"/>
  <c r="F28" i="1" a="1"/>
  <c r="F28" i="1"/>
  <c r="G27" i="1"/>
  <c r="F27" i="1" a="1"/>
  <c r="F27" i="1"/>
  <c r="G26" i="1"/>
  <c r="G25" i="1"/>
  <c r="F25" i="1" a="1"/>
  <c r="F25" i="1"/>
  <c r="G24" i="1"/>
  <c r="F24" i="1" a="1"/>
  <c r="F24" i="1"/>
  <c r="G23" i="1"/>
  <c r="F23" i="1" a="1"/>
  <c r="F23" i="1"/>
  <c r="G22" i="1"/>
  <c r="G21" i="1"/>
  <c r="F21" i="1" a="1"/>
  <c r="F21" i="1"/>
  <c r="G20" i="1"/>
  <c r="F20" i="1" a="1"/>
  <c r="F20" i="1"/>
  <c r="G19" i="1"/>
  <c r="G18" i="1"/>
  <c r="G1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<sst xmlns="http://schemas.openxmlformats.org/spreadsheetml/2006/main" count="96" uniqueCount="78">
  <si>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</si>
  <si>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</si>
  <si>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</si>
  <si>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</si>
  <si>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</si>
  <si>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</si>
  <si>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</si>
  <si>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</si>
  <si>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</si>
  <si>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</si>
  <si>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</si>
  <si>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</si>
  <si>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</si>
  <si>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</si>
  <si>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</si>
  <si>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</si>
  <si>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</si>
  <si>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</si>
  <si>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</si>
  <si>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</si>
  <si>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</si>
  <si>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</si>
  <si>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t>
  </si>
  <si>
    <t>PZA</t>
  </si>
  <si>
    <t>A1</t>
  </si>
  <si>
    <t>Catálogo de Conceptos</t>
  </si>
  <si>
    <t>M3</t>
  </si>
  <si>
    <t>RAZÓN SOCIAL DEL CONTRATISTA:</t>
  </si>
  <si>
    <t>E2</t>
  </si>
  <si>
    <t>SIOP-001</t>
  </si>
  <si>
    <t>SIOP-002</t>
  </si>
  <si>
    <t>SIOP-003</t>
  </si>
  <si>
    <t>SIOP-004</t>
  </si>
  <si>
    <t>SIOP-005</t>
  </si>
  <si>
    <t>SIOP-006</t>
  </si>
  <si>
    <t>SIOP-007</t>
  </si>
  <si>
    <t>SIOP-008</t>
  </si>
  <si>
    <t>SIOP-009</t>
  </si>
  <si>
    <t>SIOP-010</t>
  </si>
  <si>
    <t>SIOP-011</t>
  </si>
  <si>
    <t>SIOP-012</t>
  </si>
  <si>
    <t>PRECIO UNITARIO ($) PROPUESTO</t>
  </si>
  <si>
    <t>PRECIO UNITARIO ($) 
PROPUESTO CON LETRA</t>
  </si>
  <si>
    <t>A1.1</t>
  </si>
  <si>
    <t>PAVIMENTACION</t>
  </si>
  <si>
    <t>A1.2</t>
  </si>
  <si>
    <t>SEÑALAMIENTO</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</si>
  <si>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</si>
  <si>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</si>
  <si>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SUMINISTRO Y COLOCACIÓN DE FANTASMAS DE 13 CM. DE DIÁMETRO Y 110 CM. DE ALTURA, DE CONCRETO HIDRÁULICO (CLASIFICACIÓN OD-6)</t>
  </si>
  <si>
    <t>TERRACERÍAS</t>
  </si>
  <si>
    <t>ESTRUCTURAS Y OBRAS DE DRENAJE</t>
  </si>
  <si>
    <t>RECONSTRUCCIÓN</t>
  </si>
  <si>
    <t>Pavimentación con zampeado y huellas de concreto de la carretera Sin Código, tramo Huacasco - La Hiedrita, en el municipio de Santa María de los Ángeles, Jalisco.</t>
  </si>
  <si>
    <t>SIOP-E-ICAR-OB-LP-0214-2026</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</si>
  <si>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</si>
  <si>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 xml:space="preserve"> HA</t>
  </si>
  <si>
    <t>ARROPE DE TALUDES CON MATERIAL PROCEDENTE DE DESPALMES Y CORTES, DONDE LO INDIQUE LA SECRETARÍA, CONSIDERANDO: CARGA DEL MATERIAL EN LOS ALMACENAMIENTOS, EL EQUIPO DE TRANSPORTE Y DESCARGA EN EL LUGAR DE TENDIDO, PERMISOS DE EXPLOTACIÓN DE BANCOS DE AGUA; EXTRACCIÓN, CARGA, ACARREO AL LUGAR DE UTILIZACIÓN, APLICACIÓN E INCORPORACIÓN DEL AGUA, TENDIDO, COLOCACIÓN Y COMPACTACIÓN DEL ARROPE AL GRADO FIJADO EN EL PROYECTO O APROBADO POR LA SECRETARIA, LOS TIEMPOS DE LA MAQUINARIA Y LOS VEHÍCULOS EMPLEADOS EN EL TRANSPORTE DE LOS MATERIALES, DURANTE LA CARGA Y DESCARGA, TENDIDO, HUMECTACION Y COMPACTACION;  INCLUYE: MATERIALES, MAQUINARIA, EQUIPO, SEÑALAMIENTO, HERRAMIENTA, MANO DE OBRA Y TODO LO NECESARIO PARA SU CORRECTA EJECUCION P.U.O.T. (INCISO J. DE LA NORMA N-CTRCAR-1-01-012)</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</si>
  <si>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</si>
  <si>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LAVADEROS P.U.O.T. (INCISO I. DE LA NORMA N-CTR-CAR-1-03-006) A) CON CONCRETO HIDRÁULICO DE F'C= 150 KGS/CM2 Y 0.12 M2 DE AREA POR METRO, SEGÚN SU TIPO Y DONDE LO INDIQUE EL PROYECTO O LA SECRETARIA.</t>
  </si>
  <si>
    <t>BORDILLOS DE CONCRETO HIDRAULICO (P.U.O.T.) DE F´C=150 KG/CM2, T.M.A. 3/4" DE FORMA TRAPEZOIDAL CON BASE DE 15 CM Y CORONA 8 CM  Y UNA ALTURA DE 12 CM, CONSIDERANDO REFUERZO CON VARILLA DE ANCLAJE DE 5/8" LINEALMENTE Y ANCLAS @ 2.00 MTS DE 20 CM. EL CONCEPTO INCLUYE: CIMBRA, FABRICACIÓN EN OBRA DE CONCRETO HIDRAULICO, CARRETILLEO DEL CONCRETO AL SITIO DE UTILIZACIÓN, FORMACIÓN Y TERMINADO DE BORDILLO, CURADO, DESCIMBRADO, SUMINISTRO DE LOS MATERIALES, DESPERDICIOS, HERRAMIENTA, EQUIPO, MANO DE OBRA Y TODO LO NECESARIO PARA SU CORRECTA EJECUCIÓN (INCISO J DE LA NORMA N-CTR-CAR-1-03-007).</t>
  </si>
  <si>
    <t>A1.3</t>
  </si>
  <si>
    <t>RECUPERACION  EN FRIO DE PAVIMENTOS ASFALTICOS MEDIANTE DESINTEGRACIÓN MECANICA DE LA CARPETA ASFÁLTICA EXISTENTE  Y PARTE O LA TOTALIDAD DEL MATERIAL DE BASE O SUBBASE EN LOS ESTRATOS PRESENTES HASTA UN ESPESOR DE 25 CM O HASTA DONDE LO DICTAMINE EL ESTUDIO DE MECANICA DE SUELOS, PROCESO EFECTUADO POR MEDIOS MECÁNICOS CON RECUPERADORA  O EQUIPO SIMILAR PARA RECUPERADO EN FRIO, CONSIDERANDO REMEZCLAR EN EL LUGAR EL MATERIAL RECUPERADO, INCLUYE: NIVELACION, TENDIDO, HOMOGENEIZADO, CONFORMADO, AFINE Y  COMPACTACION DEL MATERIAL COMO BASE HIDRAULICA DE 25 CM DE ESPESOR COMPACTO  O COMO LA CAPA ESTRUCTURAL QUE DETERMINE EL PROYECTO  Y EL DICTAMEN DE LABORATORIO YA SEA COMO CAPA DE BASE, SUBBASE O SUBRASANTE  DEBIENDO PRESENTAR UN GRADO DE COMPACTACION DEL 100% DE SU P.V.S.M. DE LA PRUEBA AASHTO MODIFICADA; CONISEDERANDO EL  EQUIPO, HERRAMIENTA, MANO DE OBRA, SEÑALAMIENTO Y TODO LO NECESARIO PARA SU CORRECTA EJECUCIÓN. (N-CSV-CAR-4-02-001/03)</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</si>
  <si>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</si>
  <si>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 xml:space="preserve"> M2</t>
  </si>
  <si>
    <t>SUMINISTRO Y ELABORACIÓN DE HUELLA DE CONCRETO F'C=250 KG/CM2 T.M.A. 19 MM CON CIMBRA COMÚN, EN SECCIÓN 120 CM DE ANCHO POR 15 CM DE ESPESOR, TERMINADO ESTAMPADO ARMADO CON MALLA ELECTROSOLDADA, INCLUYE: MATERIALES, DESPERDICIOS, CIMBRA, DESCIMBRADO, JUNTA FRÍA, COLADO, CURADO, CORTES, EQUIPO, HERRAMIENTAS Y MANO DE OBRA DE LA REGIÓN</t>
  </si>
  <si>
    <t>PAVIMENTO EMPEDRADO AHOGADO EN CONCRETO DE 15 CM DE ESPESOR TERMINADO, CON PIEDRA, PARA EMPEDRADO ASENTADO CON CONCRETO F'C= 250KG/ CM2, HECHO EN OBRA, CIMBRADO EN SECCIONES INCLUYE: CIMBRA, DESCIMBRA, MATERIALES, DESPERDICIOS, EQUIPO, MANO DE OBRA, JUNTA FRÍA, COLADO, CURADO, HERRAMIENTAS Y MANO DE OBRA DE LA REGIÓN.</t>
  </si>
  <si>
    <t>SEÑALAMIENTO HORIZONTAL</t>
  </si>
  <si>
    <t>A1.4</t>
  </si>
  <si>
    <t>A1.4.1</t>
  </si>
  <si>
    <t>A1.4.2</t>
  </si>
  <si>
    <t>SEÑALAMIENTO VERTICAL</t>
  </si>
  <si>
    <t xml:space="preserve">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</si>
  <si>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</si>
  <si>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SEÑAL CON TRES (3) TABLEROS DE 40 X 239 CM., CON LEYENDA ACABADO TIPO "A" ALTA INTENSIDAD, LAMINA TIPO CHAROLA CALIBRE 16 ROLADA EN CALIENTE, ESQUINAS ELABORADAS METODO EMBUTIDO (NO CORTE, NI SOLDADAS), GALVANIZADA POR INMERSION EN CALIENTE, SOPORTE (OREJAS) CAL 16 REMACHE SOLIDO 3/16 PUNZONADAS (NO SOLDADAS), PELICULA ANTI GRAFFITI, TORNILLOS ANTIVANDALICOS GALVANIZADO, POSTE PTR 2"X2" CAL 14 GALV. POR INMERSION EN CALIENTE ALTURA LIBRE PISO A SEÑAL 2.5 M. DE ALTURA, ANCLADO MINIMO 70 CMS PROFUNDIDAD CON VARILLA DE 1/2" TRANSVERSAL AL PTR AHOGADA EN DADO DE CONCRETO 150KG/CM2.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INCLUYE: MATERIALES, MAQUINARIA, EQUIPO, SEÑALAMIENTO, HERRAMIENTA, MANO DE OBRA Y TODO LO NECESARIO PARA SU CORRECTA EJECUCION. (NORMA N·CMT·5·02·002/05 Y N·CMT·5·02·002/05)</t>
  </si>
  <si>
    <t>SIOP-013</t>
  </si>
  <si>
    <t>SIOP-014</t>
  </si>
  <si>
    <t>SIOP-015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</si>
</sst>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
    <numFmt numFmtId="165" formatCode="&quot;$&quot;#,##0.00"/>
    <numFmt numFmtId="166" formatCode="0.00000"/>
    <numFmt numFmtId="167" formatCode="0.0000"/>
  </numFmts>
  <fonts count="16">
    <font>
      <sz val="11"/>
      <color theme="1"/>
      <name val="Calibri"/>
      <family val="2"/>
      <scheme val="minor"/>
    </font>
    <font>
      <sz val="10"/>
      <name val="Arial"/>
      <family val="2"/>
    </font>
    <font>
      <sz val="11"/>
      <name val="Calibri "/>
      <family val="2"/>
    </font>
    <font>
      <b/>
      <sz val="11"/>
      <name val="Calibri "/>
      <family val="2"/>
    </font>
    <font>
      <b/>
      <sz val="11"/>
      <color theme="0"/>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name val="Calibri"/>
      <family val="2"/>
    </font>
    <font>
      <sz val="11"/>
      <name val="Calibri"/>
      <family val="2"/>
    </font>
    <font>
      <b/>
      <sz val="11"/>
      <color theme="1" tint="4.9989318521683403E-2"/>
      <name val="Calibri "/>
      <family val="2"/>
    </font>
    <font>
      <b/>
      <sz val="11"/>
      <color rgb="FF0000CC"/>
      <name val="Calibri "/>
      <family val="2"/>
    </font>
    <font>
      <b/>
      <sz val="11"/>
      <color rgb="FFFF0000"/>
      <name val="Calibri "/>
      <family val="2"/>
    </font>
    <font>
      <sz val="11"/>
      <color rgb="FFFF0000"/>
      <name val="Calibri "/>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7">
    <border>
      <left/>
      <right/>
      <top/>
      <bottom/>
      <diagonal/>
    </border>
    <border>
      <left style="medium">
        <color auto="1"/>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top/>
      <bottom/>
      <diagonal/>
    </border>
    <border>
      <left/>
      <right style="thin">
        <color auto="1"/>
      </right>
      <top/>
      <bottom/>
      <diagonal/>
    </border>
  </borders>
  <cellStyleXfs count="10">
    <xf numFmtId="0" fontId="0" fillId="0" borderId="0"/>
    <xf numFmtId="44" fontId="15"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5" fillId="0" borderId="0" applyFont="0" applyFill="0" applyBorder="0" applyAlignment="0" applyProtection="0"/>
    <xf numFmtId="0" fontId="1" fillId="0" borderId="0"/>
    <xf numFmtId="0" fontId="15" fillId="0" borderId="0"/>
    <xf numFmtId="44" fontId="15" fillId="0" borderId="0" applyFont="0" applyFill="0" applyBorder="0" applyAlignment="0" applyProtection="0"/>
    <xf numFmtId="9" fontId="15" fillId="0" borderId="0" applyFont="0" applyFill="0" applyBorder="0" applyAlignment="0" applyProtection="0"/>
  </cellStyleXfs>
  <cellXfs count="128">
    <xf numFmtId="0" fontId="0" fillId="0" borderId="0" xfId="0"/>
    <xf numFmtId="0" fontId="3" fillId="0" borderId="13" xfId="2" applyFont="1" applyBorder="1" applyAlignment="1">
      <alignment horizontal="center" vertical="center"/>
    </xf>
    <xf numFmtId="0" fontId="3" fillId="0" borderId="4" xfId="2" applyFont="1" applyBorder="1" applyAlignment="1">
      <alignment horizontal="center" vertical="center"/>
    </xf>
    <xf numFmtId="0" fontId="3" fillId="0" borderId="0" xfId="2" applyFont="1" applyAlignment="1">
      <alignment horizontal="center" vertical="center"/>
    </xf>
    <xf numFmtId="0" fontId="3" fillId="0" borderId="12" xfId="2" applyFont="1" applyBorder="1" applyAlignment="1">
      <alignment horizontal="center" vertical="center"/>
    </xf>
    <xf numFmtId="14" fontId="3" fillId="0" borderId="14" xfId="2" applyNumberFormat="1" applyFont="1" applyBorder="1" applyAlignment="1">
      <alignment horizontal="right" vertical="top"/>
    </xf>
    <xf numFmtId="14" fontId="3" fillId="0" borderId="13" xfId="2" applyNumberFormat="1" applyFont="1" applyBorder="1" applyAlignment="1">
      <alignment horizontal="right" vertical="top"/>
    </xf>
    <xf numFmtId="14" fontId="3" fillId="0" borderId="0" xfId="2" applyNumberFormat="1" applyFont="1" applyAlignment="1">
      <alignment horizontal="right" vertical="top"/>
    </xf>
    <xf numFmtId="14" fontId="3" fillId="0" borderId="12" xfId="2" applyNumberFormat="1" applyFont="1" applyBorder="1" applyAlignment="1">
      <alignment horizontal="right" vertical="top"/>
    </xf>
    <xf numFmtId="14" fontId="3" fillId="0" borderId="11" xfId="2" applyNumberFormat="1" applyFont="1" applyBorder="1" applyAlignment="1">
      <alignment horizontal="right" vertical="top"/>
    </xf>
    <xf numFmtId="14" fontId="3" fillId="0" borderId="2" xfId="2" applyNumberFormat="1" applyFont="1" applyBorder="1" applyAlignment="1">
      <alignment horizontal="right" vertical="top"/>
    </xf>
    <xf numFmtId="0" fontId="3" fillId="0" borderId="3" xfId="2" applyFont="1" applyBorder="1" applyAlignment="1">
      <alignment horizontal="center" vertical="top"/>
    </xf>
    <xf numFmtId="0" fontId="3" fillId="0" borderId="11" xfId="2" applyFont="1" applyBorder="1" applyAlignment="1">
      <alignment horizontal="center" vertical="top"/>
    </xf>
    <xf numFmtId="0" fontId="3" fillId="0" borderId="2" xfId="2" applyFont="1" applyBorder="1" applyAlignment="1">
      <alignment horizontal="center" vertical="top"/>
    </xf>
    <xf numFmtId="0" fontId="4" fillId="2" borderId="0" xfId="6" applyFont="1" applyFill="1" applyAlignment="1">
      <alignment horizontal="center" vertical="top"/>
    </xf>
    <xf numFmtId="0" fontId="3" fillId="0" borderId="14" xfId="2" applyFont="1" applyBorder="1" applyAlignment="1">
      <alignment horizontal="center" vertical="center"/>
    </xf>
    <xf numFmtId="0" fontId="3" fillId="0" borderId="5" xfId="2" applyFont="1" applyBorder="1" applyAlignment="1">
      <alignment horizontal="center" vertical="center"/>
    </xf>
    <xf numFmtId="0" fontId="2" fillId="0" borderId="0" xfId="2" applyFont="1" applyAlignment="1">
      <alignment vertical="top"/>
    </xf>
    <xf numFmtId="0" fontId="2" fillId="0" borderId="1" xfId="2" applyFont="1" applyBorder="1" applyAlignment="1">
      <alignment horizontal="center" vertical="top"/>
    </xf>
    <xf numFmtId="0" fontId="3" fillId="0" borderId="0" xfId="2" applyFont="1" applyAlignment="1">
      <alignment horizontal="center" vertical="top"/>
    </xf>
    <xf numFmtId="0" fontId="3" fillId="0" borderId="2" xfId="2" applyFont="1" applyBorder="1" applyAlignment="1">
      <alignment horizontal="left" vertical="top"/>
    </xf>
    <xf numFmtId="14" fontId="2" fillId="0" borderId="3" xfId="2" applyNumberFormat="1" applyFont="1" applyBorder="1" applyAlignment="1">
      <alignment horizontal="left" vertical="top"/>
    </xf>
    <xf numFmtId="14" fontId="2" fillId="0" borderId="4" xfId="2" applyNumberFormat="1" applyFont="1" applyBorder="1" applyAlignment="1">
      <alignment horizontal="left" vertical="top"/>
    </xf>
    <xf numFmtId="0" fontId="2" fillId="0" borderId="4" xfId="2" applyFont="1" applyBorder="1" applyAlignment="1">
      <alignment horizontal="left" vertical="top"/>
    </xf>
    <xf numFmtId="14" fontId="2" fillId="0" borderId="5" xfId="2" applyNumberFormat="1" applyFont="1" applyBorder="1" applyAlignment="1">
      <alignment horizontal="left" vertical="top"/>
    </xf>
    <xf numFmtId="0" fontId="3" fillId="0" borderId="0" xfId="2" applyFont="1" applyAlignment="1">
      <alignment vertical="top"/>
    </xf>
    <xf numFmtId="0" fontId="2" fillId="0" borderId="0" xfId="2" applyFont="1" applyAlignment="1">
      <alignment horizontal="center" vertical="center"/>
    </xf>
    <xf numFmtId="49" fontId="2" fillId="0" borderId="0" xfId="2" applyNumberFormat="1" applyFont="1" applyAlignment="1">
      <alignment horizontal="left" vertical="top"/>
    </xf>
    <xf numFmtId="0" fontId="4" fillId="2" borderId="0" xfId="6" applyFont="1" applyFill="1" applyAlignment="1">
      <alignment horizontal="justify" vertical="top"/>
    </xf>
    <xf numFmtId="0" fontId="2" fillId="0" borderId="0" xfId="6" applyFont="1" applyAlignment="1">
      <alignment vertical="top"/>
    </xf>
    <xf numFmtId="0" fontId="4" fillId="2" borderId="0" xfId="6" applyFont="1" applyFill="1" applyAlignment="1">
      <alignment horizontal="center" vertical="top"/>
    </xf>
    <xf numFmtId="0" fontId="2" fillId="0" borderId="0" xfId="2" applyFont="1" applyAlignment="1">
      <alignment horizontal="center" vertical="top"/>
    </xf>
    <xf numFmtId="0" fontId="3" fillId="0" borderId="1" xfId="2" applyFont="1" applyBorder="1" applyAlignment="1">
      <alignment horizontal="center" vertical="top"/>
    </xf>
    <xf numFmtId="4" fontId="3" fillId="0" borderId="0" xfId="2" applyNumberFormat="1" applyFont="1" applyAlignment="1">
      <alignment horizontal="center" vertical="top"/>
    </xf>
    <xf numFmtId="0" fontId="7" fillId="0" borderId="0" xfId="6" applyFont="1" applyAlignment="1">
      <alignment horizontal="justify" vertical="top"/>
    </xf>
    <xf numFmtId="165" fontId="8" fillId="0" borderId="0" xfId="4" applyNumberFormat="1" applyFont="1" applyAlignment="1">
      <alignment horizontal="right" vertical="top"/>
    </xf>
    <xf numFmtId="165" fontId="7" fillId="0" borderId="0" xfId="1" applyNumberFormat="1" applyFont="1" applyFill="1" applyAlignment="1">
      <alignment vertical="top"/>
    </xf>
    <xf numFmtId="0" fontId="6" fillId="0" borderId="0" xfId="2" applyFont="1" applyAlignment="1">
      <alignment horizontal="justify" vertical="top"/>
    </xf>
    <xf numFmtId="49" fontId="4" fillId="2" borderId="6" xfId="3" applyNumberFormat="1" applyFont="1" applyFill="1" applyBorder="1" applyAlignment="1">
      <alignment horizontal="center" vertical="center" wrapText="1"/>
    </xf>
    <xf numFmtId="49" fontId="4" fillId="2" borderId="7" xfId="3" applyNumberFormat="1" applyFont="1" applyFill="1" applyBorder="1" applyAlignment="1">
      <alignment horizontal="center" vertical="center" wrapText="1"/>
    </xf>
    <xf numFmtId="0" fontId="3" fillId="0" borderId="1" xfId="2" applyFont="1" applyBorder="1" applyAlignment="1">
      <alignment vertical="top"/>
    </xf>
    <xf numFmtId="0" fontId="3" fillId="0" borderId="8" xfId="2" applyFont="1" applyBorder="1" applyAlignment="1">
      <alignment vertical="top"/>
    </xf>
    <xf numFmtId="2" fontId="2" fillId="0" borderId="0" xfId="2" applyNumberFormat="1" applyFont="1" applyAlignment="1">
      <alignment horizontal="justify" vertical="top"/>
    </xf>
    <xf numFmtId="2" fontId="3" fillId="0" borderId="0" xfId="2" applyNumberFormat="1" applyFont="1" applyAlignment="1">
      <alignment vertical="top"/>
    </xf>
    <xf numFmtId="2" fontId="4" fillId="2" borderId="7" xfId="3" applyNumberFormat="1" applyFont="1" applyFill="1" applyBorder="1" applyAlignment="1">
      <alignment horizontal="center" vertical="center" wrapText="1"/>
    </xf>
    <xf numFmtId="2" fontId="2" fillId="0" borderId="0" xfId="2" applyNumberFormat="1" applyFont="1" applyAlignment="1">
      <alignment horizontal="right" vertical="top"/>
    </xf>
    <xf numFmtId="2" fontId="8" fillId="0" borderId="0" xfId="6" applyNumberFormat="1" applyFont="1" applyAlignment="1">
      <alignment horizontal="center" vertical="top" wrapText="1"/>
    </xf>
    <xf numFmtId="2" fontId="4" fillId="2" borderId="0" xfId="6" applyNumberFormat="1" applyFont="1" applyFill="1" applyAlignment="1">
      <alignment horizontal="center" vertical="top"/>
    </xf>
    <xf numFmtId="2" fontId="2" fillId="0" borderId="0" xfId="2" applyNumberFormat="1" applyFont="1" applyAlignment="1">
      <alignment vertical="top"/>
    </xf>
    <xf numFmtId="165" fontId="2" fillId="0" borderId="0" xfId="4" applyNumberFormat="1" applyFont="1" applyAlignment="1">
      <alignment horizontal="center" vertical="top" wrapText="1"/>
    </xf>
    <xf numFmtId="165" fontId="2" fillId="0" borderId="0" xfId="2" applyNumberFormat="1" applyFont="1" applyAlignment="1">
      <alignment vertical="top"/>
    </xf>
    <xf numFmtId="165" fontId="3" fillId="0" borderId="0" xfId="2" applyNumberFormat="1" applyFont="1" applyAlignment="1">
      <alignment vertical="top"/>
    </xf>
    <xf numFmtId="165" fontId="4" fillId="2" borderId="0" xfId="6" applyNumberFormat="1" applyFont="1" applyFill="1" applyAlignment="1">
      <alignment horizontal="center" vertical="top"/>
    </xf>
    <xf numFmtId="165" fontId="3" fillId="0" borderId="4" xfId="2" applyNumberFormat="1" applyFont="1" applyBorder="1" applyAlignment="1">
      <alignment vertical="top"/>
    </xf>
    <xf numFmtId="165" fontId="3" fillId="0" borderId="5" xfId="2" applyNumberFormat="1" applyFont="1" applyBorder="1" applyAlignment="1">
      <alignment vertical="top"/>
    </xf>
    <xf numFmtId="165" fontId="3" fillId="0" borderId="9" xfId="2" applyNumberFormat="1" applyFont="1" applyBorder="1" applyAlignment="1">
      <alignment horizontal="center" vertical="top"/>
    </xf>
    <xf numFmtId="165" fontId="3" fillId="0" borderId="1" xfId="2" applyNumberFormat="1" applyFont="1" applyBorder="1" applyAlignment="1">
      <alignment horizontal="center" vertical="top"/>
    </xf>
    <xf numFmtId="165" fontId="3" fillId="0" borderId="8" xfId="2" applyNumberFormat="1" applyFont="1" applyBorder="1" applyAlignment="1">
      <alignment horizontal="center" vertical="top"/>
    </xf>
    <xf numFmtId="165" fontId="4" fillId="2" borderId="10" xfId="3" applyNumberFormat="1" applyFont="1" applyFill="1" applyBorder="1" applyAlignment="1">
      <alignment horizontal="center" vertical="center" wrapText="1"/>
    </xf>
    <xf numFmtId="165" fontId="2" fillId="0" borderId="0" xfId="1" applyNumberFormat="1" applyFont="1" applyAlignment="1">
      <alignment horizontal="right" vertical="top"/>
    </xf>
    <xf numFmtId="165" fontId="4" fillId="2" borderId="0" xfId="1" applyNumberFormat="1" applyFont="1" applyFill="1" applyAlignment="1">
      <alignment vertical="top"/>
    </xf>
    <xf numFmtId="165" fontId="2" fillId="0" borderId="0" xfId="2" applyNumberFormat="1" applyFont="1" applyAlignment="1">
      <alignment horizontal="center" vertical="top"/>
    </xf>
    <xf numFmtId="165" fontId="3" fillId="0" borderId="0" xfId="2" applyNumberFormat="1" applyFont="1" applyAlignment="1">
      <alignment horizontal="center" vertical="top"/>
    </xf>
    <xf numFmtId="165" fontId="2" fillId="0" borderId="0" xfId="4" applyNumberFormat="1" applyFont="1" applyBorder="1" applyAlignment="1">
      <alignment horizontal="center" vertical="top"/>
    </xf>
    <xf numFmtId="165" fontId="8" fillId="0" borderId="0" xfId="6" applyNumberFormat="1" applyFont="1" applyAlignment="1">
      <alignment horizontal="center" vertical="top"/>
    </xf>
    <xf numFmtId="165" fontId="2" fillId="0" borderId="0" xfId="4" applyNumberFormat="1" applyFont="1" applyFill="1" applyAlignment="1">
      <alignment horizontal="center" vertical="top"/>
    </xf>
    <xf numFmtId="165" fontId="2" fillId="0" borderId="0" xfId="6" applyNumberFormat="1" applyFont="1" applyAlignment="1">
      <alignment horizontal="right" vertical="top"/>
    </xf>
    <xf numFmtId="2" fontId="2" fillId="0" borderId="0" xfId="6" applyNumberFormat="1" applyFont="1" applyAlignment="1">
      <alignment horizontal="center" vertical="top" wrapText="1"/>
    </xf>
    <xf numFmtId="165" fontId="2" fillId="0" borderId="0" xfId="6" applyNumberFormat="1" applyFont="1" applyAlignment="1">
      <alignment vertical="top"/>
    </xf>
    <xf numFmtId="0" fontId="9" fillId="0" borderId="9" xfId="2" applyFont="1" applyBorder="1" applyAlignment="1">
      <alignment horizontal="left" vertical="top"/>
    </xf>
    <xf numFmtId="166" fontId="2" fillId="0" borderId="0" xfId="6" applyNumberFormat="1" applyFont="1" applyAlignment="1">
      <alignment horizontal="center" vertical="top" wrapText="1"/>
    </xf>
    <xf numFmtId="165" fontId="2" fillId="0" borderId="0" xfId="4" applyNumberFormat="1" applyFont="1" applyFill="1" applyAlignment="1">
      <alignment horizontal="left" vertical="top" wrapText="1"/>
    </xf>
    <xf numFmtId="49" fontId="3" fillId="0" borderId="0" xfId="2" applyNumberFormat="1" applyFont="1" applyAlignment="1">
      <alignment horizontal="left" vertical="top"/>
    </xf>
    <xf numFmtId="0" fontId="11" fillId="0" borderId="0" xfId="2" applyFont="1" applyAlignment="1">
      <alignment horizontal="justify" vertical="top"/>
    </xf>
    <xf numFmtId="0" fontId="2" fillId="0" borderId="0" xfId="2" applyFont="1" applyAlignment="1">
      <alignment horizontal="center" vertical="top"/>
    </xf>
    <xf numFmtId="0" fontId="7" fillId="0" borderId="0" xfId="6" applyFont="1" applyAlignment="1">
      <alignment horizontal="justify" vertical="top"/>
    </xf>
    <xf numFmtId="0" fontId="7" fillId="0" borderId="0" xfId="6" applyFont="1" applyAlignment="1">
      <alignment horizontal="justify" vertical="top" wrapText="1"/>
    </xf>
    <xf numFmtId="0" fontId="2" fillId="0" borderId="0" xfId="6" applyFont="1" applyAlignment="1">
      <alignment horizontal="center" vertical="top"/>
    </xf>
    <xf numFmtId="0" fontId="12" fillId="0" borderId="0" xfId="6" applyFont="1" applyAlignment="1">
      <alignment horizontal="justify" vertical="top"/>
    </xf>
    <xf numFmtId="0" fontId="2" fillId="0" borderId="0" xfId="6" applyFont="1" applyAlignment="1">
      <alignment vertical="top"/>
    </xf>
    <xf numFmtId="165" fontId="3" fillId="0" borderId="0" xfId="4" applyNumberFormat="1" applyFont="1" applyBorder="1" applyAlignment="1">
      <alignment vertical="top"/>
    </xf>
    <xf numFmtId="165" fontId="7" fillId="0" borderId="0" xfId="1" applyNumberFormat="1" applyFont="1" applyFill="1" applyAlignment="1">
      <alignment vertical="top"/>
    </xf>
    <xf numFmtId="165" fontId="12" fillId="0" borderId="0" xfId="1" applyNumberFormat="1" applyFont="1" applyFill="1" applyAlignment="1">
      <alignment vertical="top"/>
    </xf>
    <xf numFmtId="0" fontId="3" fillId="0" borderId="0" xfId="2" applyFont="1" applyAlignment="1">
      <alignment horizontal="left" vertical="top" wrapText="1"/>
    </xf>
    <xf numFmtId="165" fontId="3" fillId="0" borderId="0" xfId="1" applyNumberFormat="1" applyFont="1" applyFill="1" applyAlignment="1">
      <alignment horizontal="right" vertical="top"/>
    </xf>
    <xf numFmtId="0" fontId="3" fillId="0" borderId="0" xfId="2" applyFont="1" applyAlignment="1">
      <alignment vertical="top"/>
    </xf>
    <xf numFmtId="2" fontId="3" fillId="0" borderId="0" xfId="2" applyNumberFormat="1" applyFont="1" applyAlignment="1">
      <alignment vertical="top"/>
    </xf>
    <xf numFmtId="165" fontId="3" fillId="0" borderId="0" xfId="2" applyNumberFormat="1" applyFont="1" applyAlignment="1">
      <alignment horizontal="center" vertical="top"/>
    </xf>
    <xf numFmtId="2" fontId="8" fillId="0" borderId="0" xfId="6" applyNumberFormat="1" applyFont="1" applyAlignment="1">
      <alignment horizontal="center" vertical="top" wrapText="1"/>
    </xf>
    <xf numFmtId="165" fontId="8" fillId="0" borderId="0" xfId="6" applyNumberFormat="1" applyFont="1" applyAlignment="1">
      <alignment horizontal="center" vertical="top"/>
    </xf>
    <xf numFmtId="165" fontId="8" fillId="0" borderId="0" xfId="4" applyNumberFormat="1" applyFont="1" applyAlignment="1">
      <alignment horizontal="right" vertical="top"/>
    </xf>
    <xf numFmtId="49" fontId="2" fillId="0" borderId="0" xfId="6" applyNumberFormat="1" applyFont="1" applyAlignment="1">
      <alignment horizontal="left" vertical="top"/>
    </xf>
    <xf numFmtId="49" fontId="2" fillId="0" borderId="0" xfId="6" applyNumberFormat="1" applyFont="1" applyAlignment="1">
      <alignment horizontal="justify" vertical="top" wrapText="1"/>
    </xf>
    <xf numFmtId="2" fontId="2" fillId="0" borderId="0" xfId="6" applyNumberFormat="1" applyFont="1" applyAlignment="1">
      <alignment horizontal="center" vertical="top" wrapText="1"/>
    </xf>
    <xf numFmtId="165" fontId="2" fillId="0" borderId="0" xfId="6" applyNumberFormat="1" applyFont="1" applyAlignment="1">
      <alignment horizontal="right" vertical="top"/>
    </xf>
    <xf numFmtId="10" fontId="2" fillId="0" borderId="0" xfId="9" applyNumberFormat="1" applyFont="1" applyAlignment="1">
      <alignment vertical="top"/>
    </xf>
    <xf numFmtId="44" fontId="2" fillId="0" borderId="0" xfId="1" applyFont="1" applyAlignment="1">
      <alignment vertical="top"/>
    </xf>
    <xf numFmtId="2" fontId="2" fillId="0" borderId="0" xfId="6" applyNumberFormat="1" applyFont="1"/>
    <xf numFmtId="0" fontId="2" fillId="0" borderId="0" xfId="2" applyFont="1" applyAlignment="1">
      <alignment vertical="top"/>
    </xf>
    <xf numFmtId="165" fontId="2" fillId="0" borderId="0" xfId="4" applyNumberFormat="1" applyFont="1" applyAlignment="1">
      <alignment horizontal="left" vertical="top" wrapText="1"/>
    </xf>
    <xf numFmtId="165" fontId="2" fillId="0" borderId="0" xfId="6" applyNumberFormat="1" applyFont="1" applyAlignment="1">
      <alignment horizontal="center" vertical="top"/>
    </xf>
    <xf numFmtId="165" fontId="2" fillId="0" borderId="0" xfId="6" applyNumberFormat="1" applyFont="1" applyAlignment="1">
      <alignment horizontal="center" vertical="top"/>
    </xf>
    <xf numFmtId="167" fontId="2" fillId="0" borderId="0" xfId="6" applyNumberFormat="1" applyFont="1" applyAlignment="1">
      <alignment horizontal="center" vertical="top" wrapText="1"/>
    </xf>
    <xf numFmtId="0" fontId="2" fillId="0" borderId="9" xfId="2" applyFont="1" applyBorder="1" applyAlignment="1">
      <alignment horizontal="center" vertical="top"/>
    </xf>
    <xf numFmtId="0" fontId="3" fillId="0" borderId="9" xfId="2" applyFont="1" applyBorder="1" applyAlignment="1">
      <alignment horizontal="center" vertical="top"/>
    </xf>
    <xf numFmtId="165" fontId="3" fillId="0" borderId="3" xfId="2" applyNumberFormat="1" applyFont="1" applyBorder="1" applyAlignment="1">
      <alignment vertical="top"/>
    </xf>
    <xf numFmtId="164" fontId="5" fillId="0" borderId="8" xfId="0" applyNumberFormat="1" applyFont="1" applyBorder="1" applyAlignment="1">
      <alignment horizontal="center" vertical="center"/>
    </xf>
    <xf numFmtId="0" fontId="13" fillId="0" borderId="0" xfId="6" applyFont="1" applyAlignment="1">
      <alignment horizontal="justify" vertical="top"/>
    </xf>
    <xf numFmtId="0" fontId="14" fillId="0" borderId="0" xfId="6" applyFont="1" applyAlignment="1">
      <alignment vertical="top"/>
    </xf>
    <xf numFmtId="2" fontId="14" fillId="0" borderId="0" xfId="6" applyNumberFormat="1" applyFont="1" applyAlignment="1">
      <alignment horizontal="center" vertical="top" wrapText="1"/>
    </xf>
    <xf numFmtId="165" fontId="14" fillId="0" borderId="0" xfId="6" applyNumberFormat="1" applyFont="1" applyAlignment="1">
      <alignment horizontal="center" vertical="top"/>
    </xf>
    <xf numFmtId="165" fontId="14" fillId="0" borderId="0" xfId="4" applyNumberFormat="1" applyFont="1" applyAlignment="1">
      <alignment horizontal="left" vertical="top" wrapText="1"/>
    </xf>
    <xf numFmtId="165" fontId="13" fillId="0" borderId="0" xfId="1" applyNumberFormat="1" applyFont="1" applyFill="1" applyAlignment="1">
      <alignment vertical="top"/>
    </xf>
    <xf numFmtId="0" fontId="4" fillId="2" borderId="6" xfId="2" applyFont="1" applyFill="1" applyBorder="1" applyAlignment="1">
      <alignment horizontal="center" vertical="top"/>
    </xf>
    <xf numFmtId="0" fontId="4" fillId="2" borderId="7" xfId="2" applyFont="1" applyFill="1" applyBorder="1" applyAlignment="1">
      <alignment horizontal="center" vertical="top"/>
    </xf>
    <xf numFmtId="0" fontId="4" fillId="2" borderId="10" xfId="2" applyFont="1" applyFill="1" applyBorder="1" applyAlignment="1">
      <alignment horizontal="center" vertical="top"/>
    </xf>
    <xf numFmtId="0" fontId="3" fillId="3" borderId="15" xfId="2" applyFont="1" applyFill="1" applyBorder="1" applyAlignment="1">
      <alignment horizontal="center" vertical="top"/>
    </xf>
    <xf numFmtId="0" fontId="3" fillId="3" borderId="0" xfId="2" applyFont="1" applyFill="1" applyAlignment="1">
      <alignment horizontal="center" vertical="top"/>
    </xf>
    <xf numFmtId="0" fontId="3" fillId="3" borderId="16" xfId="2" applyFont="1" applyFill="1" applyBorder="1" applyAlignment="1">
      <alignment horizontal="center" vertical="top"/>
    </xf>
    <xf numFmtId="0" fontId="2" fillId="0" borderId="12" xfId="2" applyFont="1" applyBorder="1" applyAlignment="1">
      <alignment horizontal="center" vertical="center"/>
    </xf>
    <xf numFmtId="0" fontId="2" fillId="0" borderId="0" xfId="2" applyFont="1" applyAlignment="1">
      <alignment horizontal="center" vertical="center"/>
    </xf>
    <xf numFmtId="0" fontId="2" fillId="0" borderId="4" xfId="2" applyFont="1" applyBorder="1" applyAlignment="1">
      <alignment horizontal="center" vertical="center"/>
    </xf>
    <xf numFmtId="0" fontId="2" fillId="0" borderId="13" xfId="2" applyFont="1" applyBorder="1" applyAlignment="1">
      <alignment horizontal="center" vertical="center"/>
    </xf>
    <xf numFmtId="0" fontId="2" fillId="0" borderId="14" xfId="2" applyFont="1" applyBorder="1" applyAlignment="1">
      <alignment horizontal="center" vertical="center"/>
    </xf>
    <xf numFmtId="0" fontId="2" fillId="0" borderId="5" xfId="2" applyFont="1" applyBorder="1" applyAlignment="1">
      <alignment horizontal="center" vertical="center"/>
    </xf>
    <xf numFmtId="0" fontId="5" fillId="0" borderId="1" xfId="0" applyFont="1" applyBorder="1" applyAlignment="1">
      <alignment horizontal="left" vertical="top" wrapText="1"/>
    </xf>
    <xf numFmtId="0" fontId="10" fillId="0" borderId="1" xfId="2" applyFont="1" applyBorder="1" applyAlignment="1">
      <alignment horizontal="center" vertical="center"/>
    </xf>
    <xf numFmtId="0" fontId="10" fillId="0" borderId="8" xfId="2" applyFont="1" applyBorder="1" applyAlignment="1">
      <alignment horizontal="center" vertical="center"/>
    </xf>
  </cellXfs>
  <cellStyles count="10">
    <cellStyle name="Millares 2" xfId="5" xr:uid="{00000000-0005-0000-0000-000009000000}"/>
    <cellStyle name="Moneda" xfId="1" builtinId="4"/>
    <cellStyle name="Moneda 2 2" xfId="4" xr:uid="{00000000-0005-0000-0000-000008000000}"/>
    <cellStyle name="Moneda 3" xfId="8" xr:uid="{00000000-0005-0000-0000-00000C000000}"/>
    <cellStyle name="Normal" xfId="0" builtinId="0"/>
    <cellStyle name="Normal 2" xfId="2" xr:uid="{00000000-0005-0000-0000-000006000000}"/>
    <cellStyle name="Normal 2 2" xfId="6" xr:uid="{00000000-0005-0000-0000-00000A000000}"/>
    <cellStyle name="Normal 3 2" xfId="3" xr:uid="{00000000-0005-0000-0000-000007000000}"/>
    <cellStyle name="Normal 5" xfId="7" xr:uid="{00000000-0005-0000-0000-00000B000000}"/>
    <cellStyle name="Porcentaje"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78254</xdr:colOff>
      <xdr:row>2</xdr:row>
      <xdr:rowOff>58782</xdr:rowOff>
    </xdr:from>
    <xdr:to>
      <xdr:col>0</xdr:col>
      <xdr:colOff>1202354</xdr:colOff>
      <xdr:row>7</xdr:row>
      <xdr:rowOff>85964</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6200" y="438150"/>
          <a:ext cx="1123950" cy="990600"/>
        </a:xfrm>
        <a:prstGeom prst="rect">
          <a:avLst/>
        </a:prstGeom>
      </xdr:spPr>
    </xdr:pic>
    <xdr:clientData/>
  </xdr:twoCellAnchor>
  <xdr:twoCellAnchor editAs="oneCell">
    <xdr:from>
      <xdr:col>6</xdr:col>
      <xdr:colOff>32452</xdr:colOff>
      <xdr:row>3</xdr:row>
      <xdr:rowOff>103908</xdr:rowOff>
    </xdr:from>
    <xdr:to>
      <xdr:col>6</xdr:col>
      <xdr:colOff>1755770</xdr:colOff>
      <xdr:row>6</xdr:row>
      <xdr:rowOff>49134</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2230100" y="676275"/>
          <a:ext cx="172402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AH66"/>
  <sheetViews>
    <sheetView showGridLines="0" tabSelected="1" zoomScale="90" zoomScaleNormal="90" zoomScaleSheetLayoutView="70" zoomScalePageLayoutView="52" workbookViewId="0">
      <selection activeCell="E20" sqref="E20"/>
    </sheetView>
  </sheetViews>
  <sheetFormatPr baseColWidth="10" defaultColWidth="9.140625" defaultRowHeight="14.25"/>
  <cols>
    <col min="1" max="1" width="21.140625" style="17" customWidth="1"/>
    <col min="2" max="2" width="77.42578125" style="17" customWidth="1"/>
    <col min="3" max="3" width="10.28515625" style="17" customWidth="1"/>
    <col min="4" max="4" width="13.85546875" style="48" bestFit="1" customWidth="1"/>
    <col min="5" max="5" width="23.5703125" style="61" customWidth="1"/>
    <col min="6" max="6" width="36.7109375" style="17" customWidth="1"/>
    <col min="7" max="7" width="27.140625" style="50" customWidth="1"/>
    <col min="8" max="8" width="12.7109375" style="17" bestFit="1" customWidth="1"/>
    <col min="9" max="9" width="14.140625" style="17" bestFit="1" customWidth="1"/>
    <col min="10" max="16384" width="9.140625" style="17"/>
  </cols>
  <sheetData>
    <row r="1" spans="1:9" s="29" customFormat="1" ht="15">
      <c r="A1" s="103"/>
      <c r="B1" s="104" t="s">
        <v>0</v>
      </c>
      <c r="C1" s="13" t="s">
        <v>1</v>
      </c>
      <c r="D1" s="12"/>
      <c r="E1" s="12"/>
      <c r="F1" s="11"/>
      <c r="G1" s="105"/>
      <c r="H1" s="68"/>
      <c r="I1" s="50"/>
    </row>
    <row r="2" spans="1:9" ht="15">
      <c r="A2" s="18"/>
      <c r="B2" s="32" t="s">
        <v>2</v>
      </c>
      <c r="C2" s="119" t="s">
        <v>54</v>
      </c>
      <c r="D2" s="120"/>
      <c r="E2" s="120"/>
      <c r="F2" s="121"/>
      <c r="G2" s="53"/>
    </row>
    <row r="3" spans="1:9" ht="15">
      <c r="A3" s="18"/>
      <c r="B3" s="19" t="s">
        <v>3</v>
      </c>
      <c r="C3" s="119"/>
      <c r="D3" s="120"/>
      <c r="E3" s="120"/>
      <c r="F3" s="121"/>
      <c r="G3" s="53"/>
    </row>
    <row r="4" spans="1:9" ht="15">
      <c r="A4" s="18"/>
      <c r="B4" s="40"/>
      <c r="C4" s="119"/>
      <c r="D4" s="120"/>
      <c r="E4" s="120"/>
      <c r="F4" s="121"/>
      <c r="G4" s="53"/>
    </row>
    <row r="5" spans="1:9" ht="15.75" thickBot="1">
      <c r="A5" s="18"/>
      <c r="B5" s="41"/>
      <c r="C5" s="122"/>
      <c r="D5" s="123"/>
      <c r="E5" s="123"/>
      <c r="F5" s="124"/>
      <c r="G5" s="53"/>
    </row>
    <row r="6" spans="1:9" ht="15">
      <c r="A6" s="18"/>
      <c r="B6" s="20" t="s">
        <v>4</v>
      </c>
      <c r="C6" s="10" t="s">
        <v>5</v>
      </c>
      <c r="D6" s="9"/>
      <c r="E6" s="9"/>
      <c r="F6" s="21"/>
      <c r="G6" s="53"/>
    </row>
    <row r="7" spans="1:9" ht="15">
      <c r="A7" s="18"/>
      <c r="B7" s="125" t="s">
        <v>53</v>
      </c>
      <c r="C7" s="8" t="s">
        <v>6</v>
      </c>
      <c r="D7" s="7"/>
      <c r="E7" s="7"/>
      <c r="F7" s="22"/>
      <c r="G7" s="53"/>
    </row>
    <row r="8" spans="1:9" ht="15">
      <c r="A8" s="18"/>
      <c r="B8" s="125"/>
      <c r="C8" s="8" t="s">
        <v>7</v>
      </c>
      <c r="D8" s="7"/>
      <c r="E8" s="7"/>
      <c r="F8" s="23"/>
      <c r="G8" s="53"/>
    </row>
    <row r="9" spans="1:9" ht="15.75" thickBot="1">
      <c r="A9" s="18"/>
      <c r="B9" s="125"/>
      <c r="C9" s="6" t="s">
        <v>8</v>
      </c>
      <c r="D9" s="5"/>
      <c r="E9" s="5"/>
      <c r="F9" s="24"/>
      <c r="G9" s="54"/>
    </row>
    <row r="10" spans="1:9" ht="15">
      <c r="A10" s="18"/>
      <c r="B10" s="69" t="s">
        <v>27</v>
      </c>
      <c r="C10" s="13" t="s">
        <v>9</v>
      </c>
      <c r="D10" s="12"/>
      <c r="E10" s="12"/>
      <c r="F10" s="11"/>
      <c r="G10" s="55" t="s">
        <v>10</v>
      </c>
    </row>
    <row r="11" spans="1:9" ht="15">
      <c r="A11" s="18"/>
      <c r="B11" s="126"/>
      <c r="C11" s="4"/>
      <c r="D11" s="3"/>
      <c r="E11" s="3"/>
      <c r="F11" s="2"/>
      <c r="G11" s="56" t="s">
        <v>28</v>
      </c>
    </row>
    <row r="12" spans="1:9" ht="15.75" thickBot="1">
      <c r="A12" s="106"/>
      <c r="B12" s="127"/>
      <c r="C12" s="1"/>
      <c r="D12" s="15"/>
      <c r="E12" s="15"/>
      <c r="F12" s="16"/>
      <c r="G12" s="57"/>
    </row>
    <row r="13" spans="1:9" ht="15" thickBot="1">
      <c r="D13" s="42"/>
    </row>
    <row r="14" spans="1:9" ht="15.75" thickBot="1">
      <c r="A14" s="113" t="s">
        <v>25</v>
      </c>
      <c r="B14" s="114"/>
      <c r="C14" s="114"/>
      <c r="D14" s="114"/>
      <c r="E14" s="114"/>
      <c r="F14" s="114"/>
      <c r="G14" s="115"/>
    </row>
    <row r="15" spans="1:9" ht="15.75" thickBot="1">
      <c r="A15" s="25"/>
      <c r="B15" s="25"/>
      <c r="C15" s="25"/>
      <c r="D15" s="43"/>
      <c r="E15" s="62"/>
      <c r="F15" s="25"/>
      <c r="G15" s="51"/>
    </row>
    <row r="16" spans="1:9" s="26" customFormat="1" ht="30.75" thickBot="1">
      <c r="A16" s="38" t="s">
        <v>11</v>
      </c>
      <c r="B16" s="39" t="s">
        <v>12</v>
      </c>
      <c r="C16" s="39" t="s">
        <v>13</v>
      </c>
      <c r="D16" s="44" t="s">
        <v>14</v>
      </c>
      <c r="E16" s="44" t="s">
        <v>41</v>
      </c>
      <c r="F16" s="44" t="s">
        <v>42</v>
      </c>
      <c r="G16" s="58" t="s">
        <v>15</v>
      </c>
    </row>
    <row r="17" spans="1:34" ht="45">
      <c r="A17" s="72" t="s">
        <v>16</v>
      </c>
      <c r="B17" s="73" t="str">
        <f>B7</f>
        <v>Pavimentación con zampeado y huellas de concreto de la carretera Sin Código, tramo Huacasco - La Hiedrita, en el municipio de Santa María de los Ángeles, Jalisco.</v>
      </c>
      <c r="C17" s="74"/>
      <c r="D17" s="45"/>
      <c r="E17" s="63"/>
      <c r="F17" s="33"/>
      <c r="G17" s="80">
        <f>G18</f>
        <v>0</v>
      </c>
    </row>
    <row r="18" spans="1:34" ht="15">
      <c r="A18" s="75" t="s">
        <v>24</v>
      </c>
      <c r="B18" s="76" t="s">
        <v>52</v>
      </c>
      <c r="C18" s="75"/>
      <c r="D18" s="102"/>
      <c r="E18" s="102"/>
      <c r="F18" s="49"/>
      <c r="G18" s="81">
        <f>G19+G22+G26+G31</f>
        <v>0</v>
      </c>
      <c r="H18" s="29"/>
    </row>
    <row r="19" spans="1:34" s="29" customFormat="1" ht="15">
      <c r="A19" s="78" t="s">
        <v>43</v>
      </c>
      <c r="B19" s="78" t="s">
        <v>50</v>
      </c>
      <c r="C19" s="79"/>
      <c r="D19" s="67"/>
      <c r="E19" s="101"/>
      <c r="F19" s="99"/>
      <c r="G19" s="82">
        <f>SUM(G20:G21)</f>
        <v>0</v>
      </c>
      <c r="H19" s="94"/>
      <c r="I19" s="50"/>
    </row>
    <row r="20" spans="1:34" s="79" customFormat="1" ht="171">
      <c r="A20" s="91" t="s">
        <v>29</v>
      </c>
      <c r="B20" s="92" t="s">
        <v>55</v>
      </c>
      <c r="C20" s="77" t="s">
        <v>56</v>
      </c>
      <c r="D20" s="93">
        <v>0.32</v>
      </c>
      <c r="E20" s="100"/>
      <c r="F20" s="99" t="str" cm="1">
        <f t="array" ref="F20">numtext(E20)</f>
        <v>CERO PESOS 00/100 M.N.</v>
      </c>
      <c r="G20" s="94">
        <f t="shared" ref="G20:G21" si="0">ROUND(D20*E20,2)</f>
        <v>0</v>
      </c>
      <c r="H20" s="94"/>
      <c r="I20" s="94"/>
      <c r="J20" s="94"/>
      <c r="K20" s="95"/>
      <c r="L20" s="96"/>
      <c r="M20" s="97"/>
      <c r="N20" s="97"/>
      <c r="W20" s="98"/>
      <c r="X20" s="98"/>
      <c r="Y20" s="98"/>
      <c r="Z20" s="98"/>
      <c r="AA20" s="98"/>
      <c r="AB20" s="98"/>
      <c r="AC20" s="98"/>
      <c r="AD20" s="98"/>
      <c r="AE20" s="98"/>
      <c r="AF20" s="98"/>
      <c r="AG20" s="98"/>
      <c r="AH20" s="98"/>
    </row>
    <row r="21" spans="1:34" s="79" customFormat="1" ht="199.5">
      <c r="A21" s="91" t="s">
        <v>30</v>
      </c>
      <c r="B21" s="92" t="s">
        <v>57</v>
      </c>
      <c r="C21" s="77" t="s">
        <v>26</v>
      </c>
      <c r="D21" s="93">
        <v>84.6</v>
      </c>
      <c r="E21" s="100"/>
      <c r="F21" s="99" t="str" cm="1">
        <f t="array" ref="F21">numtext(E21)</f>
        <v>CERO PESOS 00/100 M.N.</v>
      </c>
      <c r="G21" s="94">
        <f t="shared" si="0"/>
        <v>0</v>
      </c>
      <c r="H21" s="94"/>
      <c r="I21" s="94"/>
      <c r="J21" s="94"/>
      <c r="K21" s="95"/>
      <c r="L21" s="96"/>
      <c r="M21" s="97"/>
      <c r="N21" s="97"/>
      <c r="W21" s="98"/>
      <c r="X21" s="98"/>
      <c r="Y21" s="98"/>
      <c r="Z21" s="98"/>
      <c r="AA21" s="98"/>
      <c r="AB21" s="98"/>
      <c r="AC21" s="98"/>
      <c r="AD21" s="98"/>
      <c r="AE21" s="98"/>
      <c r="AF21" s="98"/>
      <c r="AG21" s="98"/>
      <c r="AH21" s="98"/>
    </row>
    <row r="22" spans="1:34" s="29" customFormat="1" ht="15">
      <c r="A22" s="78" t="s">
        <v>45</v>
      </c>
      <c r="B22" s="78" t="s">
        <v>51</v>
      </c>
      <c r="C22" s="79"/>
      <c r="D22" s="67"/>
      <c r="E22" s="101"/>
      <c r="F22" s="99"/>
      <c r="G22" s="82">
        <f>SUM(G23:G25)</f>
        <v>0</v>
      </c>
      <c r="H22" s="94"/>
      <c r="I22" s="50"/>
    </row>
    <row r="23" spans="1:34" s="79" customFormat="1" ht="71.25">
      <c r="A23" s="91" t="s">
        <v>31</v>
      </c>
      <c r="B23" s="92" t="s">
        <v>58</v>
      </c>
      <c r="C23" s="77" t="s">
        <v>22</v>
      </c>
      <c r="D23" s="93">
        <v>514.6</v>
      </c>
      <c r="E23" s="100"/>
      <c r="F23" s="99" t="str" cm="1">
        <f t="array" ref="F23">numtext(E23)</f>
        <v>CERO PESOS 00/100 M.N.</v>
      </c>
      <c r="G23" s="94">
        <f t="shared" ref="G23:G30" si="1">ROUND(D23*E23,2)</f>
        <v>0</v>
      </c>
      <c r="H23" s="94"/>
      <c r="I23" s="94"/>
      <c r="J23" s="94"/>
      <c r="K23" s="95"/>
      <c r="L23" s="96"/>
      <c r="M23" s="97"/>
      <c r="N23" s="97"/>
      <c r="W23" s="98"/>
      <c r="X23" s="98"/>
      <c r="Y23" s="98"/>
      <c r="Z23" s="98"/>
      <c r="AA23" s="98"/>
      <c r="AB23" s="98"/>
      <c r="AC23" s="98"/>
      <c r="AD23" s="98"/>
      <c r="AE23" s="98"/>
      <c r="AF23" s="98"/>
      <c r="AG23" s="98"/>
      <c r="AH23" s="98"/>
    </row>
    <row r="24" spans="1:34" s="79" customFormat="1" ht="57">
      <c r="A24" s="91" t="s">
        <v>32</v>
      </c>
      <c r="B24" s="92" t="s">
        <v>59</v>
      </c>
      <c r="C24" s="77" t="s">
        <v>22</v>
      </c>
      <c r="D24" s="93">
        <v>28</v>
      </c>
      <c r="E24" s="100"/>
      <c r="F24" s="99" t="str" cm="1">
        <f t="array" ref="F24">numtext(E24)</f>
        <v>CERO PESOS 00/100 M.N.</v>
      </c>
      <c r="G24" s="94">
        <f t="shared" si="1"/>
        <v>0</v>
      </c>
      <c r="H24" s="94"/>
      <c r="I24" s="94"/>
      <c r="J24" s="94"/>
      <c r="K24" s="95"/>
      <c r="L24" s="96"/>
      <c r="M24" s="97"/>
      <c r="N24" s="97"/>
      <c r="W24" s="98"/>
      <c r="X24" s="98"/>
      <c r="Y24" s="98"/>
      <c r="Z24" s="98"/>
      <c r="AA24" s="98"/>
      <c r="AB24" s="98"/>
      <c r="AC24" s="98"/>
      <c r="AD24" s="98"/>
      <c r="AE24" s="98"/>
      <c r="AF24" s="98"/>
      <c r="AG24" s="98"/>
      <c r="AH24" s="98"/>
    </row>
    <row r="25" spans="1:34" s="79" customFormat="1" ht="142.5">
      <c r="A25" s="91" t="s">
        <v>33</v>
      </c>
      <c r="B25" s="92" t="s">
        <v>60</v>
      </c>
      <c r="C25" s="77" t="s">
        <v>22</v>
      </c>
      <c r="D25" s="93">
        <v>285.39999999999998</v>
      </c>
      <c r="E25" s="100"/>
      <c r="F25" s="99" t="str" cm="1">
        <f t="array" ref="F25">numtext(E25)</f>
        <v>CERO PESOS 00/100 M.N.</v>
      </c>
      <c r="G25" s="94">
        <f t="shared" si="1"/>
        <v>0</v>
      </c>
      <c r="H25" s="94"/>
      <c r="I25" s="94"/>
      <c r="J25" s="94"/>
      <c r="K25" s="95"/>
      <c r="L25" s="96"/>
      <c r="M25" s="97"/>
      <c r="N25" s="97"/>
      <c r="W25" s="98"/>
      <c r="X25" s="98"/>
      <c r="Y25" s="98"/>
      <c r="Z25" s="98"/>
      <c r="AA25" s="98"/>
      <c r="AB25" s="98"/>
      <c r="AC25" s="98"/>
      <c r="AD25" s="98"/>
      <c r="AE25" s="98"/>
      <c r="AF25" s="98"/>
      <c r="AG25" s="98"/>
      <c r="AH25" s="98"/>
    </row>
    <row r="26" spans="1:34" s="29" customFormat="1" ht="15">
      <c r="A26" s="78" t="s">
        <v>61</v>
      </c>
      <c r="B26" s="78" t="s">
        <v>44</v>
      </c>
      <c r="C26" s="79"/>
      <c r="D26" s="67"/>
      <c r="E26" s="101"/>
      <c r="F26" s="99"/>
      <c r="G26" s="82">
        <f>SUM(G27:G30)</f>
        <v>0</v>
      </c>
      <c r="H26" s="94"/>
      <c r="I26" s="50"/>
    </row>
    <row r="27" spans="1:34" s="79" customFormat="1" ht="242.25">
      <c r="A27" s="91" t="s">
        <v>34</v>
      </c>
      <c r="B27" s="92" t="s">
        <v>62</v>
      </c>
      <c r="C27" s="77" t="s">
        <v>26</v>
      </c>
      <c r="D27" s="93">
        <v>662.8</v>
      </c>
      <c r="E27" s="100"/>
      <c r="F27" s="99" t="str" cm="1">
        <f t="array" ref="F27">numtext(E27)</f>
        <v>CERO PESOS 00/100 M.N.</v>
      </c>
      <c r="G27" s="94">
        <f t="shared" si="1"/>
        <v>0</v>
      </c>
      <c r="H27" s="94"/>
      <c r="I27" s="94"/>
      <c r="J27" s="94"/>
      <c r="K27" s="95"/>
      <c r="L27" s="96"/>
      <c r="M27" s="97"/>
      <c r="N27" s="97"/>
      <c r="W27" s="98"/>
      <c r="X27" s="98"/>
      <c r="Y27" s="98"/>
      <c r="Z27" s="98"/>
      <c r="AA27" s="98"/>
      <c r="AB27" s="98"/>
      <c r="AC27" s="98"/>
      <c r="AD27" s="98"/>
      <c r="AE27" s="98"/>
      <c r="AF27" s="98"/>
      <c r="AG27" s="98"/>
      <c r="AH27" s="98"/>
    </row>
    <row r="28" spans="1:34" s="79" customFormat="1" ht="142.5">
      <c r="A28" s="91" t="s">
        <v>35</v>
      </c>
      <c r="B28" s="92" t="s">
        <v>63</v>
      </c>
      <c r="C28" s="77" t="s">
        <v>64</v>
      </c>
      <c r="D28" s="93">
        <v>2881.74</v>
      </c>
      <c r="E28" s="100"/>
      <c r="F28" s="99" t="str" cm="1">
        <f t="array" ref="F28">numtext(E28)</f>
        <v>CERO PESOS 00/100 M.N.</v>
      </c>
      <c r="G28" s="94">
        <f t="shared" si="1"/>
        <v>0</v>
      </c>
      <c r="H28" s="94"/>
      <c r="I28" s="94"/>
      <c r="J28" s="94"/>
      <c r="K28" s="95"/>
      <c r="L28" s="96"/>
      <c r="M28" s="97"/>
      <c r="N28" s="97"/>
      <c r="W28" s="98"/>
      <c r="X28" s="98"/>
      <c r="Y28" s="98"/>
      <c r="Z28" s="98"/>
      <c r="AA28" s="98"/>
      <c r="AB28" s="98"/>
      <c r="AC28" s="98"/>
      <c r="AD28" s="98"/>
      <c r="AE28" s="98"/>
      <c r="AF28" s="98"/>
      <c r="AG28" s="98"/>
      <c r="AH28" s="98"/>
    </row>
    <row r="29" spans="1:34" s="79" customFormat="1" ht="85.5">
      <c r="A29" s="91" t="s">
        <v>36</v>
      </c>
      <c r="B29" s="92" t="s">
        <v>65</v>
      </c>
      <c r="C29" s="77" t="s">
        <v>22</v>
      </c>
      <c r="D29" s="93">
        <v>1600</v>
      </c>
      <c r="E29" s="100"/>
      <c r="F29" s="99" t="str" cm="1">
        <f t="array" ref="F29">numtext(E29)</f>
        <v>CERO PESOS 00/100 M.N.</v>
      </c>
      <c r="G29" s="94">
        <f t="shared" si="1"/>
        <v>0</v>
      </c>
      <c r="H29" s="94"/>
      <c r="I29" s="94"/>
      <c r="J29" s="94"/>
      <c r="K29" s="95"/>
      <c r="L29" s="96"/>
      <c r="M29" s="97"/>
      <c r="N29" s="97"/>
      <c r="W29" s="98"/>
      <c r="X29" s="98"/>
      <c r="Y29" s="98"/>
      <c r="Z29" s="98"/>
      <c r="AA29" s="98"/>
      <c r="AB29" s="98"/>
      <c r="AC29" s="98"/>
      <c r="AD29" s="98"/>
      <c r="AE29" s="98"/>
      <c r="AF29" s="98"/>
      <c r="AG29" s="98"/>
      <c r="AH29" s="98"/>
    </row>
    <row r="30" spans="1:34" s="79" customFormat="1" ht="85.5">
      <c r="A30" s="91" t="s">
        <v>37</v>
      </c>
      <c r="B30" s="92" t="s">
        <v>66</v>
      </c>
      <c r="C30" s="77" t="s">
        <v>64</v>
      </c>
      <c r="D30" s="93">
        <v>1120</v>
      </c>
      <c r="E30" s="100"/>
      <c r="F30" s="99" t="str" cm="1">
        <f t="array" ref="F30">numtext(E30)</f>
        <v>CERO PESOS 00/100 M.N.</v>
      </c>
      <c r="G30" s="94">
        <f t="shared" si="1"/>
        <v>0</v>
      </c>
      <c r="H30" s="94"/>
      <c r="I30" s="94"/>
      <c r="J30" s="94"/>
      <c r="K30" s="95"/>
      <c r="L30" s="96"/>
      <c r="M30" s="97"/>
      <c r="N30" s="97"/>
      <c r="W30" s="98"/>
      <c r="X30" s="98"/>
      <c r="Y30" s="98"/>
      <c r="Z30" s="98"/>
      <c r="AA30" s="98"/>
      <c r="AB30" s="98"/>
      <c r="AC30" s="98"/>
      <c r="AD30" s="98"/>
      <c r="AE30" s="98"/>
      <c r="AF30" s="98"/>
      <c r="AG30" s="98"/>
      <c r="AH30" s="98"/>
    </row>
    <row r="31" spans="1:34" s="29" customFormat="1" ht="15">
      <c r="A31" s="78" t="s">
        <v>68</v>
      </c>
      <c r="B31" s="78" t="s">
        <v>46</v>
      </c>
      <c r="C31" s="79"/>
      <c r="D31" s="67"/>
      <c r="E31" s="101"/>
      <c r="F31" s="99"/>
      <c r="G31" s="82">
        <f>G32+G35</f>
        <v>0</v>
      </c>
      <c r="H31" s="94"/>
      <c r="I31" s="50"/>
    </row>
    <row r="32" spans="1:34" s="29" customFormat="1" ht="15">
      <c r="A32" s="107" t="s">
        <v>69</v>
      </c>
      <c r="B32" s="107" t="s">
        <v>67</v>
      </c>
      <c r="C32" s="108"/>
      <c r="D32" s="109"/>
      <c r="E32" s="110"/>
      <c r="F32" s="111"/>
      <c r="G32" s="112">
        <f>SUM(G33:G34)</f>
        <v>0</v>
      </c>
      <c r="H32" s="94"/>
      <c r="I32" s="50"/>
    </row>
    <row r="33" spans="1:34" s="79" customFormat="1" ht="85.5">
      <c r="A33" s="91" t="s">
        <v>38</v>
      </c>
      <c r="B33" s="92" t="s">
        <v>47</v>
      </c>
      <c r="C33" s="77" t="s">
        <v>22</v>
      </c>
      <c r="D33" s="93">
        <v>1200</v>
      </c>
      <c r="E33" s="100"/>
      <c r="F33" s="99" t="str" cm="1">
        <f t="array" ref="F33">numtext(E33)</f>
        <v>CERO PESOS 00/100 M.N.</v>
      </c>
      <c r="G33" s="94">
        <f t="shared" ref="G33:G34" si="2">ROUND(D33*E33,2)</f>
        <v>0</v>
      </c>
      <c r="H33" s="94"/>
      <c r="I33" s="94"/>
      <c r="J33" s="94"/>
      <c r="K33" s="95"/>
      <c r="L33" s="96"/>
      <c r="M33" s="97"/>
      <c r="N33" s="97"/>
      <c r="W33" s="98"/>
      <c r="X33" s="98"/>
      <c r="Y33" s="98"/>
      <c r="Z33" s="98"/>
      <c r="AA33" s="98"/>
      <c r="AB33" s="98"/>
      <c r="AC33" s="98"/>
      <c r="AD33" s="98"/>
      <c r="AE33" s="98"/>
      <c r="AF33" s="98"/>
      <c r="AG33" s="98"/>
      <c r="AH33" s="98"/>
    </row>
    <row r="34" spans="1:34" s="79" customFormat="1" ht="57">
      <c r="A34" s="91" t="s">
        <v>39</v>
      </c>
      <c r="B34" s="92" t="s">
        <v>48</v>
      </c>
      <c r="C34" s="77" t="s">
        <v>23</v>
      </c>
      <c r="D34" s="93">
        <v>40</v>
      </c>
      <c r="E34" s="100"/>
      <c r="F34" s="99" t="str" cm="1">
        <f t="array" ref="F34">numtext(E34)</f>
        <v>CERO PESOS 00/100 M.N.</v>
      </c>
      <c r="G34" s="94">
        <f t="shared" si="2"/>
        <v>0</v>
      </c>
      <c r="H34" s="94"/>
      <c r="I34" s="94"/>
      <c r="J34" s="94"/>
      <c r="K34" s="95"/>
      <c r="L34" s="96"/>
      <c r="M34" s="97"/>
      <c r="N34" s="97"/>
      <c r="W34" s="98"/>
      <c r="X34" s="98"/>
      <c r="Y34" s="98"/>
      <c r="Z34" s="98"/>
      <c r="AA34" s="98"/>
      <c r="AB34" s="98"/>
      <c r="AC34" s="98"/>
      <c r="AD34" s="98"/>
      <c r="AE34" s="98"/>
      <c r="AF34" s="98"/>
      <c r="AG34" s="98"/>
      <c r="AH34" s="98"/>
    </row>
    <row r="35" spans="1:34" s="79" customFormat="1" ht="15">
      <c r="A35" s="107" t="s">
        <v>70</v>
      </c>
      <c r="B35" s="107" t="s">
        <v>71</v>
      </c>
      <c r="C35" s="108"/>
      <c r="D35" s="109"/>
      <c r="E35" s="110"/>
      <c r="F35" s="111"/>
      <c r="G35" s="112">
        <f>SUM(G36:G39)</f>
        <v>0</v>
      </c>
      <c r="H35" s="94"/>
      <c r="I35" s="94"/>
      <c r="J35" s="94"/>
      <c r="K35" s="95"/>
      <c r="L35" s="96"/>
      <c r="M35" s="97"/>
      <c r="N35" s="97"/>
      <c r="W35" s="98"/>
      <c r="X35" s="98"/>
      <c r="Y35" s="98"/>
      <c r="Z35" s="98"/>
      <c r="AA35" s="98"/>
      <c r="AB35" s="98"/>
      <c r="AC35" s="98"/>
      <c r="AD35" s="98"/>
      <c r="AE35" s="98"/>
      <c r="AF35" s="98"/>
      <c r="AG35" s="98"/>
      <c r="AH35" s="98"/>
    </row>
    <row r="36" spans="1:34" s="79" customFormat="1" ht="228">
      <c r="A36" s="91" t="s">
        <v>40</v>
      </c>
      <c r="B36" s="92" t="s">
        <v>72</v>
      </c>
      <c r="C36" s="77" t="s">
        <v>23</v>
      </c>
      <c r="D36" s="93">
        <v>6</v>
      </c>
      <c r="E36" s="100"/>
      <c r="F36" s="99" t="str" cm="1">
        <f t="array" ref="F36">numtext(E36)</f>
        <v>CERO PESOS 00/100 M.N.</v>
      </c>
      <c r="G36" s="94">
        <f t="shared" ref="G36:G39" si="3">ROUND(D36*E36,2)</f>
        <v>0</v>
      </c>
      <c r="H36" s="94"/>
      <c r="I36" s="94"/>
      <c r="J36" s="94"/>
      <c r="K36" s="95"/>
      <c r="L36" s="96"/>
      <c r="M36" s="97"/>
      <c r="N36" s="97"/>
      <c r="W36" s="98"/>
      <c r="X36" s="98"/>
      <c r="Y36" s="98"/>
      <c r="Z36" s="98"/>
      <c r="AA36" s="98"/>
      <c r="AB36" s="98"/>
      <c r="AC36" s="98"/>
      <c r="AD36" s="98"/>
      <c r="AE36" s="98"/>
      <c r="AF36" s="98"/>
      <c r="AG36" s="98"/>
      <c r="AH36" s="98"/>
    </row>
    <row r="37" spans="1:34" s="79" customFormat="1" ht="228">
      <c r="A37" s="91" t="s">
        <v>75</v>
      </c>
      <c r="B37" s="92" t="s">
        <v>73</v>
      </c>
      <c r="C37" s="77" t="s">
        <v>23</v>
      </c>
      <c r="D37" s="93">
        <v>2</v>
      </c>
      <c r="E37" s="100"/>
      <c r="F37" s="99" t="str" cm="1">
        <f t="array" ref="F37">numtext(E37)</f>
        <v>CERO PESOS 00/100 M.N.</v>
      </c>
      <c r="G37" s="94">
        <f t="shared" si="3"/>
        <v>0</v>
      </c>
      <c r="H37" s="94"/>
      <c r="I37" s="94"/>
      <c r="J37" s="94"/>
      <c r="K37" s="95"/>
      <c r="L37" s="96"/>
      <c r="M37" s="97"/>
      <c r="N37" s="97"/>
      <c r="W37" s="98"/>
      <c r="X37" s="98"/>
      <c r="Y37" s="98"/>
      <c r="Z37" s="98"/>
      <c r="AA37" s="98"/>
      <c r="AB37" s="98"/>
      <c r="AC37" s="98"/>
      <c r="AD37" s="98"/>
      <c r="AE37" s="98"/>
      <c r="AF37" s="98"/>
      <c r="AG37" s="98"/>
      <c r="AH37" s="98"/>
    </row>
    <row r="38" spans="1:34" s="79" customFormat="1" ht="270.75">
      <c r="A38" s="91" t="s">
        <v>76</v>
      </c>
      <c r="B38" s="92" t="s">
        <v>74</v>
      </c>
      <c r="C38" s="77" t="s">
        <v>23</v>
      </c>
      <c r="D38" s="93">
        <v>2</v>
      </c>
      <c r="E38" s="100"/>
      <c r="F38" s="99" t="str" cm="1">
        <f t="array" ref="F38">numtext(E38)</f>
        <v>CERO PESOS 00/100 M.N.</v>
      </c>
      <c r="G38" s="94">
        <f t="shared" si="3"/>
        <v>0</v>
      </c>
      <c r="H38" s="94"/>
      <c r="I38" s="94"/>
      <c r="J38" s="94"/>
      <c r="K38" s="95"/>
      <c r="L38" s="96"/>
      <c r="M38" s="97"/>
      <c r="N38" s="97"/>
      <c r="W38" s="98"/>
      <c r="X38" s="98"/>
      <c r="Y38" s="98"/>
      <c r="Z38" s="98"/>
      <c r="AA38" s="98"/>
      <c r="AB38" s="98"/>
      <c r="AC38" s="98"/>
      <c r="AD38" s="98"/>
      <c r="AE38" s="98"/>
      <c r="AF38" s="98"/>
      <c r="AG38" s="98"/>
      <c r="AH38" s="98"/>
    </row>
    <row r="39" spans="1:34" s="79" customFormat="1" ht="28.5">
      <c r="A39" s="91" t="s">
        <v>77</v>
      </c>
      <c r="B39" s="92" t="s">
        <v>49</v>
      </c>
      <c r="C39" s="77" t="s">
        <v>23</v>
      </c>
      <c r="D39" s="93">
        <v>8</v>
      </c>
      <c r="E39" s="100"/>
      <c r="F39" s="99" t="str" cm="1">
        <f t="array" ref="F39">numtext(E39)</f>
        <v>CERO PESOS 00/100 M.N.</v>
      </c>
      <c r="G39" s="94">
        <f t="shared" si="3"/>
        <v>0</v>
      </c>
      <c r="H39" s="94"/>
      <c r="I39" s="94"/>
      <c r="J39" s="94"/>
      <c r="K39" s="95"/>
      <c r="L39" s="96"/>
      <c r="M39" s="97"/>
      <c r="N39" s="97"/>
      <c r="W39" s="98"/>
      <c r="X39" s="98"/>
      <c r="Y39" s="98"/>
      <c r="Z39" s="98"/>
      <c r="AA39" s="98"/>
      <c r="AB39" s="98"/>
      <c r="AC39" s="98"/>
      <c r="AD39" s="98"/>
      <c r="AE39" s="98"/>
      <c r="AF39" s="98"/>
      <c r="AG39" s="98"/>
      <c r="AH39" s="98"/>
    </row>
    <row r="40" spans="1:34" s="79" customFormat="1">
      <c r="A40" s="91"/>
      <c r="B40" s="92"/>
      <c r="C40" s="77"/>
      <c r="D40" s="93"/>
      <c r="E40" s="100"/>
      <c r="F40" s="99"/>
      <c r="G40" s="94"/>
      <c r="H40" s="94"/>
      <c r="I40" s="94"/>
      <c r="J40" s="94"/>
      <c r="K40" s="95"/>
      <c r="L40" s="96"/>
      <c r="M40" s="97"/>
      <c r="N40" s="97"/>
      <c r="W40" s="98"/>
      <c r="X40" s="98"/>
      <c r="Y40" s="98"/>
      <c r="Z40" s="98"/>
      <c r="AA40" s="98"/>
      <c r="AB40" s="98"/>
      <c r="AC40" s="98"/>
      <c r="AD40" s="98"/>
      <c r="AE40" s="98"/>
      <c r="AF40" s="98"/>
      <c r="AG40" s="98"/>
      <c r="AH40" s="98"/>
    </row>
    <row r="41" spans="1:34" s="79" customFormat="1">
      <c r="A41" s="91"/>
      <c r="B41" s="92"/>
      <c r="C41" s="77"/>
      <c r="D41" s="93"/>
      <c r="E41" s="100"/>
      <c r="F41" s="99"/>
      <c r="G41" s="94"/>
      <c r="H41" s="94"/>
      <c r="I41" s="94"/>
      <c r="J41" s="94"/>
      <c r="K41" s="95"/>
      <c r="L41" s="96"/>
      <c r="M41" s="97"/>
      <c r="N41" s="97"/>
      <c r="W41" s="98"/>
      <c r="X41" s="98"/>
      <c r="Y41" s="98"/>
      <c r="Z41" s="98"/>
      <c r="AA41" s="98"/>
      <c r="AB41" s="98"/>
      <c r="AC41" s="98"/>
      <c r="AD41" s="98"/>
      <c r="AE41" s="98"/>
      <c r="AF41" s="98"/>
      <c r="AG41" s="98"/>
      <c r="AH41" s="98"/>
    </row>
    <row r="42" spans="1:34" s="29" customFormat="1" ht="15">
      <c r="A42" s="75"/>
      <c r="B42" s="76"/>
      <c r="C42" s="77"/>
      <c r="D42" s="67"/>
      <c r="E42" s="66"/>
      <c r="F42" s="71"/>
      <c r="G42" s="81"/>
      <c r="H42" s="68"/>
      <c r="I42" s="50"/>
    </row>
    <row r="43" spans="1:34" s="29" customFormat="1" ht="15">
      <c r="A43" s="75"/>
      <c r="B43" s="76"/>
      <c r="C43" s="77"/>
      <c r="D43" s="70"/>
      <c r="E43" s="70"/>
      <c r="F43" s="49"/>
      <c r="G43" s="81"/>
      <c r="H43" s="68"/>
    </row>
    <row r="44" spans="1:34" ht="15">
      <c r="A44" s="116" t="s">
        <v>17</v>
      </c>
      <c r="B44" s="117"/>
      <c r="C44" s="117"/>
      <c r="D44" s="117"/>
      <c r="E44" s="117"/>
      <c r="F44" s="117"/>
      <c r="G44" s="118"/>
      <c r="H44" s="68"/>
    </row>
    <row r="45" spans="1:34" ht="45">
      <c r="A45" s="72" t="s">
        <v>16</v>
      </c>
      <c r="B45" s="83" t="str">
        <f>+VLOOKUP($A45,$A$17:$G$43,2,0)</f>
        <v>Pavimentación con zampeado y huellas de concreto de la carretera Sin Código, tramo Huacasco - La Hiedrita, en el municipio de Santa María de los Ángeles, Jalisco.</v>
      </c>
      <c r="C45" s="85"/>
      <c r="D45" s="86"/>
      <c r="E45" s="87"/>
      <c r="F45" s="85"/>
      <c r="G45" s="84">
        <f>+VLOOKUP($A45,$A$17:$G$43,7,0)</f>
        <v>0</v>
      </c>
      <c r="H45" s="68"/>
    </row>
    <row r="46" spans="1:34" s="29" customFormat="1" ht="15">
      <c r="A46" s="75" t="s">
        <v>24</v>
      </c>
      <c r="B46" s="75" t="str">
        <f>+VLOOKUP($A46,$A$17:$G$43,2,0)</f>
        <v>RECONSTRUCCIÓN</v>
      </c>
      <c r="C46" s="75"/>
      <c r="D46" s="88"/>
      <c r="E46" s="89"/>
      <c r="F46" s="90"/>
      <c r="G46" s="81">
        <f>+VLOOKUP($A46,$A$17:$G$43,7,0)</f>
        <v>0</v>
      </c>
      <c r="H46" s="68"/>
    </row>
    <row r="47" spans="1:34" s="29" customFormat="1" ht="15">
      <c r="A47" s="78" t="s">
        <v>43</v>
      </c>
      <c r="B47" s="78" t="str">
        <f>+VLOOKUP($A47,$A$17:$G$43,2,0)</f>
        <v>TERRACERÍAS</v>
      </c>
      <c r="C47" s="75"/>
      <c r="D47" s="88"/>
      <c r="E47" s="89"/>
      <c r="F47" s="90"/>
      <c r="G47" s="82">
        <f>+VLOOKUP($A47,$A$17:$G$43,7,0)</f>
        <v>0</v>
      </c>
      <c r="H47" s="68"/>
    </row>
    <row r="48" spans="1:34" s="29" customFormat="1" ht="15">
      <c r="A48" s="78" t="s">
        <v>45</v>
      </c>
      <c r="B48" s="78" t="str">
        <f>+VLOOKUP($A48,$A$17:$G$43,2,0)</f>
        <v>ESTRUCTURAS Y OBRAS DE DRENAJE</v>
      </c>
      <c r="C48" s="75"/>
      <c r="D48" s="88"/>
      <c r="E48" s="89"/>
      <c r="F48" s="90"/>
      <c r="G48" s="82">
        <f>+VLOOKUP($A48,$A$17:$G$43,7,0)</f>
        <v>0</v>
      </c>
      <c r="H48" s="68"/>
    </row>
    <row r="49" spans="1:9" s="29" customFormat="1" ht="15">
      <c r="A49" s="78" t="s">
        <v>61</v>
      </c>
      <c r="B49" s="78" t="str">
        <f t="shared" ref="B49:B52" si="4">+VLOOKUP($A49,$A$17:$G$43,2,0)</f>
        <v>PAVIMENTACION</v>
      </c>
      <c r="C49" s="75"/>
      <c r="D49" s="88"/>
      <c r="E49" s="89"/>
      <c r="F49" s="90"/>
      <c r="G49" s="82">
        <f t="shared" ref="G49:G52" si="5">+VLOOKUP($A49,$A$17:$G$43,7,0)</f>
        <v>0</v>
      </c>
      <c r="H49" s="68"/>
    </row>
    <row r="50" spans="1:9" s="29" customFormat="1" ht="15">
      <c r="A50" s="78" t="s">
        <v>68</v>
      </c>
      <c r="B50" s="78" t="str">
        <f t="shared" si="4"/>
        <v>SEÑALAMIENTO</v>
      </c>
      <c r="C50" s="75"/>
      <c r="D50" s="88"/>
      <c r="E50" s="89"/>
      <c r="F50" s="90"/>
      <c r="G50" s="82">
        <f t="shared" si="5"/>
        <v>0</v>
      </c>
      <c r="H50" s="68"/>
    </row>
    <row r="51" spans="1:9" s="29" customFormat="1" ht="15">
      <c r="A51" s="107" t="s">
        <v>69</v>
      </c>
      <c r="B51" s="107" t="str">
        <f t="shared" si="4"/>
        <v>SEÑALAMIENTO HORIZONTAL</v>
      </c>
      <c r="C51" s="108"/>
      <c r="D51" s="109"/>
      <c r="E51" s="110"/>
      <c r="F51" s="111"/>
      <c r="G51" s="112">
        <f t="shared" si="5"/>
        <v>0</v>
      </c>
      <c r="H51" s="94"/>
      <c r="I51" s="50"/>
    </row>
    <row r="52" spans="1:9" s="29" customFormat="1" ht="15">
      <c r="A52" s="107" t="s">
        <v>70</v>
      </c>
      <c r="B52" s="107" t="str">
        <f t="shared" si="4"/>
        <v>SEÑALAMIENTO VERTICAL</v>
      </c>
      <c r="C52" s="108"/>
      <c r="D52" s="109"/>
      <c r="E52" s="110"/>
      <c r="F52" s="111"/>
      <c r="G52" s="112">
        <f t="shared" si="5"/>
        <v>0</v>
      </c>
      <c r="H52" s="94"/>
      <c r="I52" s="50"/>
    </row>
    <row r="53" spans="1:9" s="29" customFormat="1" ht="15">
      <c r="A53" s="78"/>
      <c r="B53" s="78"/>
      <c r="C53" s="75"/>
      <c r="D53" s="88"/>
      <c r="E53" s="89"/>
      <c r="F53" s="90"/>
      <c r="G53" s="82"/>
      <c r="H53" s="68"/>
    </row>
    <row r="54" spans="1:9" s="29" customFormat="1" ht="15">
      <c r="A54" s="78"/>
      <c r="B54" s="78"/>
      <c r="C54" s="75"/>
      <c r="D54" s="88"/>
      <c r="E54" s="89"/>
      <c r="F54" s="90"/>
      <c r="G54" s="82"/>
      <c r="H54" s="68"/>
    </row>
    <row r="55" spans="1:9" s="29" customFormat="1" ht="15">
      <c r="A55" s="78"/>
      <c r="B55" s="78"/>
      <c r="C55" s="75"/>
      <c r="D55" s="88"/>
      <c r="E55" s="89"/>
      <c r="F55" s="90"/>
      <c r="G55" s="82"/>
      <c r="H55" s="68"/>
    </row>
    <row r="56" spans="1:9" s="29" customFormat="1" ht="15">
      <c r="A56" s="78"/>
      <c r="B56" s="78"/>
      <c r="C56" s="75"/>
      <c r="D56" s="88"/>
      <c r="E56" s="89"/>
      <c r="F56" s="90"/>
      <c r="G56" s="82"/>
      <c r="H56" s="68"/>
    </row>
    <row r="57" spans="1:9" s="29" customFormat="1" ht="15">
      <c r="A57" s="78"/>
      <c r="B57" s="78"/>
      <c r="C57" s="75"/>
      <c r="D57" s="88"/>
      <c r="E57" s="89"/>
      <c r="F57" s="90"/>
      <c r="G57" s="82"/>
      <c r="H57" s="68"/>
    </row>
    <row r="58" spans="1:9" s="29" customFormat="1" ht="15">
      <c r="A58" s="78"/>
      <c r="B58" s="78"/>
      <c r="C58" s="75"/>
      <c r="D58" s="88"/>
      <c r="E58" s="89"/>
      <c r="F58" s="90"/>
      <c r="G58" s="82"/>
      <c r="H58" s="68"/>
    </row>
    <row r="59" spans="1:9" s="29" customFormat="1" ht="15">
      <c r="A59" s="78"/>
      <c r="B59" s="78"/>
      <c r="C59" s="75"/>
      <c r="D59" s="88"/>
      <c r="E59" s="89"/>
      <c r="F59" s="90"/>
      <c r="G59" s="82"/>
      <c r="H59" s="68"/>
    </row>
    <row r="60" spans="1:9" s="29" customFormat="1" ht="15">
      <c r="A60" s="78"/>
      <c r="B60" s="78"/>
      <c r="C60" s="75"/>
      <c r="D60" s="88"/>
      <c r="E60" s="89"/>
      <c r="F60" s="90"/>
      <c r="G60" s="82"/>
      <c r="H60" s="68"/>
    </row>
    <row r="61" spans="1:9" s="29" customFormat="1" ht="15">
      <c r="A61" s="34"/>
      <c r="B61" s="34"/>
      <c r="C61" s="34"/>
      <c r="D61" s="46"/>
      <c r="E61" s="64"/>
      <c r="F61" s="35"/>
      <c r="G61" s="36"/>
      <c r="H61" s="68"/>
    </row>
    <row r="62" spans="1:9" s="29" customFormat="1" ht="15">
      <c r="A62" s="34"/>
      <c r="B62" s="34"/>
      <c r="C62" s="34"/>
      <c r="D62" s="46"/>
      <c r="E62" s="64"/>
      <c r="F62" s="35"/>
      <c r="G62" s="36"/>
      <c r="H62" s="68"/>
    </row>
    <row r="63" spans="1:9" ht="15">
      <c r="A63" s="27"/>
      <c r="B63" s="37"/>
      <c r="C63" s="31"/>
      <c r="D63" s="45"/>
      <c r="E63" s="65"/>
      <c r="F63" s="31"/>
      <c r="G63" s="59"/>
    </row>
    <row r="64" spans="1:9" ht="15">
      <c r="A64" s="14" t="s">
        <v>18</v>
      </c>
      <c r="B64" s="14"/>
      <c r="C64" s="14"/>
      <c r="D64" s="14"/>
      <c r="E64" s="14"/>
      <c r="F64" s="28" t="s">
        <v>19</v>
      </c>
      <c r="G64" s="60">
        <f>G45</f>
        <v>0</v>
      </c>
    </row>
    <row r="65" spans="1:7" s="29" customFormat="1" ht="15">
      <c r="A65" s="30"/>
      <c r="B65" s="30"/>
      <c r="C65" s="30"/>
      <c r="D65" s="47"/>
      <c r="E65" s="52"/>
      <c r="F65" s="28" t="s">
        <v>20</v>
      </c>
      <c r="G65" s="60">
        <f>ROUND(G64*0.16,2)</f>
        <v>0</v>
      </c>
    </row>
    <row r="66" spans="1:7" s="29" customFormat="1" ht="15">
      <c r="A66" s="14" t="str">
        <f>+numtext(G66)</f>
        <v>CERO PESOS 00/100 M.N.</v>
      </c>
      <c r="B66" s="14"/>
      <c r="C66" s="14"/>
      <c r="D66" s="14"/>
      <c r="E66" s="14"/>
      <c r="F66" s="28" t="s">
        <v>21</v>
      </c>
      <c r="G66" s="60">
        <f>+ROUND(G64+G65,2)</f>
        <v>0</v>
      </c>
    </row>
  </sheetData>
  <mergeCells count="15">
    <mergeCell ref="A66:E66"/>
    <mergeCell ref="C1:F1"/>
    <mergeCell ref="C6:E6"/>
    <mergeCell ref="C7:E7"/>
    <mergeCell ref="C8:E8"/>
    <mergeCell ref="C9:E9"/>
    <mergeCell ref="C10:F10"/>
    <mergeCell ref="C11:F11"/>
    <mergeCell ref="C12:F12"/>
    <mergeCell ref="A14:G14"/>
    <mergeCell ref="A64:E64"/>
    <mergeCell ref="A44:G44"/>
    <mergeCell ref="C2:F5"/>
    <mergeCell ref="B7:B9"/>
    <mergeCell ref="B11:B12"/>
  </mergeCells>
  <printOptions horizontalCentered="1"/>
  <pageMargins left="0.31496062992126" right="0.31496062992126" top="0.31496062992126" bottom="0.31496062992126" header="0.31496062992126" footer="0.31496062992126"/>
  <pageSetup scale="59" fitToHeight="0" orientation="landscape" horizontalDpi="360" verticalDpi="360" r:id="rId1"/>
  <headerFooter>
    <oddFooter>&amp;C&amp;P de &amp;N</oddFooter>
  </headerFooter>
  <rowBreaks count="1" manualBreakCount="1">
    <brk id="43" max="16383"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ELIDA IVETTE AGUIRRE ROCHIN.</cp:lastModifiedBy>
  <cp:lastPrinted>2026-04-16T16:09:49Z</cp:lastPrinted>
  <dcterms:created xsi:type="dcterms:W3CDTF">2024-12-27T18:23:43Z</dcterms:created>
  <dcterms:modified xsi:type="dcterms:W3CDTF">2026-04-29T17:20:17Z</dcterms:modified>
  <cp:category/>
</cp:coreProperties>
</file>