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PC-0094\Downloads\"/>
    </mc:Choice>
  </mc:AlternateContent>
  <xr:revisionPtr revIDLastSave="0" documentId="13_ncr:1_{515311FC-E1CB-4B43-99C8-69E77358188E}" xr6:coauthVersionLast="47" xr6:coauthVersionMax="47" xr10:uidLastSave="{00000000-0000-0000-0000-000000000000}"/>
  <bookViews>
    <workbookView xWindow="2130" yWindow="1575" windowWidth="25170" windowHeight="13680" xr2:uid="{80927CFF-6050-4B1C-BB57-F578FA80FD6D}"/>
  </bookViews>
  <sheets>
    <sheet name="408" sheetId="1" r:id="rId1"/>
  </sheets>
  <definedNames>
    <definedName name="_xlnm._FilterDatabase" localSheetId="0" hidden="1">'408'!$A$16:$G$37</definedName>
    <definedName name="area" localSheetId="0">#REF!</definedName>
    <definedName name="area">#REF!</definedName>
    <definedName name="_xlnm.Print_Area" localSheetId="0">'408'!$A$1:$G$62</definedName>
    <definedName name="cargo" localSheetId="0">#REF!</definedName>
    <definedName name="cargo">#REF!</definedName>
    <definedName name="cargocontacto" localSheetId="0">#REF!</definedName>
    <definedName name="cargocontacto">#REF!</definedName>
    <definedName name="cargoresponsabledelaobra" localSheetId="0">#REF!</definedName>
    <definedName name="cargoresponsabledelaobra">#REF!</definedName>
    <definedName name="cargovendedor" localSheetId="0">#REF!</definedName>
    <definedName name="cargovendedor">#REF!</definedName>
    <definedName name="ciudad" localSheetId="0">#REF!</definedName>
    <definedName name="ciudad">#REF!</definedName>
    <definedName name="ciudadcliente" localSheetId="0">#REF!</definedName>
    <definedName name="ciudadcliente">#REF!</definedName>
    <definedName name="ciudaddelaobra" localSheetId="0">#REF!</definedName>
    <definedName name="ciudaddelaobra">#REF!</definedName>
    <definedName name="cmic" localSheetId="0">#REF!</definedName>
    <definedName name="cmic">#REF!</definedName>
    <definedName name="codigodelaobra" localSheetId="0">#REF!</definedName>
    <definedName name="codigodelaobra">#REF!</definedName>
    <definedName name="codigopostalcliente" localSheetId="0">#REF!</definedName>
    <definedName name="codigopostalcliente">#REF!</definedName>
    <definedName name="codigopostaldelaobra" localSheetId="0">#REF!</definedName>
    <definedName name="codigopostaldelaobra">#REF!</definedName>
    <definedName name="codigovendedor" localSheetId="0">#REF!</definedName>
    <definedName name="codigovendedor">#REF!</definedName>
    <definedName name="colonia" localSheetId="0">#REF!</definedName>
    <definedName name="colonia">#REF!</definedName>
    <definedName name="coloniacliente" localSheetId="0">#REF!</definedName>
    <definedName name="coloniacliente">#REF!</definedName>
    <definedName name="coloniadelaobra" localSheetId="0">#REF!</definedName>
    <definedName name="coloniadelaobra">#REF!</definedName>
    <definedName name="contactocliente" localSheetId="0">#REF!</definedName>
    <definedName name="contactocliente">#REF!</definedName>
    <definedName name="decimalesredondeo" localSheetId="0">#REF!</definedName>
    <definedName name="decimalesredondeo">#REF!</definedName>
    <definedName name="departamento" localSheetId="0">#REF!</definedName>
    <definedName name="departamento">#REF!</definedName>
    <definedName name="direccioncliente" localSheetId="0">#REF!</definedName>
    <definedName name="direccioncliente">#REF!</definedName>
    <definedName name="direcciondeconcurso" localSheetId="0">#REF!</definedName>
    <definedName name="direcciondeconcurso">#REF!</definedName>
    <definedName name="direcciondelaobra" localSheetId="0">#REF!</definedName>
    <definedName name="direcciondelaobra">#REF!</definedName>
    <definedName name="domicilio" localSheetId="0">#REF!</definedName>
    <definedName name="domicilio">#REF!</definedName>
    <definedName name="email" localSheetId="0">#REF!</definedName>
    <definedName name="email">#REF!</definedName>
    <definedName name="emailcliente" localSheetId="0">#REF!</definedName>
    <definedName name="emailcliente">#REF!</definedName>
    <definedName name="emaildelaobra" localSheetId="0">#REF!</definedName>
    <definedName name="emaildelaobra">#REF!</definedName>
    <definedName name="estado" localSheetId="0">#REF!</definedName>
    <definedName name="estado">#REF!</definedName>
    <definedName name="estadodelaobra" localSheetId="0">#REF!</definedName>
    <definedName name="estadodelaobra">#REF!</definedName>
    <definedName name="fechaconvocatoria" localSheetId="0">#REF!</definedName>
    <definedName name="fechaconvocatoria">#REF!</definedName>
    <definedName name="fechadeconcurso" localSheetId="0">#REF!</definedName>
    <definedName name="fechadeconcurso">#REF!</definedName>
    <definedName name="fechainicio" localSheetId="0">#REF!</definedName>
    <definedName name="fechainicio">#REF!</definedName>
    <definedName name="fechaterminacion" localSheetId="0">#REF!</definedName>
    <definedName name="fechaterminacion">#REF!</definedName>
    <definedName name="imss" localSheetId="0">#REF!</definedName>
    <definedName name="imss">#REF!</definedName>
    <definedName name="infonavit" localSheetId="0">#REF!</definedName>
    <definedName name="infonavit">#REF!</definedName>
    <definedName name="mailcontacto" localSheetId="0">#REF!</definedName>
    <definedName name="mailcontacto">#REF!</definedName>
    <definedName name="mailvendedor" localSheetId="0">#REF!</definedName>
    <definedName name="mailvendedor">#REF!</definedName>
    <definedName name="nombrecliente" localSheetId="0">#REF!</definedName>
    <definedName name="nombrecliente">#REF!</definedName>
    <definedName name="nombredelaobra" localSheetId="0">#REF!</definedName>
    <definedName name="nombredelaobra">#REF!</definedName>
    <definedName name="nombrevendedor" localSheetId="0">#REF!</definedName>
    <definedName name="nombrevendedor">#REF!</definedName>
    <definedName name="numconvocatoria" localSheetId="0">#REF!</definedName>
    <definedName name="numconvocatoria">#REF!</definedName>
    <definedName name="numerodeconcurso" localSheetId="0">#REF!</definedName>
    <definedName name="numerodeconcurso">#REF!</definedName>
    <definedName name="plazocalculado" localSheetId="0">#REF!</definedName>
    <definedName name="plazocalculado">#REF!</definedName>
    <definedName name="plazoreal" localSheetId="0">#REF!</definedName>
    <definedName name="plazoreal">#REF!</definedName>
    <definedName name="porcentajeivapresupuesto" localSheetId="0">#REF!</definedName>
    <definedName name="porcentajeivapresupuesto">#REF!</definedName>
    <definedName name="primeramoneda" localSheetId="0">#REF!</definedName>
    <definedName name="primeramoneda">#REF!</definedName>
    <definedName name="razonsocial" localSheetId="0">#REF!</definedName>
    <definedName name="razonsocial">#REF!</definedName>
    <definedName name="remateprimeramoneda" localSheetId="0">#REF!</definedName>
    <definedName name="remateprimeramoneda">#REF!</definedName>
    <definedName name="rematesegundamoneda" localSheetId="0">#REF!</definedName>
    <definedName name="rematesegundamoneda">#REF!</definedName>
    <definedName name="responsable" localSheetId="0">#REF!</definedName>
    <definedName name="responsable">#REF!</definedName>
    <definedName name="responsabledelaobra" localSheetId="0">#REF!</definedName>
    <definedName name="responsabledelaobra">#REF!</definedName>
    <definedName name="rfc" localSheetId="0">#REF!</definedName>
    <definedName name="rfc">#REF!</definedName>
    <definedName name="segundamoneda" localSheetId="0">#REF!</definedName>
    <definedName name="segundamoneda">#REF!</definedName>
    <definedName name="telefono" localSheetId="0">#REF!</definedName>
    <definedName name="telefono">#REF!</definedName>
    <definedName name="telefonocliente" localSheetId="0">#REF!</definedName>
    <definedName name="telefonocliente">#REF!</definedName>
    <definedName name="telefonocontacto" localSheetId="0">#REF!</definedName>
    <definedName name="telefonocontacto">#REF!</definedName>
    <definedName name="telefonodelaobra" localSheetId="0">#REF!</definedName>
    <definedName name="telefonodelaobra">#REF!</definedName>
    <definedName name="telefonovendedor" localSheetId="0">#REF!</definedName>
    <definedName name="telefonovendedor">#REF!</definedName>
    <definedName name="tipodelicitacion" localSheetId="0">#REF!</definedName>
    <definedName name="tipodelicitacion">#REF!</definedName>
    <definedName name="_xlnm.Print_Titles" localSheetId="0">'408'!$1:$16</definedName>
    <definedName name="totalpresupuestoprimeramoneda" localSheetId="0">#REF!</definedName>
    <definedName name="totalpresupuestoprimeramoneda">#REF!</definedName>
    <definedName name="totalpresupuestosegundamoneda" localSheetId="0">#REF!</definedName>
    <definedName name="totalpresupuestosegundamoned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61" i="1" l="1"/>
  <c r="B49" i="1"/>
  <c r="B48" i="1"/>
  <c r="B47" i="1"/>
  <c r="B46" i="1"/>
  <c r="B45" i="1"/>
  <c r="B44" i="1"/>
  <c r="B43" i="1"/>
  <c r="B42" i="1"/>
  <c r="B40" i="1"/>
  <c r="G39" i="1"/>
  <c r="G37" i="1"/>
  <c r="G36" i="1"/>
  <c r="G35" i="1" s="1"/>
  <c r="G49" i="1" s="1"/>
  <c r="G34" i="1"/>
  <c r="G33" i="1"/>
  <c r="G31" i="1"/>
  <c r="G30" i="1" s="1"/>
  <c r="G47" i="1" s="1"/>
  <c r="G28" i="1"/>
  <c r="G27" i="1"/>
  <c r="G26" i="1"/>
  <c r="G25" i="1"/>
  <c r="G24" i="1"/>
  <c r="G22" i="1"/>
  <c r="G21" i="1" s="1"/>
  <c r="G20" i="1"/>
  <c r="G19" i="1" s="1"/>
  <c r="G43" i="1" s="1"/>
  <c r="G32" i="1" l="1"/>
  <c r="G23" i="1"/>
  <c r="G44" i="1"/>
  <c r="G29" i="1"/>
  <c r="G46" i="1" s="1"/>
  <c r="G48" i="1"/>
  <c r="G45" i="1" l="1"/>
  <c r="G18" i="1"/>
  <c r="G17" i="1" l="1"/>
  <c r="G42" i="1"/>
  <c r="G41" i="1" l="1"/>
  <c r="G60" i="1"/>
  <c r="G61" i="1" s="1"/>
  <c r="G62" i="1" s="1"/>
</calcChain>
</file>

<file path=xl/sharedStrings.xml><?xml version="1.0" encoding="utf-8"?>
<sst xmlns="http://schemas.openxmlformats.org/spreadsheetml/2006/main" count="89" uniqueCount="72">
  <si>
    <t>GOBIERNO DEL ESTADO DE JALISCO</t>
  </si>
  <si>
    <t>NÚMERO DE PROCEDIMIENTO:</t>
  </si>
  <si>
    <t>SECRETARÍA DE INFRAESTRUCTURA Y OBRA PÚBLICA</t>
  </si>
  <si>
    <t>DIRECCIÓN GENERAL DE LICITACIÓN Y CONTRATACIÓN</t>
  </si>
  <si>
    <t>DESCRIPCIÓN GENERAL DE LOS TRABAJOS:</t>
  </si>
  <si>
    <t>FECHA DE INICIO AUTORIZADA:</t>
  </si>
  <si>
    <t>FECHA DE TERMINACIÓN AUTORIZADA:</t>
  </si>
  <si>
    <t>PLAZO DE EJECUCIÓN:</t>
  </si>
  <si>
    <t>FECHA:</t>
  </si>
  <si>
    <t>RAZÓN SOCIAL DEL CONTRATISTA:</t>
  </si>
  <si>
    <t>NOMBRE, CARGO Y FIRMA DEL CONTRATISTA:</t>
  </si>
  <si>
    <t>DOCUMENTO</t>
  </si>
  <si>
    <t>E2</t>
  </si>
  <si>
    <t>CATÁLOGO DE CONCEPTOS</t>
  </si>
  <si>
    <t>CLAVE</t>
  </si>
  <si>
    <t xml:space="preserve">DESCRIPCIÓN </t>
  </si>
  <si>
    <t>UNIDAD</t>
  </si>
  <si>
    <t>CANTIDAD</t>
  </si>
  <si>
    <t>PRECIO UNITARIO ($) PROPUESTO</t>
  </si>
  <si>
    <t>PRECIO UNITARIO ($) PROPUESTO CON LETRA</t>
  </si>
  <si>
    <t>IMPORTE ($) M. N.</t>
  </si>
  <si>
    <t>A</t>
  </si>
  <si>
    <t>A1</t>
  </si>
  <si>
    <t>ESTRUCTURAS Y OBRAS DE DRENAJE</t>
  </si>
  <si>
    <t>SIOP-003</t>
  </si>
  <si>
    <t>CUNETAS CON CONCRETO HIDRÁULICO DE F'C=150 KG/CM2 Y 0.15 M2 DE SECCIÓN TRANSVERSAL DE CUNETA CONSIDERANDO 10 CM. DE ESPESOR, COLADO DE CONCRETO, CIMBRADO, CURADO, EXCAVACIÓN, DESCIMBRADO, CARGAS Y DESCARGAS DE LOS MATERIALES AL SITIO DE UTILIZACIÓN, P.U.O.T. (INCISO J. DE LA NORMA N-CTR-CAR-1-03-003)</t>
  </si>
  <si>
    <t>M</t>
  </si>
  <si>
    <t>A2</t>
  </si>
  <si>
    <t>PAVIMENTOS</t>
  </si>
  <si>
    <t>SIOP-001</t>
  </si>
  <si>
    <t>SUMINISTRO, APLICACIÓN Y PLANCHADO DE UN RIEGO DE SELLO PREMEZCLADO, CON MATERIAL PÉTREO 3-A, CONSIDERANDO, EL VALOR DE ADQUISICIÓN DE LOS MATERIALES, CARGAS Y DESCARGAS Y TODOS LOS ACARREOS LOCALES NECESARIOS PARA LOS TRATAMIENTOS ASI COMO DE LOS DESPERDICIOS Y FORMACIÓN DE ALMACENES, BARRIDO PREVIO Y POSTERIOR A LA APLICACION DEL SELLADO LAS VECES NECESARIAS DE LA SUPERFICIE SOBRE LA QUE SE CONSTRUIRÁ LA CAPA DE RODADURA POR EL SISTEMA DE RIEGOS, PROTECCIÓN DE LAS ESTRUCTURAS O PARTE DE ELLAS, CARGAS Y TRANSPORTE AL LUGAR DE UTILIZACIÓN, ESPARCIDO POR MEDIOS MECANICOS CON EL EQUIPO ADECUADO, ESPARCIDORES, COMPUERTAS O EQUIPOS DE RIEGO SINCRONIZADOS Y PLANCHADO DE LOS MATERIALES PÉTREOS O DEL RIEGO PREMEZCLADO POR MEDIO DE RODILLOS METALICOS LIGEROS CON PESO MAXIMO DE 4 TON. Y COMPACTADOR DE NEUMATICOS CON PESO CON O SIN LASTRE DE 7 A 10 TONELADAS, RASTREO, RECOLECCION, REMOCION, TRANSPORTE Y DEPOSITO EN LA FORMA Y EL SITIO INDICADOS EN EL PROYECTO O APROBADOS POR LA DEPENDENCIA, LOS TIEMPOS DE LOS VEHICULOS EMPLEADOS EN LOS TRANSPORTES RIEGO Y ESPARCIDO DE TODOS LOS MATERIALES DURANTE LAS CARGAS Y LAS DESCARGAS,LA DOSIFICACION SERA DE 1.2 LT/M2 DE EMULSION ASFALTICA DE ROMPIMIENTO RAPIDO NORMAL(ECR-60) PARA EL RIEGO DE LIGA, MIENTRAS QUE EL PETREO SERA DE 12 LT/M2, DEBERA GARANTIZARSE EL CORRECTO TRASLAPE EN JUNTAS LONGITUDINALES Y TRANSVERSALES, SE DEBERA REALIZAR UN TRAMO DE PRUEBA CON EL FIN DE CALIBRAR LOS EQUIPOS, VERIFICAR LA AFINIDAD PETREO-ASFALTO Y MONITOREAR LOS PROCESOS DE CONSTRUCCION Y CANTIDADES DE MATERIAL DESPRENDIDO Y TIEMPOS DE MADURACION Y FRAGUADO, INCLUYE SUMINISTRO Y APLICACION DE LOS MATERIALES, HERRAMIENTAS, MANO DE OBRA, SEÑALIZACION, BANDEREROS Y TODO LO NECESARIO PARA SU CORRECTA EJECUCION. P.U.O.T.(INCISO J DE LA NORMA N-CSV-CAR-3-02-002/15 )</t>
  </si>
  <si>
    <t>M2</t>
  </si>
  <si>
    <t>A3</t>
  </si>
  <si>
    <t>SEÑALAMIENTO</t>
  </si>
  <si>
    <t>SUMINISTRO Y APLICACIÓN DE RAYA CONTINUA O DISCONTINUA, COLOR AMARILLA O BLANCA, CUMPLIENDO CON ESPESOR DE 0.38 A 0.51 MILIMETROS, DE 15 CM. DE ANCHO, POR UNIDAD DE OBRA TERMINADA, APLICANDO DE 0.70 KG DE MICROSFERA POR LITRO, NO EXHIBA ROCIADO EXCESIVO (BRISEADO) EN LAS ORILLAS DE LA LINEA DE MARCA, DICHAS LINEAS SEAN RECTAS A SIMPLE VISTA.</t>
  </si>
  <si>
    <t>SUMINISTRO Y COLOCACION DE VIALETAS EN RAYA CONTINUA Y/O DICONTINUA, CON REFLEJANTE COLOR AMARILLO Y/O BLANCA EN UNA O DOS CARAS POR UNIDAD DE OBRA TERMINADA, INCLUYE: MATERIALES, EPOXICO PARA ANCLAJE, MANO DE OBRA, EQUIPO Y HERRAMIENTA.</t>
  </si>
  <si>
    <t>PZA</t>
  </si>
  <si>
    <t>SUMINISTRO Y COLOCACIÓN DE SEÑAL DE " KM" SIN RUTA DE 30 X 76 CM. CON LA LEYENDA ACABADO TIPO "A" ALTA INTENSIDAD 10 AÑOS DE DURACION, LAMINA LISA CALIBRE 16,PERIMETRO CORTE LASER, GALVANIZADA POR INMERSION EN CALIENTE, PELICULA ANTI GRAFFITI , TORNILLOS ANTIVANDALICOS GALVANIZADO, ESCUDO EN IMPRESION DIGITAL VINIL ALTA INTENSIDAD DE ACUERDO A SPOT , POSTE PTR 2"X2" CAL 14 GALV. POR INMERSION EN CALIENTE ALTURA LIBRE PISO A SEÑAL 1.0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</si>
  <si>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SUMINISTRO Y COLOCACIÓN DE SEÑAL TIPO BANDERA CON UN (1) TABLERO DE 122 X 305 CM. CON LA LEYENDA, ACABADO TIPO "A" ALTA INTENSIDAD 10 AÑOS DE DURACION , LAMINA LISA CALIBRE 16, PERIMETRO CORTE LASER, GALVANIZADA POR INMERSION EN CALIENTE, , ESCUDO EN IMPRESION DIGITAL VINIL ALTA INTENSIDAD DE ACUERDO A SPOT ,PELICULA ANTI GRAFFITI DE ALTA INTENSIDAD, TORNILLOS ANTIVANDALICOS GALVANIZADO, CON POSTE SEGUN DIMENSIONES PARA AREA DE LAMINA,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</si>
  <si>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DEFENSA METALICA DE ACERO GALVANIZADO DE DOS CRESTAS TIPO AASHTO M-18, INCLUYENDO SUS ACCESORIOS (CLASIFICACION DH-2.3) CONFORME A LA NORMA N-CTR-CAR-1-07-009, CON LONGITUD DE VIGA ACANALADA DE 4128 MM Y DE LARGO EFECTIVO DE 3810MM CON RECUBRIMIENTO DE ZINC TIPO II CON CLASE A DE ESPESOR NOMINAL DEL METAL BASE DE LAS VIGAS ACANALADAS CON UNIONES CON PLACAS DE RESPALDO CON POSTES Y SEPARADORES DE ACERO Y TERMINALES. INCLUYE: SUMINISTRO DE LOS MATERIALES HASTA EL SITIO DE SU UTILIZACION, FLETES, ACARREOS, CARGA, DESCARGA, EXCAVACION DE LAS FOSAS PARA ALOJAR LOS POSTES,, COLOCACION DE LOS POSTES DE SOPORTE, BLOQUES DE ANCLAJE PARA LOS EXTREMOS ATERRIZADOS EN LAS DEFENSAS Y RELLENO DE LA EXCAVACION CON CONCRETO HIDRAULICO, INSTALACION Y ANCLAJE DE LA SEÑAL CON SEPARADORES, VIALETAS Y DEMAS ACECESORIOS, MATERIALES, DESPERDICIOS,, MANO DE OBRA, HERRAMIENTA, MAQUINARIA, EQUIPO Y TODO LO NECESARIO PARA SU CORRECTA EJECUCION. P.U.O.T.</t>
  </si>
  <si>
    <t>B</t>
  </si>
  <si>
    <t>B1</t>
  </si>
  <si>
    <t>TERRACERÍAS</t>
  </si>
  <si>
    <t>LIMPIEZA Y DESHIERBE DEL DERECHO DE VIA P.U.O.T.PARA LA REMOCIÓN DE LA VEGETACIÓN EXISTENTE, MEDIANTE: LA TALA, ROZA, DESENRAICE, LIMPIA Y DISPOSICIÓN FINAL; EN EL DERECHO DE VÍA, EN LAS ZONAS DE BANCOS, DE CANALES Y EN ÁREAS QUE SE DESTINEN A INSTALACIONES. INCLUYE: MATERIALES, MANO DE OBRA, EQUIPO , SEÑALAMIENTO, CARGA DEL PRODUCTO DE LA LIMPIEZA, ACARREO, DESCARGA Y DISPOSICION EN EL BANCO DE DESPERDICIO O SITIO DE ACOPIO PROPUESTO POR EL CONTRATISTA Y AUTORIZADO POR LA DEPENDENCIA, CUMPLIENDO CON LAS LEYES Y REGLAMENTOS DE PROTECCIÓN ECOLÓGICA VIGENTES, CONSIDERANDO TODOS LOS ELEMENTOS NECESARIOS PARA SU CORRECTA EJECUCION. (EP-CSV-CAR-DSC-3-3-01-001/13).</t>
  </si>
  <si>
    <t>HA</t>
  </si>
  <si>
    <t>B2</t>
  </si>
  <si>
    <t>LIMPIEZA DE ALCANTARILLAS EN DONDE LO INDIQUE LA DEPENDENCIA INCLUYE CANALES DE ENTRADA Y SALIDA P.U.O.T. A MANO O A MÁQUINA EN CUALQUIER TIPO DE MATERIAL, PARA RESTITUIR SU CAPACIDAD Y EFICIENCIA HIDRÁULICA DE ACUERDO A SU SECCION ORIGINAL CONSIDERANDO CARGA Y RETIRO DE AZOLVE, LODOS, MATERIALES SOLIDOS, LIQUIDOS, SEMILIQUIDOS, VEGETACIÓN, BASURA, FRAGMENTOS DE ROCA Y TODO MATERIAL QUE SE ACUMULE EN LOS ELEMENTOS DE DRENAJE Y OBSTRUYAN EL LIBRE FLUJO DE LIQUIDOS EN CUNETA QUEDANDO LA SECCION ORIGINAL LIMPIA Y LIBRE DE OBJETOS EXTRAÑOS, INCLUYE, CARGA, FLETE Y DESCARGA DE LOS RESIDUOS EN SITIO PROPUESTO POR EL CONTRATISTA Y AUTORIZADO POR LA DEPENDENCIA EN ZONAS QUE NO INVADA PROPIEDAD PRIVADA, CAUSES DE ARROYOS, CANALES U OBRAS DE DRENAJE; ADICIONALMENTE INCLUYE: MANO DE OBRA, MATERIALES, SEÑALAMIENTOS, EQUIPO Y TODO LO NECESARIO PARA SU CORRECTA EJECUCIÓN. N·CSV·CAR·2·01·003/01.</t>
  </si>
  <si>
    <t>M3</t>
  </si>
  <si>
    <t>LIMPIEZA DE CUNETAS Y CONTRACUNETAS EN DONDE LO INDIQUE LA DEPENDENCIA, P.U.O.T.A MANO O A MÁQUINA EN CUALQUIER TIPO DE MATERIAL, (RETIRO DE AZOLVE, VEGETACIÓN, BASURA, FRAGMENTOS DE ROCA Y TODO MATERIAL QUE SE ACUMULE EN ELEMENTOS DE DRENAJE. PARA RESTITUIR SU CAPACIDAD Y EFICIENCIA HIDRÁULICA.) INCLUYE: CARGA, FLETE, ACARREOS, DESCARGA Y DISPOSICION FINAL EN SITIOS QUE AUTORICE LA DEPENDENCIA Y QE NO OBSTRUYAN PROPIEDAD PRIVADA, CAUCE DE ARROYOS U OBRAS DE DRENAJE, INCLUYE HERRAMIENTAS, EQUIPO, MANO DE OBRA, SEÑALAMIENTO Y TODO LO NECESARIO PARA SU CORRECTA EJECUCIÓN.(N-CSV-CAR-2-01-001)</t>
  </si>
  <si>
    <t>B3</t>
  </si>
  <si>
    <t>BACHEO PROFUNDO AISLADO, REALIZANDO DELIMITACION DEL AREA, CORTE CON DISCO Y REMOCIÓN DE LA CAPA DAÑADA DEL PAVIMENTO EXISTENTE, RE COMPACTACIÓN DEL FONDO DE LA EXCAVACIÓN, SUMINISTRO,TENDIDO, AFINE Y COMPACTACIÓN DE LA BASE EN CAPAS DE 20 CMS MAXIMO COMPACTADAS AL 100% P.V.M.; LIMPIEZA DURANTE Y AL FINAL DE LOS TRABAJOS DEPOSITANDO LOS RESIDUOS EN EL SITIO PROPUESTO POR EL CONTRATISTA, COLOCACIÓN DE MATERIAL, ACARREOS DE MATERIALES Y/O RESIDUOS DENTRO Y FUERA DE LA OBRA, SUMINISTRO DE LOS MATERIALES, FLETES, TODOS LOS ACARREOS, RIEGO DE IMPREGNACION A RAZON DE 1.5 LTS /M2 CON EMULSION PARA IMPREGNACION, RIEGO DE LIGA A RAZON DE 0.7 LTS/M2 CON EMULSION DE ROMPIMIENTO RAPIDO, RESTITUCION DE LA CAPA DE CARPETA EMPLEANDO MEZCLA ASFALTICA EN CALIENTE PG 64-22 DE 1/2" A FINOS CUBRIENDO TOTALMENTE EL AREA DEL BACHEO TRATADO, SEÑALIZACIÓN DE LA ZONA, HERRAMIENTA MENOR, EQUIPO Y TODO LO NECESARIO PARA SU CORRECTA EJECUCIÓN, P.U.O.T (N·CSV·CAR·2·02·004/15) CONSIDERANDO 05 CM DE ESPESOR COMPACTO DE CARPETA, Y PARA LA ESTRUCTURA, MATERIAL DE BANCO QUE CUMPLA CON LOS PARAMETROS PARA SER EMPLEADA COMO BASE HIDRAULICA DE 1 1/2" A FINOS. DEL BANCO PROPUESTO POR EL CONTRATISTA. EN ESPESOR VARIABLE DE ENTRE 20 Y 40 CMS.,</t>
  </si>
  <si>
    <t>BACHEO SUPERFICIAL AISLADO CON MEZCLA ASFÁLTICA EN CALIENTE O FRIO, CONSIDERANDO TRABAJOS EN FORMA MANUAL CON EQUIPO MENOR Y/O LIGERO, DELIMITACIÓN DEL ÁREA, CORTE PERIMETRAL CON DISCO, RETIRO DE RESIDUOS Y LIMPIEZA, RIEGO DE LIGA CON EMULSIÓN DE ROMPIMIENTO RÁPIDO (ECR-60) A RAZÓN DE 0.70 LT/M2, DEMOLICION DE LA CARPETA ASFALTICA DAÑADA POR MEDIOS MECANICOS Y/O MANUALES, EXTRACCION Y RETIRO DEL MATERIAL PRODUCTO DE CORTE O DEMOLICION, RECOMPACTACION Y LIMPIEZA DE LA SUPERFICIE DESCUBIERTA, SUMINISTRO,TENDIDO Y COMPACTACION DE MEZCLA ASFALTICA PARA CARPETA, LOS TIEMPOS DE LOS EQUIPOS Y VEHICULOS EMPLEADOS DURANTE LA EJECUCION DE LOS TRABAJOS, RETIRO DE SOBRANTES AL FINALIZAR LOS TRABAJOS A DESTINO AUTORIZADO POR LA DEPENDENCIA, CARGA, TRANSPORTE, DESCARGAS, MANO DE OBRA, HERRAMIENTAS, EQUIPO Y TODO LO NECESARIO PARA SU CORRECTA EJECUCION. P.U.O.T. N-CSV-CAR-2-02-003/00/16</t>
  </si>
  <si>
    <t>RESUMEN DE PARTIDAS</t>
  </si>
  <si>
    <t>IMPORTE CON LETRA (IVA INCLUIDO)</t>
  </si>
  <si>
    <t>SUBTOTAL M. N.</t>
  </si>
  <si>
    <t>IVA M. N.</t>
  </si>
  <si>
    <t>TOTAL M. N.</t>
  </si>
  <si>
    <t>CONSERVACIÓN PERIÓDICA DEL CADENAMIENTO 0+000 AL 2+600</t>
  </si>
  <si>
    <t>Carretera código 408 Tramo Entronque Usmajac - Autopista (GDL-COL)</t>
  </si>
  <si>
    <t>SIOP-E-ICAR-OB-LP-0215-2026</t>
  </si>
  <si>
    <t>CONSERVACIÓN RUTINARIA DEL CADENAMIENTO 0+000 AL 2+600</t>
  </si>
  <si>
    <t>SIOP-002</t>
  </si>
  <si>
    <t>SIOP-004</t>
  </si>
  <si>
    <t>SIOP-005</t>
  </si>
  <si>
    <t>SIOP-006</t>
  </si>
  <si>
    <t>SIOP-007</t>
  </si>
  <si>
    <t>SIOP-008</t>
  </si>
  <si>
    <t>SIOP-009</t>
  </si>
  <si>
    <t>SIOP-010</t>
  </si>
  <si>
    <t>SIOP-011</t>
  </si>
  <si>
    <t>SIOP-012</t>
  </si>
  <si>
    <t>Conservación periódica y conservación rutinaria de la carretera 408, tramo Usmajac - Autopista Guadalajara - Colima, en el municipio de Sayula, Jalisco.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</si>
</sst>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0.0000"/>
    <numFmt numFmtId="165" formatCode="&quot;$&quot;#,##0.00"/>
    <numFmt numFmtId="166" formatCode="0.000"/>
    <numFmt numFmtId="167" formatCode="0\+000"/>
    <numFmt numFmtId="168" formatCode="&quot;$&quot;#,###.00"/>
  </numFmts>
  <fonts count="19" x14ac:knownFonts="1">
    <font>
      <sz val="11"/>
      <color theme="1"/>
      <name val="Calibri"/>
      <family val="2"/>
      <scheme val="minor"/>
    </font>
    <font>
      <sz val="11"/>
      <color theme="1"/>
      <name val="Calibri"/>
      <family val="2"/>
      <scheme val="minor"/>
    </font>
    <font>
      <b/>
      <sz val="11"/>
      <color theme="0"/>
      <name val="Calibri"/>
      <family val="2"/>
      <scheme val="minor"/>
    </font>
    <font>
      <sz val="10"/>
      <name val="Arial"/>
      <family val="2"/>
    </font>
    <font>
      <sz val="11"/>
      <name val="Calibri"/>
      <family val="2"/>
    </font>
    <font>
      <b/>
      <sz val="11"/>
      <name val="Calibri"/>
      <family val="2"/>
    </font>
    <font>
      <b/>
      <sz val="10"/>
      <name val="Calibri"/>
      <family val="2"/>
    </font>
    <font>
      <b/>
      <sz val="16"/>
      <name val="Calibri"/>
      <family val="2"/>
    </font>
    <font>
      <sz val="10"/>
      <name val="Calibri"/>
      <family val="2"/>
      <scheme val="minor"/>
    </font>
    <font>
      <b/>
      <sz val="10"/>
      <name val="Calibri"/>
      <family val="2"/>
      <scheme val="minor"/>
    </font>
    <font>
      <b/>
      <sz val="11"/>
      <color theme="0"/>
      <name val="Calibri"/>
      <family val="2"/>
    </font>
    <font>
      <sz val="8"/>
      <name val="Arial"/>
      <family val="2"/>
    </font>
    <font>
      <b/>
      <sz val="8"/>
      <color theme="1" tint="4.9989318521683403E-2"/>
      <name val="Arial"/>
      <family val="2"/>
    </font>
    <font>
      <b/>
      <sz val="8"/>
      <name val="Arial"/>
      <family val="2"/>
    </font>
    <font>
      <b/>
      <sz val="8"/>
      <color theme="1"/>
      <name val="Arial"/>
      <family val="2"/>
    </font>
    <font>
      <b/>
      <sz val="8"/>
      <color theme="4"/>
      <name val="Arial"/>
      <family val="2"/>
    </font>
    <font>
      <b/>
      <sz val="8"/>
      <color rgb="FF006600"/>
      <name val="Arial"/>
      <family val="2"/>
    </font>
    <font>
      <sz val="8"/>
      <color rgb="FF006600"/>
      <name val="Arial"/>
      <family val="2"/>
    </font>
    <font>
      <b/>
      <sz val="9"/>
      <color theme="0"/>
      <name val="Arial"/>
      <family val="2"/>
    </font>
  </fonts>
  <fills count="4">
    <fill>
      <patternFill patternType="none"/>
    </fill>
    <fill>
      <patternFill patternType="gray125"/>
    </fill>
    <fill>
      <patternFill patternType="solid">
        <fgColor rgb="FF00953B"/>
        <bgColor indexed="64"/>
      </patternFill>
    </fill>
    <fill>
      <patternFill patternType="solid">
        <fgColor theme="0" tint="-0.24994659260841701"/>
        <bgColor indexed="64"/>
      </patternFill>
    </fill>
  </fills>
  <borders count="15">
    <border>
      <left/>
      <right/>
      <top/>
      <bottom/>
      <diagonal/>
    </border>
    <border>
      <left style="medium">
        <color auto="1"/>
      </left>
      <right style="medium">
        <color auto="1"/>
      </right>
      <top style="medium">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bottom/>
      <diagonal/>
    </border>
    <border>
      <left style="medium">
        <color auto="1"/>
      </left>
      <right/>
      <top/>
      <bottom/>
      <diagonal/>
    </border>
    <border>
      <left/>
      <right style="medium">
        <color auto="1"/>
      </right>
      <top/>
      <bottom/>
      <diagonal/>
    </border>
    <border>
      <left style="medium">
        <color auto="1"/>
      </left>
      <right style="medium">
        <color auto="1"/>
      </right>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9">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0" fontId="3" fillId="0" borderId="0"/>
  </cellStyleXfs>
  <cellXfs count="104">
    <xf numFmtId="0" fontId="0" fillId="0" borderId="0" xfId="0"/>
    <xf numFmtId="0" fontId="4" fillId="0" borderId="1" xfId="4" applyFont="1" applyBorder="1" applyAlignment="1">
      <alignment horizontal="left" vertical="top"/>
    </xf>
    <xf numFmtId="0" fontId="5" fillId="0" borderId="1" xfId="4" applyFont="1" applyBorder="1" applyAlignment="1">
      <alignment horizontal="left" vertical="top"/>
    </xf>
    <xf numFmtId="0" fontId="5" fillId="0" borderId="4" xfId="4" applyFont="1" applyBorder="1" applyAlignment="1">
      <alignment horizontal="left" vertical="top"/>
    </xf>
    <xf numFmtId="43" fontId="4" fillId="0" borderId="0" xfId="1" applyFont="1" applyAlignment="1">
      <alignment horizontal="left" vertical="top"/>
    </xf>
    <xf numFmtId="0" fontId="4" fillId="0" borderId="0" xfId="4" applyFont="1" applyAlignment="1">
      <alignment horizontal="left" vertical="top"/>
    </xf>
    <xf numFmtId="0" fontId="4" fillId="0" borderId="5" xfId="4" applyFont="1" applyBorder="1" applyAlignment="1">
      <alignment horizontal="left" vertical="top"/>
    </xf>
    <xf numFmtId="0" fontId="5" fillId="0" borderId="5" xfId="4" applyFont="1" applyBorder="1" applyAlignment="1">
      <alignment horizontal="left" vertical="top"/>
    </xf>
    <xf numFmtId="0" fontId="5" fillId="0" borderId="6" xfId="4" applyFont="1" applyBorder="1" applyAlignment="1">
      <alignment horizontal="left" vertical="top"/>
    </xf>
    <xf numFmtId="0" fontId="5" fillId="0" borderId="0" xfId="4" applyFont="1" applyAlignment="1">
      <alignment horizontal="left" vertical="top"/>
    </xf>
    <xf numFmtId="0" fontId="5" fillId="0" borderId="7" xfId="4" applyFont="1" applyBorder="1" applyAlignment="1">
      <alignment horizontal="left" vertical="top"/>
    </xf>
    <xf numFmtId="0" fontId="6" fillId="0" borderId="0" xfId="4" applyFont="1" applyAlignment="1">
      <alignment horizontal="left" vertical="top"/>
    </xf>
    <xf numFmtId="0" fontId="5" fillId="0" borderId="2" xfId="4" applyFont="1" applyBorder="1" applyAlignment="1">
      <alignment horizontal="left" vertical="top"/>
    </xf>
    <xf numFmtId="14" fontId="4" fillId="0" borderId="4" xfId="4" applyNumberFormat="1" applyFont="1" applyBorder="1" applyAlignment="1">
      <alignment horizontal="left" vertical="top"/>
    </xf>
    <xf numFmtId="14" fontId="4" fillId="0" borderId="7" xfId="4" applyNumberFormat="1" applyFont="1" applyBorder="1" applyAlignment="1">
      <alignment horizontal="left" vertical="top"/>
    </xf>
    <xf numFmtId="0" fontId="4" fillId="0" borderId="7" xfId="4" applyFont="1" applyBorder="1" applyAlignment="1">
      <alignment horizontal="left" vertical="top"/>
    </xf>
    <xf numFmtId="14" fontId="4" fillId="0" borderId="11" xfId="4" applyNumberFormat="1" applyFont="1" applyBorder="1" applyAlignment="1">
      <alignment horizontal="left" vertical="top"/>
    </xf>
    <xf numFmtId="0" fontId="5" fillId="0" borderId="11" xfId="4" applyFont="1" applyBorder="1" applyAlignment="1">
      <alignment horizontal="left" vertical="top"/>
    </xf>
    <xf numFmtId="0" fontId="9" fillId="0" borderId="1" xfId="4" applyFont="1" applyBorder="1" applyAlignment="1">
      <alignment horizontal="left" vertical="top"/>
    </xf>
    <xf numFmtId="0" fontId="4" fillId="0" borderId="6" xfId="4" applyFont="1" applyBorder="1" applyAlignment="1">
      <alignment horizontal="left" vertical="top"/>
    </xf>
    <xf numFmtId="0" fontId="4" fillId="0" borderId="8" xfId="4" applyFont="1" applyBorder="1" applyAlignment="1">
      <alignment horizontal="left" vertical="top"/>
    </xf>
    <xf numFmtId="0" fontId="4" fillId="0" borderId="9" xfId="4" applyFont="1" applyBorder="1" applyAlignment="1">
      <alignment horizontal="left" vertical="top"/>
    </xf>
    <xf numFmtId="0" fontId="4" fillId="0" borderId="10" xfId="4" applyFont="1" applyBorder="1" applyAlignment="1">
      <alignment horizontal="left" vertical="top"/>
    </xf>
    <xf numFmtId="0" fontId="4" fillId="0" borderId="11" xfId="4" applyFont="1" applyBorder="1" applyAlignment="1">
      <alignment horizontal="left" vertical="top"/>
    </xf>
    <xf numFmtId="9" fontId="5" fillId="0" borderId="8" xfId="3" applyFont="1" applyBorder="1" applyAlignment="1">
      <alignment horizontal="left" vertical="top"/>
    </xf>
    <xf numFmtId="10" fontId="4" fillId="0" borderId="0" xfId="3" applyNumberFormat="1" applyFont="1" applyAlignment="1">
      <alignment horizontal="left" vertical="top"/>
    </xf>
    <xf numFmtId="43" fontId="4" fillId="0" borderId="0" xfId="1" applyFont="1" applyAlignment="1">
      <alignment horizontal="left" vertical="center"/>
    </xf>
    <xf numFmtId="0" fontId="4" fillId="0" borderId="0" xfId="4" applyFont="1" applyAlignment="1">
      <alignment horizontal="left" vertical="center"/>
    </xf>
    <xf numFmtId="49" fontId="11" fillId="0" borderId="0" xfId="4" applyNumberFormat="1" applyFont="1" applyAlignment="1">
      <alignment horizontal="left" vertical="top"/>
    </xf>
    <xf numFmtId="0" fontId="12" fillId="0" borderId="0" xfId="4" applyFont="1" applyAlignment="1">
      <alignment horizontal="left" vertical="top"/>
    </xf>
    <xf numFmtId="0" fontId="11" fillId="0" borderId="0" xfId="4" applyFont="1" applyAlignment="1">
      <alignment horizontal="left" vertical="top"/>
    </xf>
    <xf numFmtId="164" fontId="11" fillId="0" borderId="0" xfId="4" applyNumberFormat="1" applyFont="1" applyAlignment="1">
      <alignment horizontal="left" vertical="top"/>
    </xf>
    <xf numFmtId="165" fontId="11" fillId="0" borderId="0" xfId="6" applyNumberFormat="1" applyFont="1" applyAlignment="1">
      <alignment horizontal="left" vertical="top"/>
    </xf>
    <xf numFmtId="4" fontId="13" fillId="0" borderId="0" xfId="4" applyNumberFormat="1" applyFont="1" applyAlignment="1">
      <alignment horizontal="left" vertical="top"/>
    </xf>
    <xf numFmtId="165" fontId="13" fillId="0" borderId="0" xfId="6" applyNumberFormat="1" applyFont="1" applyAlignment="1">
      <alignment horizontal="left" vertical="top"/>
    </xf>
    <xf numFmtId="49" fontId="14" fillId="0" borderId="0" xfId="4" applyNumberFormat="1" applyFont="1" applyAlignment="1">
      <alignment horizontal="left" vertical="top"/>
    </xf>
    <xf numFmtId="0" fontId="13" fillId="0" borderId="0" xfId="4" applyFont="1" applyAlignment="1">
      <alignment horizontal="left" vertical="top"/>
    </xf>
    <xf numFmtId="0" fontId="15" fillId="0" borderId="0" xfId="4" applyFont="1" applyAlignment="1">
      <alignment horizontal="left" vertical="top"/>
    </xf>
    <xf numFmtId="164" fontId="15" fillId="0" borderId="0" xfId="4" applyNumberFormat="1" applyFont="1" applyAlignment="1">
      <alignment horizontal="left" vertical="top"/>
    </xf>
    <xf numFmtId="165" fontId="15" fillId="0" borderId="0" xfId="7" applyNumberFormat="1" applyFont="1" applyFill="1" applyAlignment="1">
      <alignment horizontal="left" vertical="top"/>
    </xf>
    <xf numFmtId="4" fontId="15" fillId="0" borderId="0" xfId="4" applyNumberFormat="1" applyFont="1" applyAlignment="1">
      <alignment horizontal="left" vertical="top"/>
    </xf>
    <xf numFmtId="165" fontId="14" fillId="0" borderId="0" xfId="4" applyNumberFormat="1" applyFont="1" applyAlignment="1">
      <alignment horizontal="left" vertical="top"/>
    </xf>
    <xf numFmtId="0" fontId="16" fillId="0" borderId="0" xfId="4" applyFont="1" applyAlignment="1">
      <alignment horizontal="left" vertical="top"/>
    </xf>
    <xf numFmtId="0" fontId="17" fillId="0" borderId="0" xfId="4" applyFont="1" applyAlignment="1">
      <alignment horizontal="left" vertical="top"/>
    </xf>
    <xf numFmtId="4" fontId="17" fillId="0" borderId="0" xfId="4" applyNumberFormat="1" applyFont="1" applyAlignment="1">
      <alignment horizontal="left" vertical="top"/>
    </xf>
    <xf numFmtId="165" fontId="17" fillId="0" borderId="0" xfId="7" applyNumberFormat="1" applyFont="1" applyAlignment="1">
      <alignment horizontal="left" vertical="top"/>
    </xf>
    <xf numFmtId="4" fontId="16" fillId="0" borderId="0" xfId="4" applyNumberFormat="1" applyFont="1" applyAlignment="1">
      <alignment horizontal="left" vertical="top"/>
    </xf>
    <xf numFmtId="165" fontId="16" fillId="0" borderId="0" xfId="2" applyNumberFormat="1" applyFont="1" applyFill="1" applyAlignment="1">
      <alignment horizontal="left" vertical="top"/>
    </xf>
    <xf numFmtId="4" fontId="11" fillId="0" borderId="0" xfId="4" applyNumberFormat="1" applyFont="1" applyAlignment="1">
      <alignment horizontal="left" vertical="top"/>
    </xf>
    <xf numFmtId="165" fontId="11" fillId="0" borderId="0" xfId="7" applyNumberFormat="1" applyFont="1" applyFill="1" applyAlignment="1">
      <alignment horizontal="left" vertical="top"/>
    </xf>
    <xf numFmtId="165" fontId="11" fillId="0" borderId="0" xfId="7" applyNumberFormat="1" applyFont="1" applyAlignment="1">
      <alignment horizontal="left" vertical="top"/>
    </xf>
    <xf numFmtId="0" fontId="13" fillId="3" borderId="0" xfId="4" applyFont="1" applyFill="1" applyAlignment="1">
      <alignment horizontal="left" vertical="top"/>
    </xf>
    <xf numFmtId="166" fontId="13" fillId="3" borderId="0" xfId="4" applyNumberFormat="1" applyFont="1" applyFill="1" applyAlignment="1">
      <alignment horizontal="left" vertical="top"/>
    </xf>
    <xf numFmtId="165" fontId="16" fillId="0" borderId="0" xfId="7" applyNumberFormat="1" applyFont="1" applyFill="1" applyAlignment="1">
      <alignment horizontal="left" vertical="top"/>
    </xf>
    <xf numFmtId="165" fontId="13" fillId="0" borderId="0" xfId="2" applyNumberFormat="1" applyFont="1" applyFill="1" applyAlignment="1">
      <alignment horizontal="left" vertical="top"/>
    </xf>
    <xf numFmtId="0" fontId="14" fillId="0" borderId="0" xfId="4" applyFont="1" applyAlignment="1">
      <alignment horizontal="left" vertical="top"/>
    </xf>
    <xf numFmtId="165" fontId="13" fillId="0" borderId="0" xfId="4" applyNumberFormat="1" applyFont="1" applyAlignment="1">
      <alignment horizontal="left" vertical="top"/>
    </xf>
    <xf numFmtId="167" fontId="13" fillId="0" borderId="0" xfId="4" applyNumberFormat="1" applyFont="1" applyAlignment="1">
      <alignment horizontal="left" vertical="top"/>
    </xf>
    <xf numFmtId="43" fontId="16" fillId="0" borderId="0" xfId="1" applyFont="1" applyFill="1" applyAlignment="1">
      <alignment horizontal="left" vertical="top"/>
    </xf>
    <xf numFmtId="165" fontId="17" fillId="0" borderId="0" xfId="7" applyNumberFormat="1" applyFont="1" applyFill="1" applyAlignment="1">
      <alignment horizontal="left" vertical="top"/>
    </xf>
    <xf numFmtId="165" fontId="11" fillId="0" borderId="0" xfId="6" applyNumberFormat="1" applyFont="1" applyFill="1" applyAlignment="1">
      <alignment horizontal="left" vertical="top"/>
    </xf>
    <xf numFmtId="0" fontId="10" fillId="2" borderId="0" xfId="8" applyFont="1" applyFill="1" applyAlignment="1">
      <alignment horizontal="left" vertical="top"/>
    </xf>
    <xf numFmtId="168" fontId="2" fillId="2" borderId="0" xfId="8" applyNumberFormat="1" applyFont="1" applyFill="1" applyAlignment="1">
      <alignment horizontal="left" vertical="top"/>
    </xf>
    <xf numFmtId="0" fontId="4" fillId="0" borderId="0" xfId="8" applyFont="1" applyAlignment="1">
      <alignment horizontal="left" vertical="top"/>
    </xf>
    <xf numFmtId="4" fontId="4" fillId="0" borderId="0" xfId="4" applyNumberFormat="1" applyFont="1" applyAlignment="1">
      <alignment horizontal="left" vertical="top"/>
    </xf>
    <xf numFmtId="49" fontId="10" fillId="2" borderId="12" xfId="5" applyNumberFormat="1" applyFont="1" applyFill="1" applyBorder="1" applyAlignment="1">
      <alignment horizontal="left" vertical="center" wrapText="1"/>
    </xf>
    <xf numFmtId="49" fontId="10" fillId="2" borderId="13" xfId="5" applyNumberFormat="1" applyFont="1" applyFill="1" applyBorder="1" applyAlignment="1">
      <alignment horizontal="left" vertical="center" wrapText="1"/>
    </xf>
    <xf numFmtId="49" fontId="10" fillId="2" borderId="14" xfId="5" applyNumberFormat="1" applyFont="1" applyFill="1" applyBorder="1" applyAlignment="1">
      <alignment horizontal="left" vertical="center" wrapText="1"/>
    </xf>
    <xf numFmtId="4" fontId="11" fillId="0" borderId="0" xfId="4" applyNumberFormat="1" applyFont="1" applyAlignment="1">
      <alignment horizontal="center" vertical="top"/>
    </xf>
    <xf numFmtId="4" fontId="17" fillId="0" borderId="0" xfId="4" applyNumberFormat="1" applyFont="1" applyAlignment="1">
      <alignment horizontal="center" vertical="top"/>
    </xf>
    <xf numFmtId="164" fontId="15" fillId="0" borderId="0" xfId="4" applyNumberFormat="1" applyFont="1" applyAlignment="1">
      <alignment horizontal="center" vertical="top"/>
    </xf>
    <xf numFmtId="0" fontId="11" fillId="0" borderId="0" xfId="4" applyFont="1" applyAlignment="1">
      <alignment horizontal="justify" vertical="top" wrapText="1"/>
    </xf>
    <xf numFmtId="0" fontId="16" fillId="0" borderId="0" xfId="4" applyFont="1" applyAlignment="1">
      <alignment horizontal="justify" vertical="top" wrapText="1"/>
    </xf>
    <xf numFmtId="0" fontId="13" fillId="0" borderId="0" xfId="4" applyFont="1" applyAlignment="1">
      <alignment horizontal="justify" vertical="top" wrapText="1"/>
    </xf>
    <xf numFmtId="0" fontId="11" fillId="0" borderId="0" xfId="4" applyFont="1" applyAlignment="1">
      <alignment horizontal="center" vertical="top"/>
    </xf>
    <xf numFmtId="0" fontId="17" fillId="0" borderId="0" xfId="4" applyFont="1" applyAlignment="1">
      <alignment horizontal="center" vertical="top"/>
    </xf>
    <xf numFmtId="0" fontId="15" fillId="0" borderId="0" xfId="4" applyFont="1" applyAlignment="1">
      <alignment horizontal="center" vertical="top"/>
    </xf>
    <xf numFmtId="0" fontId="5" fillId="0" borderId="2" xfId="4" applyFont="1" applyBorder="1" applyAlignment="1">
      <alignment horizontal="left" vertical="top"/>
    </xf>
    <xf numFmtId="0" fontId="5" fillId="0" borderId="3" xfId="4" applyFont="1" applyBorder="1" applyAlignment="1">
      <alignment horizontal="left" vertical="top"/>
    </xf>
    <xf numFmtId="0" fontId="5" fillId="0" borderId="4" xfId="4" applyFont="1" applyBorder="1" applyAlignment="1">
      <alignment horizontal="left" vertical="top"/>
    </xf>
    <xf numFmtId="0" fontId="4" fillId="0" borderId="5" xfId="4" applyFont="1" applyBorder="1" applyAlignment="1">
      <alignment horizontal="left" vertical="top"/>
    </xf>
    <xf numFmtId="0" fontId="4" fillId="0" borderId="8" xfId="4" applyFont="1" applyBorder="1" applyAlignment="1">
      <alignment horizontal="left" vertical="top"/>
    </xf>
    <xf numFmtId="0" fontId="10" fillId="2" borderId="12" xfId="4" applyFont="1" applyFill="1" applyBorder="1" applyAlignment="1">
      <alignment horizontal="center" wrapText="1"/>
    </xf>
    <xf numFmtId="0" fontId="10" fillId="2" borderId="13" xfId="4" applyFont="1" applyFill="1" applyBorder="1" applyAlignment="1">
      <alignment horizontal="center" wrapText="1"/>
    </xf>
    <xf numFmtId="0" fontId="10" fillId="2" borderId="14" xfId="4" applyFont="1" applyFill="1" applyBorder="1" applyAlignment="1">
      <alignment horizontal="center" wrapText="1"/>
    </xf>
    <xf numFmtId="0" fontId="18" fillId="2" borderId="0" xfId="8" applyFont="1" applyFill="1" applyAlignment="1">
      <alignment horizontal="left" vertical="top"/>
    </xf>
    <xf numFmtId="0" fontId="10" fillId="2" borderId="0" xfId="8" applyFont="1" applyFill="1" applyAlignment="1">
      <alignment horizontal="left" vertical="center"/>
    </xf>
    <xf numFmtId="0" fontId="7" fillId="0" borderId="6" xfId="4" applyFont="1" applyBorder="1" applyAlignment="1">
      <alignment horizontal="left" vertical="top"/>
    </xf>
    <xf numFmtId="0" fontId="7" fillId="0" borderId="0" xfId="4" applyFont="1" applyAlignment="1">
      <alignment horizontal="left" vertical="top"/>
    </xf>
    <xf numFmtId="0" fontId="7" fillId="0" borderId="7" xfId="4" applyFont="1" applyBorder="1" applyAlignment="1">
      <alignment horizontal="left" vertical="top"/>
    </xf>
    <xf numFmtId="0" fontId="7" fillId="0" borderId="9" xfId="4" applyFont="1" applyBorder="1" applyAlignment="1">
      <alignment horizontal="left" vertical="top"/>
    </xf>
    <xf numFmtId="0" fontId="7" fillId="0" borderId="10" xfId="4" applyFont="1" applyBorder="1" applyAlignment="1">
      <alignment horizontal="left" vertical="top"/>
    </xf>
    <xf numFmtId="0" fontId="7" fillId="0" borderId="11" xfId="4" applyFont="1" applyBorder="1" applyAlignment="1">
      <alignment horizontal="left" vertical="top"/>
    </xf>
    <xf numFmtId="0" fontId="5" fillId="0" borderId="5" xfId="4" applyFont="1" applyBorder="1" applyAlignment="1">
      <alignment horizontal="left" vertical="top"/>
    </xf>
    <xf numFmtId="0" fontId="5" fillId="0" borderId="8" xfId="4" applyFont="1" applyBorder="1" applyAlignment="1">
      <alignment horizontal="left" vertical="top"/>
    </xf>
    <xf numFmtId="14" fontId="5" fillId="0" borderId="2" xfId="4" applyNumberFormat="1" applyFont="1" applyBorder="1" applyAlignment="1">
      <alignment horizontal="left" vertical="top"/>
    </xf>
    <xf numFmtId="14" fontId="5" fillId="0" borderId="3" xfId="4" applyNumberFormat="1" applyFont="1" applyBorder="1" applyAlignment="1">
      <alignment horizontal="left" vertical="top"/>
    </xf>
    <xf numFmtId="0" fontId="8" fillId="0" borderId="5" xfId="4" applyFont="1" applyBorder="1" applyAlignment="1">
      <alignment horizontal="left" vertical="top" wrapText="1"/>
    </xf>
    <xf numFmtId="0" fontId="8" fillId="0" borderId="5" xfId="4" applyFont="1" applyBorder="1" applyAlignment="1">
      <alignment horizontal="left" vertical="top"/>
    </xf>
    <xf numFmtId="0" fontId="8" fillId="0" borderId="8" xfId="4" applyFont="1" applyBorder="1" applyAlignment="1">
      <alignment horizontal="left" vertical="top"/>
    </xf>
    <xf numFmtId="14" fontId="5" fillId="0" borderId="6" xfId="4" applyNumberFormat="1" applyFont="1" applyBorder="1" applyAlignment="1">
      <alignment horizontal="left" vertical="top"/>
    </xf>
    <xf numFmtId="14" fontId="5" fillId="0" borderId="0" xfId="4" applyNumberFormat="1" applyFont="1" applyAlignment="1">
      <alignment horizontal="left" vertical="top"/>
    </xf>
    <xf numFmtId="14" fontId="5" fillId="0" borderId="9" xfId="4" applyNumberFormat="1" applyFont="1" applyBorder="1" applyAlignment="1">
      <alignment horizontal="left" vertical="top"/>
    </xf>
    <xf numFmtId="14" fontId="5" fillId="0" borderId="10" xfId="4" applyNumberFormat="1" applyFont="1" applyBorder="1" applyAlignment="1">
      <alignment horizontal="left" vertical="top"/>
    </xf>
  </cellXfs>
  <cellStyles count="9">
    <cellStyle name="Millares" xfId="1" builtinId="3"/>
    <cellStyle name="Moneda" xfId="2" builtinId="4"/>
    <cellStyle name="Moneda 2" xfId="6" xr:uid="{62400F46-3EA7-43F4-9D4F-A3B54D1F2ECC}"/>
    <cellStyle name="Moneda 2 2" xfId="7" xr:uid="{3B6FD8D5-33F1-46BB-9F7A-DDEB324628BF}"/>
    <cellStyle name="Normal" xfId="0" builtinId="0"/>
    <cellStyle name="Normal 2" xfId="4" xr:uid="{2858908A-D54C-411B-A392-0A254B972575}"/>
    <cellStyle name="Normal 2 2" xfId="8" xr:uid="{5D91AA5A-8AC3-4BE8-A11D-39107D1FFE7B}"/>
    <cellStyle name="Normal 3" xfId="5" xr:uid="{F716B1CC-E062-423E-BB95-4EA0C451F8E8}"/>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47625</xdr:colOff>
      <xdr:row>2</xdr:row>
      <xdr:rowOff>314326</xdr:rowOff>
    </xdr:from>
    <xdr:to>
      <xdr:col>6</xdr:col>
      <xdr:colOff>1571625</xdr:colOff>
      <xdr:row>4</xdr:row>
      <xdr:rowOff>226878</xdr:rowOff>
    </xdr:to>
    <xdr:pic>
      <xdr:nvPicPr>
        <xdr:cNvPr id="2" name="Imagen 1">
          <a:extLst>
            <a:ext uri="{FF2B5EF4-FFF2-40B4-BE49-F238E27FC236}">
              <a16:creationId xmlns:a16="http://schemas.microsoft.com/office/drawing/2014/main" id="{DA3DE45C-0D79-453C-BEE1-820A4CBA353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10048875" y="695326"/>
          <a:ext cx="1524000" cy="503102"/>
        </a:xfrm>
        <a:prstGeom prst="rect">
          <a:avLst/>
        </a:prstGeom>
      </xdr:spPr>
    </xdr:pic>
    <xdr:clientData/>
  </xdr:twoCellAnchor>
  <xdr:twoCellAnchor>
    <xdr:from>
      <xdr:col>0</xdr:col>
      <xdr:colOff>209551</xdr:colOff>
      <xdr:row>2</xdr:row>
      <xdr:rowOff>133351</xdr:rowOff>
    </xdr:from>
    <xdr:to>
      <xdr:col>0</xdr:col>
      <xdr:colOff>1145941</xdr:colOff>
      <xdr:row>7</xdr:row>
      <xdr:rowOff>180976</xdr:rowOff>
    </xdr:to>
    <xdr:grpSp>
      <xdr:nvGrpSpPr>
        <xdr:cNvPr id="3" name="Grupo 2">
          <a:extLst>
            <a:ext uri="{FF2B5EF4-FFF2-40B4-BE49-F238E27FC236}">
              <a16:creationId xmlns:a16="http://schemas.microsoft.com/office/drawing/2014/main" id="{3CD0EFF5-3F97-42BD-B6B6-8AAFB28B0880}"/>
            </a:ext>
          </a:extLst>
        </xdr:cNvPr>
        <xdr:cNvGrpSpPr>
          <a:grpSpLocks/>
        </xdr:cNvGrpSpPr>
      </xdr:nvGrpSpPr>
      <xdr:grpSpPr>
        <a:xfrm>
          <a:off x="209551" y="514351"/>
          <a:ext cx="936390" cy="1238250"/>
          <a:chOff x="7855053" y="3240954"/>
          <a:chExt cx="1530757" cy="2024221"/>
        </a:xfrm>
      </xdr:grpSpPr>
      <xdr:pic>
        <xdr:nvPicPr>
          <xdr:cNvPr id="4" name="Imagen 3">
            <a:extLst>
              <a:ext uri="{FF2B5EF4-FFF2-40B4-BE49-F238E27FC236}">
                <a16:creationId xmlns:a16="http://schemas.microsoft.com/office/drawing/2014/main" id="{510B0BBF-5AF2-4BBE-A1AA-3C3A8C7D71A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rcRect l="2697" r="59002"/>
          <a:stretch>
            <a:fillRect/>
          </a:stretch>
        </xdr:blipFill>
        <xdr:spPr>
          <a:xfrm>
            <a:off x="7919884" y="3240954"/>
            <a:ext cx="1401097" cy="1422724"/>
          </a:xfrm>
          <a:prstGeom prst="rect">
            <a:avLst/>
          </a:prstGeom>
        </xdr:spPr>
      </xdr:pic>
      <xdr:pic>
        <xdr:nvPicPr>
          <xdr:cNvPr id="5" name="Imagen 4">
            <a:extLst>
              <a:ext uri="{FF2B5EF4-FFF2-40B4-BE49-F238E27FC236}">
                <a16:creationId xmlns:a16="http://schemas.microsoft.com/office/drawing/2014/main" id="{D7E35E6A-4FDA-4745-8765-A89FF4E59BC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rcRect l="40861" r="2697"/>
          <a:stretch>
            <a:fillRect/>
          </a:stretch>
        </xdr:blipFill>
        <xdr:spPr>
          <a:xfrm>
            <a:off x="7855053" y="4210414"/>
            <a:ext cx="1530757" cy="1054761"/>
          </a:xfrm>
          <a:prstGeom prst="rect">
            <a:avLst/>
          </a:prstGeom>
        </xdr:spPr>
      </xdr:pic>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370DC-C21C-48F7-A1E8-32013046F05E}">
  <dimension ref="A1:I70"/>
  <sheetViews>
    <sheetView showGridLines="0" showZeros="0" tabSelected="1" zoomScaleNormal="100" zoomScaleSheetLayoutView="100" workbookViewId="0">
      <selection activeCell="B10" sqref="B10"/>
    </sheetView>
  </sheetViews>
  <sheetFormatPr baseColWidth="10" defaultColWidth="9.140625" defaultRowHeight="15" x14ac:dyDescent="0.25"/>
  <cols>
    <col min="1" max="1" width="20.5703125" style="5" customWidth="1"/>
    <col min="2" max="2" width="56.85546875" style="5" customWidth="1"/>
    <col min="3" max="3" width="13.7109375" style="5" customWidth="1"/>
    <col min="4" max="4" width="15.140625" style="5" customWidth="1"/>
    <col min="5" max="5" width="17.85546875" style="5" customWidth="1"/>
    <col min="6" max="6" width="25.85546875" style="5" customWidth="1"/>
    <col min="7" max="7" width="24.28515625" style="5" customWidth="1"/>
    <col min="8" max="9" width="14.140625" style="4" bestFit="1" customWidth="1"/>
    <col min="10" max="16384" width="9.140625" style="5"/>
  </cols>
  <sheetData>
    <row r="1" spans="1:9" x14ac:dyDescent="0.25">
      <c r="A1" s="1"/>
      <c r="B1" s="2" t="s">
        <v>0</v>
      </c>
      <c r="C1" s="77" t="s">
        <v>1</v>
      </c>
      <c r="D1" s="78"/>
      <c r="E1" s="78"/>
      <c r="F1" s="79"/>
      <c r="G1" s="3"/>
    </row>
    <row r="2" spans="1:9" x14ac:dyDescent="0.25">
      <c r="A2" s="6"/>
      <c r="B2" s="7" t="s">
        <v>2</v>
      </c>
      <c r="C2" s="8"/>
      <c r="D2" s="9"/>
      <c r="E2" s="9"/>
      <c r="F2" s="10"/>
      <c r="G2" s="10"/>
    </row>
    <row r="3" spans="1:9" ht="33.75" customHeight="1" x14ac:dyDescent="0.25">
      <c r="A3" s="6"/>
      <c r="B3" s="11" t="s">
        <v>3</v>
      </c>
      <c r="C3" s="87" t="s">
        <v>59</v>
      </c>
      <c r="D3" s="88"/>
      <c r="E3" s="88"/>
      <c r="F3" s="89"/>
      <c r="G3" s="10"/>
    </row>
    <row r="4" spans="1:9" ht="12.75" customHeight="1" x14ac:dyDescent="0.25">
      <c r="A4" s="6"/>
      <c r="B4" s="93"/>
      <c r="C4" s="87"/>
      <c r="D4" s="88"/>
      <c r="E4" s="88"/>
      <c r="F4" s="89"/>
      <c r="G4" s="10"/>
    </row>
    <row r="5" spans="1:9" ht="18.75" customHeight="1" thickBot="1" x14ac:dyDescent="0.3">
      <c r="A5" s="6"/>
      <c r="B5" s="94"/>
      <c r="C5" s="90"/>
      <c r="D5" s="91"/>
      <c r="E5" s="91"/>
      <c r="F5" s="92"/>
      <c r="G5" s="10"/>
    </row>
    <row r="6" spans="1:9" ht="13.5" customHeight="1" x14ac:dyDescent="0.25">
      <c r="A6" s="6"/>
      <c r="B6" s="12" t="s">
        <v>4</v>
      </c>
      <c r="C6" s="95" t="s">
        <v>5</v>
      </c>
      <c r="D6" s="96"/>
      <c r="E6" s="96"/>
      <c r="F6" s="13"/>
      <c r="G6" s="10"/>
    </row>
    <row r="7" spans="1:9" x14ac:dyDescent="0.25">
      <c r="A7" s="6"/>
      <c r="B7" s="97" t="s">
        <v>71</v>
      </c>
      <c r="C7" s="100" t="s">
        <v>6</v>
      </c>
      <c r="D7" s="101"/>
      <c r="E7" s="101"/>
      <c r="F7" s="14"/>
      <c r="G7" s="10"/>
    </row>
    <row r="8" spans="1:9" ht="17.25" customHeight="1" x14ac:dyDescent="0.25">
      <c r="A8" s="6"/>
      <c r="B8" s="98"/>
      <c r="C8" s="100" t="s">
        <v>7</v>
      </c>
      <c r="D8" s="101"/>
      <c r="E8" s="101"/>
      <c r="F8" s="15"/>
      <c r="G8" s="10"/>
    </row>
    <row r="9" spans="1:9" ht="20.25" customHeight="1" thickBot="1" x14ac:dyDescent="0.3">
      <c r="A9" s="6"/>
      <c r="B9" s="99"/>
      <c r="C9" s="102" t="s">
        <v>8</v>
      </c>
      <c r="D9" s="103"/>
      <c r="E9" s="103"/>
      <c r="F9" s="16"/>
      <c r="G9" s="17"/>
    </row>
    <row r="10" spans="1:9" ht="17.25" customHeight="1" x14ac:dyDescent="0.25">
      <c r="A10" s="6"/>
      <c r="B10" s="2" t="s">
        <v>9</v>
      </c>
      <c r="C10" s="77" t="s">
        <v>10</v>
      </c>
      <c r="D10" s="78"/>
      <c r="E10" s="78"/>
      <c r="F10" s="79"/>
      <c r="G10" s="18" t="s">
        <v>11</v>
      </c>
    </row>
    <row r="11" spans="1:9" x14ac:dyDescent="0.25">
      <c r="A11" s="6"/>
      <c r="B11" s="80"/>
      <c r="C11" s="19">
        <v>0</v>
      </c>
      <c r="F11" s="15"/>
      <c r="G11" s="7" t="s">
        <v>12</v>
      </c>
    </row>
    <row r="12" spans="1:9" ht="15.75" customHeight="1" thickBot="1" x14ac:dyDescent="0.3">
      <c r="A12" s="20"/>
      <c r="B12" s="81"/>
      <c r="C12" s="21"/>
      <c r="D12" s="22"/>
      <c r="E12" s="22"/>
      <c r="F12" s="23"/>
      <c r="G12" s="24"/>
    </row>
    <row r="13" spans="1:9" ht="15.75" thickBot="1" x14ac:dyDescent="0.3">
      <c r="G13" s="25"/>
    </row>
    <row r="14" spans="1:9" ht="15.75" customHeight="1" thickBot="1" x14ac:dyDescent="0.3">
      <c r="A14" s="82" t="s">
        <v>13</v>
      </c>
      <c r="B14" s="83"/>
      <c r="C14" s="83"/>
      <c r="D14" s="83"/>
      <c r="E14" s="83"/>
      <c r="F14" s="83"/>
      <c r="G14" s="84"/>
    </row>
    <row r="15" spans="1:9" ht="15.75" thickBot="1" x14ac:dyDescent="0.3">
      <c r="A15" s="9"/>
      <c r="B15" s="9"/>
      <c r="C15" s="9"/>
      <c r="D15" s="9"/>
      <c r="E15" s="9"/>
      <c r="F15" s="9"/>
      <c r="G15" s="9"/>
    </row>
    <row r="16" spans="1:9" s="27" customFormat="1" ht="30" customHeight="1" thickBot="1" x14ac:dyDescent="0.3">
      <c r="A16" s="65" t="s">
        <v>14</v>
      </c>
      <c r="B16" s="66" t="s">
        <v>15</v>
      </c>
      <c r="C16" s="66" t="s">
        <v>16</v>
      </c>
      <c r="D16" s="66" t="s">
        <v>17</v>
      </c>
      <c r="E16" s="66" t="s">
        <v>18</v>
      </c>
      <c r="F16" s="66" t="s">
        <v>19</v>
      </c>
      <c r="G16" s="67" t="s">
        <v>20</v>
      </c>
      <c r="H16" s="26"/>
      <c r="I16" s="26"/>
    </row>
    <row r="17" spans="1:7" ht="30" customHeight="1" x14ac:dyDescent="0.25">
      <c r="A17" s="28"/>
      <c r="B17" s="29" t="s">
        <v>58</v>
      </c>
      <c r="C17" s="30"/>
      <c r="D17" s="31"/>
      <c r="E17" s="32"/>
      <c r="F17" s="33"/>
      <c r="G17" s="34">
        <f>+G18+G29</f>
        <v>0</v>
      </c>
    </row>
    <row r="18" spans="1:7" x14ac:dyDescent="0.25">
      <c r="A18" s="35" t="s">
        <v>21</v>
      </c>
      <c r="B18" s="36" t="s">
        <v>57</v>
      </c>
      <c r="C18" s="37"/>
      <c r="D18" s="38"/>
      <c r="E18" s="39"/>
      <c r="F18" s="40"/>
      <c r="G18" s="41">
        <f>G21+G19+G23</f>
        <v>0</v>
      </c>
    </row>
    <row r="19" spans="1:7" x14ac:dyDescent="0.25">
      <c r="A19" s="42" t="s">
        <v>22</v>
      </c>
      <c r="B19" s="42" t="s">
        <v>23</v>
      </c>
      <c r="C19" s="43"/>
      <c r="D19" s="44"/>
      <c r="E19" s="45"/>
      <c r="F19" s="46"/>
      <c r="G19" s="47">
        <f>SUM(G20)</f>
        <v>0</v>
      </c>
    </row>
    <row r="20" spans="1:7" ht="56.25" x14ac:dyDescent="0.25">
      <c r="A20" s="28" t="s">
        <v>29</v>
      </c>
      <c r="B20" s="71" t="s">
        <v>25</v>
      </c>
      <c r="C20" s="74" t="s">
        <v>26</v>
      </c>
      <c r="D20" s="68">
        <v>300</v>
      </c>
      <c r="E20" s="49"/>
      <c r="F20" s="30"/>
      <c r="G20" s="32">
        <f>+ROUND(E20*D20,2)</f>
        <v>0</v>
      </c>
    </row>
    <row r="21" spans="1:7" x14ac:dyDescent="0.25">
      <c r="A21" s="42" t="s">
        <v>27</v>
      </c>
      <c r="B21" s="72" t="s">
        <v>28</v>
      </c>
      <c r="C21" s="75"/>
      <c r="D21" s="69"/>
      <c r="E21" s="45"/>
      <c r="F21" s="46"/>
      <c r="G21" s="47">
        <f>SUM(G22:G22)</f>
        <v>0</v>
      </c>
    </row>
    <row r="22" spans="1:7" ht="337.5" x14ac:dyDescent="0.25">
      <c r="A22" s="28" t="s">
        <v>61</v>
      </c>
      <c r="B22" s="71" t="s">
        <v>30</v>
      </c>
      <c r="C22" s="74" t="s">
        <v>31</v>
      </c>
      <c r="D22" s="68">
        <v>18200</v>
      </c>
      <c r="E22" s="50"/>
      <c r="F22" s="30"/>
      <c r="G22" s="32">
        <f>+ROUND(E22*D22,2)</f>
        <v>0</v>
      </c>
    </row>
    <row r="23" spans="1:7" x14ac:dyDescent="0.25">
      <c r="A23" s="42" t="s">
        <v>32</v>
      </c>
      <c r="B23" s="72" t="s">
        <v>33</v>
      </c>
      <c r="C23" s="75"/>
      <c r="D23" s="69"/>
      <c r="E23" s="45"/>
      <c r="F23" s="46"/>
      <c r="G23" s="47">
        <f>SUM(G24:G28)</f>
        <v>0</v>
      </c>
    </row>
    <row r="24" spans="1:7" ht="67.5" x14ac:dyDescent="0.25">
      <c r="A24" s="28" t="s">
        <v>24</v>
      </c>
      <c r="B24" s="71" t="s">
        <v>34</v>
      </c>
      <c r="C24" s="74" t="s">
        <v>26</v>
      </c>
      <c r="D24" s="68">
        <v>7800</v>
      </c>
      <c r="E24" s="49"/>
      <c r="F24" s="30"/>
      <c r="G24" s="32">
        <f t="shared" ref="G24:G28" si="0">+ROUND(E24*D24,2)</f>
        <v>0</v>
      </c>
    </row>
    <row r="25" spans="1:7" ht="45" x14ac:dyDescent="0.25">
      <c r="A25" s="28" t="s">
        <v>62</v>
      </c>
      <c r="B25" s="71" t="s">
        <v>35</v>
      </c>
      <c r="C25" s="74" t="s">
        <v>36</v>
      </c>
      <c r="D25" s="68">
        <v>260</v>
      </c>
      <c r="E25" s="49"/>
      <c r="F25" s="30"/>
      <c r="G25" s="32">
        <f t="shared" si="0"/>
        <v>0</v>
      </c>
    </row>
    <row r="26" spans="1:7" s="4" customFormat="1" ht="168.75" x14ac:dyDescent="0.25">
      <c r="A26" s="28" t="s">
        <v>63</v>
      </c>
      <c r="B26" s="71" t="s">
        <v>37</v>
      </c>
      <c r="C26" s="74" t="s">
        <v>36</v>
      </c>
      <c r="D26" s="68">
        <v>4</v>
      </c>
      <c r="E26" s="49"/>
      <c r="F26" s="30"/>
      <c r="G26" s="32">
        <f t="shared" si="0"/>
        <v>0</v>
      </c>
    </row>
    <row r="27" spans="1:7" s="4" customFormat="1" ht="135" x14ac:dyDescent="0.25">
      <c r="A27" s="28" t="s">
        <v>64</v>
      </c>
      <c r="B27" s="71" t="s">
        <v>38</v>
      </c>
      <c r="C27" s="74" t="s">
        <v>36</v>
      </c>
      <c r="D27" s="68">
        <v>2</v>
      </c>
      <c r="E27" s="49"/>
      <c r="F27" s="30"/>
      <c r="G27" s="32">
        <f t="shared" si="0"/>
        <v>0</v>
      </c>
    </row>
    <row r="28" spans="1:7" s="4" customFormat="1" ht="180" x14ac:dyDescent="0.25">
      <c r="A28" s="28" t="s">
        <v>65</v>
      </c>
      <c r="B28" s="71" t="s">
        <v>39</v>
      </c>
      <c r="C28" s="74" t="s">
        <v>36</v>
      </c>
      <c r="D28" s="68">
        <v>165</v>
      </c>
      <c r="E28" s="49"/>
      <c r="F28" s="30"/>
      <c r="G28" s="32">
        <f t="shared" si="0"/>
        <v>0</v>
      </c>
    </row>
    <row r="29" spans="1:7" s="4" customFormat="1" x14ac:dyDescent="0.25">
      <c r="A29" s="35" t="s">
        <v>40</v>
      </c>
      <c r="B29" s="73" t="s">
        <v>60</v>
      </c>
      <c r="C29" s="76"/>
      <c r="D29" s="70"/>
      <c r="E29" s="39"/>
      <c r="F29" s="40"/>
      <c r="G29" s="41">
        <f>G30+G32+G35</f>
        <v>0</v>
      </c>
    </row>
    <row r="30" spans="1:7" s="4" customFormat="1" x14ac:dyDescent="0.25">
      <c r="A30" s="42" t="s">
        <v>41</v>
      </c>
      <c r="B30" s="72" t="s">
        <v>42</v>
      </c>
      <c r="C30" s="75"/>
      <c r="D30" s="69"/>
      <c r="E30" s="45"/>
      <c r="F30" s="46"/>
      <c r="G30" s="47">
        <f>SUM(G31:G31)</f>
        <v>0</v>
      </c>
    </row>
    <row r="31" spans="1:7" s="4" customFormat="1" ht="123.75" x14ac:dyDescent="0.25">
      <c r="A31" s="28" t="s">
        <v>66</v>
      </c>
      <c r="B31" s="71" t="s">
        <v>43</v>
      </c>
      <c r="C31" s="74" t="s">
        <v>44</v>
      </c>
      <c r="D31" s="68">
        <v>2.6</v>
      </c>
      <c r="E31" s="49"/>
      <c r="F31" s="30"/>
      <c r="G31" s="32">
        <f t="shared" ref="G31" si="1">+ROUND(E31*D31,2)</f>
        <v>0</v>
      </c>
    </row>
    <row r="32" spans="1:7" s="4" customFormat="1" x14ac:dyDescent="0.25">
      <c r="A32" s="42" t="s">
        <v>45</v>
      </c>
      <c r="B32" s="72" t="s">
        <v>23</v>
      </c>
      <c r="C32" s="75"/>
      <c r="D32" s="69"/>
      <c r="E32" s="45"/>
      <c r="F32" s="46"/>
      <c r="G32" s="47">
        <f>SUM(G33:G34)</f>
        <v>0</v>
      </c>
    </row>
    <row r="33" spans="1:7" s="4" customFormat="1" ht="168.75" x14ac:dyDescent="0.25">
      <c r="A33" s="28" t="s">
        <v>67</v>
      </c>
      <c r="B33" s="71" t="s">
        <v>46</v>
      </c>
      <c r="C33" s="74" t="s">
        <v>47</v>
      </c>
      <c r="D33" s="68">
        <v>15</v>
      </c>
      <c r="E33" s="49"/>
      <c r="F33" s="30"/>
      <c r="G33" s="32">
        <f>+ROUND(E33*D33,2)</f>
        <v>0</v>
      </c>
    </row>
    <row r="34" spans="1:7" s="4" customFormat="1" ht="112.5" x14ac:dyDescent="0.25">
      <c r="A34" s="28" t="s">
        <v>68</v>
      </c>
      <c r="B34" s="71" t="s">
        <v>48</v>
      </c>
      <c r="C34" s="74" t="s">
        <v>26</v>
      </c>
      <c r="D34" s="68">
        <v>50</v>
      </c>
      <c r="E34" s="49"/>
      <c r="F34" s="30"/>
      <c r="G34" s="32">
        <f>+ROUND(E34*D34,2)</f>
        <v>0</v>
      </c>
    </row>
    <row r="35" spans="1:7" s="4" customFormat="1" x14ac:dyDescent="0.25">
      <c r="A35" s="42" t="s">
        <v>49</v>
      </c>
      <c r="B35" s="72" t="s">
        <v>28</v>
      </c>
      <c r="C35" s="75"/>
      <c r="D35" s="69"/>
      <c r="E35" s="45"/>
      <c r="F35" s="46"/>
      <c r="G35" s="47">
        <f>SUM(G36:G37)</f>
        <v>0</v>
      </c>
    </row>
    <row r="36" spans="1:7" s="4" customFormat="1" ht="236.25" x14ac:dyDescent="0.25">
      <c r="A36" s="28" t="s">
        <v>69</v>
      </c>
      <c r="B36" s="71" t="s">
        <v>50</v>
      </c>
      <c r="C36" s="74" t="s">
        <v>47</v>
      </c>
      <c r="D36" s="68">
        <v>5</v>
      </c>
      <c r="E36" s="49"/>
      <c r="F36" s="30"/>
      <c r="G36" s="32">
        <f>+ROUND(E36*D36,2)</f>
        <v>0</v>
      </c>
    </row>
    <row r="37" spans="1:7" s="4" customFormat="1" ht="168.75" x14ac:dyDescent="0.25">
      <c r="A37" s="28" t="s">
        <v>70</v>
      </c>
      <c r="B37" s="71" t="s">
        <v>51</v>
      </c>
      <c r="C37" s="74" t="s">
        <v>47</v>
      </c>
      <c r="D37" s="68">
        <v>10</v>
      </c>
      <c r="E37" s="49"/>
      <c r="F37" s="30"/>
      <c r="G37" s="32">
        <f>+ROUND(E37*D37,2)</f>
        <v>0</v>
      </c>
    </row>
    <row r="38" spans="1:7" s="4" customFormat="1" ht="12.95" customHeight="1" x14ac:dyDescent="0.25">
      <c r="A38" s="36"/>
      <c r="B38" s="36"/>
      <c r="C38" s="36"/>
      <c r="D38" s="33"/>
      <c r="E38" s="36"/>
      <c r="F38" s="36"/>
      <c r="G38" s="36"/>
    </row>
    <row r="39" spans="1:7" s="4" customFormat="1" x14ac:dyDescent="0.25">
      <c r="A39" s="51"/>
      <c r="B39" s="51" t="s">
        <v>52</v>
      </c>
      <c r="C39" s="51"/>
      <c r="D39" s="52"/>
      <c r="E39" s="51"/>
      <c r="F39" s="51"/>
      <c r="G39" s="51">
        <f>D39*E39</f>
        <v>0</v>
      </c>
    </row>
    <row r="40" spans="1:7" s="4" customFormat="1" x14ac:dyDescent="0.25">
      <c r="A40" s="36"/>
      <c r="B40" s="36" t="str">
        <f>+B17</f>
        <v>Carretera código 408 Tramo Entronque Usmajac - Autopista (GDL-COL)</v>
      </c>
      <c r="C40" s="36"/>
      <c r="D40" s="33"/>
      <c r="E40" s="36"/>
      <c r="F40" s="36"/>
      <c r="G40" s="36"/>
    </row>
    <row r="41" spans="1:7" s="4" customFormat="1" x14ac:dyDescent="0.25">
      <c r="A41" s="42"/>
      <c r="B41" s="42"/>
      <c r="C41" s="42"/>
      <c r="D41" s="46"/>
      <c r="E41" s="53"/>
      <c r="F41" s="46"/>
      <c r="G41" s="54">
        <f>+G42+G46</f>
        <v>0</v>
      </c>
    </row>
    <row r="42" spans="1:7" s="4" customFormat="1" x14ac:dyDescent="0.25">
      <c r="A42" s="35" t="s">
        <v>21</v>
      </c>
      <c r="B42" s="55" t="str">
        <f t="shared" ref="B42:B49" si="2">+VLOOKUP($A42,$A$17:$G$38,2,0)</f>
        <v>CONSERVACIÓN PERIÓDICA DEL CADENAMIENTO 0+000 AL 2+600</v>
      </c>
      <c r="C42" s="56"/>
      <c r="D42" s="57"/>
      <c r="E42" s="57"/>
      <c r="F42" s="56"/>
      <c r="G42" s="54">
        <f t="shared" ref="G42:G49" si="3">+VLOOKUP($A42,$A$17:$G$38,7,0)</f>
        <v>0</v>
      </c>
    </row>
    <row r="43" spans="1:7" s="4" customFormat="1" x14ac:dyDescent="0.25">
      <c r="A43" s="42" t="s">
        <v>22</v>
      </c>
      <c r="B43" s="42" t="str">
        <f t="shared" si="2"/>
        <v>ESTRUCTURAS Y OBRAS DE DRENAJE</v>
      </c>
      <c r="C43" s="43"/>
      <c r="D43" s="5"/>
      <c r="E43" s="5"/>
      <c r="F43" s="46"/>
      <c r="G43" s="47">
        <f t="shared" si="3"/>
        <v>0</v>
      </c>
    </row>
    <row r="44" spans="1:7" s="4" customFormat="1" x14ac:dyDescent="0.25">
      <c r="A44" s="42" t="s">
        <v>27</v>
      </c>
      <c r="B44" s="42" t="str">
        <f t="shared" si="2"/>
        <v>PAVIMENTOS</v>
      </c>
      <c r="C44" s="43"/>
      <c r="D44" s="46"/>
      <c r="E44" s="58"/>
      <c r="F44" s="46"/>
      <c r="G44" s="47">
        <f t="shared" si="3"/>
        <v>0</v>
      </c>
    </row>
    <row r="45" spans="1:7" s="4" customFormat="1" x14ac:dyDescent="0.25">
      <c r="A45" s="42" t="s">
        <v>32</v>
      </c>
      <c r="B45" s="42" t="str">
        <f t="shared" si="2"/>
        <v>SEÑALAMIENTO</v>
      </c>
      <c r="C45" s="43"/>
      <c r="D45" s="44"/>
      <c r="E45" s="59"/>
      <c r="F45" s="46"/>
      <c r="G45" s="47">
        <f t="shared" si="3"/>
        <v>0</v>
      </c>
    </row>
    <row r="46" spans="1:7" s="4" customFormat="1" x14ac:dyDescent="0.25">
      <c r="A46" s="35" t="s">
        <v>40</v>
      </c>
      <c r="B46" s="55" t="str">
        <f t="shared" si="2"/>
        <v>CONSERVACIÓN RUTINARIA DEL CADENAMIENTO 0+000 AL 2+600</v>
      </c>
      <c r="C46" s="56"/>
      <c r="D46" s="57"/>
      <c r="E46" s="57"/>
      <c r="F46" s="56"/>
      <c r="G46" s="54">
        <f t="shared" si="3"/>
        <v>0</v>
      </c>
    </row>
    <row r="47" spans="1:7" s="4" customFormat="1" x14ac:dyDescent="0.25">
      <c r="A47" s="42" t="s">
        <v>41</v>
      </c>
      <c r="B47" s="42" t="str">
        <f t="shared" si="2"/>
        <v>TERRACERÍAS</v>
      </c>
      <c r="C47" s="43"/>
      <c r="D47" s="5"/>
      <c r="E47" s="5"/>
      <c r="F47" s="46"/>
      <c r="G47" s="47">
        <f t="shared" si="3"/>
        <v>0</v>
      </c>
    </row>
    <row r="48" spans="1:7" s="4" customFormat="1" x14ac:dyDescent="0.25">
      <c r="A48" s="42" t="s">
        <v>45</v>
      </c>
      <c r="B48" s="42" t="str">
        <f t="shared" si="2"/>
        <v>ESTRUCTURAS Y OBRAS DE DRENAJE</v>
      </c>
      <c r="C48" s="43"/>
      <c r="D48" s="46"/>
      <c r="E48" s="58"/>
      <c r="F48" s="46"/>
      <c r="G48" s="47">
        <f t="shared" si="3"/>
        <v>0</v>
      </c>
    </row>
    <row r="49" spans="1:9" s="4" customFormat="1" x14ac:dyDescent="0.25">
      <c r="A49" s="42" t="s">
        <v>49</v>
      </c>
      <c r="B49" s="42" t="str">
        <f t="shared" si="2"/>
        <v>PAVIMENTOS</v>
      </c>
      <c r="C49" s="43"/>
      <c r="D49" s="44"/>
      <c r="E49" s="59"/>
      <c r="F49" s="46"/>
      <c r="G49" s="47">
        <f t="shared" si="3"/>
        <v>0</v>
      </c>
    </row>
    <row r="50" spans="1:9" s="4" customFormat="1" x14ac:dyDescent="0.25">
      <c r="A50" s="42"/>
      <c r="B50" s="42"/>
      <c r="C50" s="43"/>
      <c r="D50" s="44"/>
      <c r="E50" s="59"/>
      <c r="F50" s="46"/>
      <c r="G50" s="47"/>
    </row>
    <row r="51" spans="1:9" s="4" customFormat="1" x14ac:dyDescent="0.25">
      <c r="A51" s="42"/>
      <c r="B51" s="42"/>
      <c r="C51" s="43"/>
      <c r="D51" s="44"/>
      <c r="E51" s="45"/>
      <c r="F51" s="46"/>
      <c r="G51" s="47"/>
    </row>
    <row r="52" spans="1:9" s="4" customFormat="1" x14ac:dyDescent="0.25">
      <c r="A52" s="42"/>
      <c r="B52" s="42"/>
      <c r="C52" s="43"/>
      <c r="D52" s="44"/>
      <c r="E52" s="45"/>
      <c r="F52" s="46"/>
      <c r="G52" s="47"/>
    </row>
    <row r="53" spans="1:9" s="4" customFormat="1" x14ac:dyDescent="0.25">
      <c r="A53" s="42"/>
      <c r="B53" s="42"/>
      <c r="C53" s="43"/>
      <c r="D53" s="44"/>
      <c r="E53" s="45"/>
      <c r="F53" s="46"/>
      <c r="G53" s="47"/>
    </row>
    <row r="54" spans="1:9" s="4" customFormat="1" x14ac:dyDescent="0.25">
      <c r="A54" s="42"/>
      <c r="B54" s="42"/>
      <c r="C54" s="43"/>
      <c r="D54" s="44"/>
      <c r="E54" s="45"/>
      <c r="F54" s="46"/>
      <c r="G54" s="47"/>
    </row>
    <row r="55" spans="1:9" s="4" customFormat="1" x14ac:dyDescent="0.25">
      <c r="A55" s="42"/>
      <c r="B55" s="42"/>
      <c r="C55" s="43"/>
      <c r="D55" s="44"/>
      <c r="E55" s="45"/>
      <c r="F55" s="46"/>
      <c r="G55" s="47"/>
    </row>
    <row r="56" spans="1:9" s="4" customFormat="1" x14ac:dyDescent="0.25">
      <c r="A56" s="42"/>
      <c r="B56" s="42"/>
      <c r="C56" s="43"/>
      <c r="D56" s="44"/>
      <c r="E56" s="45"/>
      <c r="F56" s="46"/>
      <c r="G56" s="47"/>
    </row>
    <row r="57" spans="1:9" s="4" customFormat="1" x14ac:dyDescent="0.25">
      <c r="A57" s="42"/>
      <c r="B57" s="42"/>
      <c r="C57" s="43"/>
      <c r="D57" s="44"/>
      <c r="E57" s="45"/>
      <c r="F57" s="46"/>
      <c r="G57" s="47"/>
    </row>
    <row r="58" spans="1:9" x14ac:dyDescent="0.25">
      <c r="A58" s="42"/>
      <c r="B58" s="42"/>
      <c r="C58" s="43"/>
      <c r="D58" s="44"/>
      <c r="E58" s="45"/>
      <c r="F58" s="46"/>
      <c r="G58" s="47"/>
    </row>
    <row r="59" spans="1:9" x14ac:dyDescent="0.25">
      <c r="A59" s="28"/>
      <c r="B59" s="30"/>
      <c r="C59" s="30"/>
      <c r="D59" s="48"/>
      <c r="E59" s="60"/>
      <c r="F59" s="30"/>
      <c r="G59" s="32"/>
    </row>
    <row r="60" spans="1:9" x14ac:dyDescent="0.25">
      <c r="A60" s="85" t="s">
        <v>53</v>
      </c>
      <c r="B60" s="85"/>
      <c r="C60" s="85"/>
      <c r="D60" s="85"/>
      <c r="E60" s="85"/>
      <c r="F60" s="61" t="s">
        <v>54</v>
      </c>
      <c r="G60" s="62">
        <f>G42+G46</f>
        <v>0</v>
      </c>
    </row>
    <row r="61" spans="1:9" s="63" customFormat="1" x14ac:dyDescent="0.25">
      <c r="A61" s="86" t="e">
        <f ca="1">_xlfn.CONCAT("(*",numtext(G62),"*)")</f>
        <v>#NAME?</v>
      </c>
      <c r="B61" s="86"/>
      <c r="C61" s="86"/>
      <c r="D61" s="86"/>
      <c r="E61" s="86"/>
      <c r="F61" s="61" t="s">
        <v>55</v>
      </c>
      <c r="G61" s="62">
        <f>+G60*0.16</f>
        <v>0</v>
      </c>
      <c r="H61" s="4"/>
      <c r="I61" s="4"/>
    </row>
    <row r="62" spans="1:9" s="63" customFormat="1" x14ac:dyDescent="0.25">
      <c r="A62" s="86"/>
      <c r="B62" s="86"/>
      <c r="C62" s="86"/>
      <c r="D62" s="86"/>
      <c r="E62" s="86"/>
      <c r="F62" s="61" t="s">
        <v>56</v>
      </c>
      <c r="G62" s="62">
        <f>ROUND(G60+G61,2)</f>
        <v>0</v>
      </c>
      <c r="H62" s="4"/>
      <c r="I62" s="4"/>
    </row>
    <row r="63" spans="1:9" s="63" customFormat="1" x14ac:dyDescent="0.25">
      <c r="H63" s="4"/>
      <c r="I63" s="4"/>
    </row>
    <row r="64" spans="1:9" x14ac:dyDescent="0.25">
      <c r="G64" s="4"/>
    </row>
    <row r="65" spans="4:7" x14ac:dyDescent="0.25">
      <c r="G65" s="4"/>
    </row>
    <row r="66" spans="4:7" x14ac:dyDescent="0.25">
      <c r="G66" s="4"/>
    </row>
    <row r="67" spans="4:7" x14ac:dyDescent="0.25">
      <c r="D67" s="48"/>
      <c r="G67" s="4"/>
    </row>
    <row r="68" spans="4:7" x14ac:dyDescent="0.25">
      <c r="D68" s="48"/>
      <c r="G68" s="4"/>
    </row>
    <row r="69" spans="4:7" x14ac:dyDescent="0.25">
      <c r="D69" s="48"/>
      <c r="G69" s="4"/>
    </row>
    <row r="70" spans="4:7" x14ac:dyDescent="0.25">
      <c r="D70" s="64"/>
    </row>
  </sheetData>
  <mergeCells count="13">
    <mergeCell ref="C1:F1"/>
    <mergeCell ref="C3:F5"/>
    <mergeCell ref="B4:B5"/>
    <mergeCell ref="C6:E6"/>
    <mergeCell ref="B7:B9"/>
    <mergeCell ref="C7:E7"/>
    <mergeCell ref="C8:E8"/>
    <mergeCell ref="C9:E9"/>
    <mergeCell ref="C10:F10"/>
    <mergeCell ref="B11:B12"/>
    <mergeCell ref="A14:G14"/>
    <mergeCell ref="A60:E60"/>
    <mergeCell ref="A61:E62"/>
  </mergeCells>
  <printOptions horizontalCentered="1"/>
  <pageMargins left="0.196850393700787" right="0.196850393700787" top="0.196850393700787" bottom="0.39370078740157499" header="0.27559055118110198" footer="0.196850393700787"/>
  <pageSetup scale="76" orientation="landscape" horizontalDpi="300" verticalDpi="300" r:id="rId1"/>
  <headerFooter>
    <oddFooter>&amp;C&amp;8Página &amp;P de &amp;N</oddFooter>
  </headerFooter>
  <rowBreaks count="1" manualBreakCount="1">
    <brk id="38"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408</vt:lpstr>
      <vt:lpstr>'408'!Área_de_impresión</vt:lpstr>
      <vt:lpstr>'408'!Títulos_a_imprimir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NESTOR DANIEL GOMEZ ACEVES.</dc:creator>
  <cp:lastModifiedBy>ELIDA IVETTE AGUIRRE ROCHIN.</cp:lastModifiedBy>
  <dcterms:created xsi:type="dcterms:W3CDTF">2026-04-28T18:40:34Z</dcterms:created>
  <dcterms:modified xsi:type="dcterms:W3CDTF">2026-04-29T17:07:14Z</dcterms:modified>
</cp:coreProperties>
</file>