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-0094\Downloads\"/>
    </mc:Choice>
  </mc:AlternateContent>
  <xr:revisionPtr revIDLastSave="0" documentId="13_ncr:1_{C6E5A967-C1CB-4D41-B73F-965C34F7CA9E}" xr6:coauthVersionLast="47" xr6:coauthVersionMax="47" xr10:uidLastSave="{00000000-0000-0000-0000-000000000000}"/>
  <bookViews>
    <workbookView xWindow="1170" yWindow="1170" windowWidth="25170" windowHeight="13680" xr2:uid="{00000000-000D-0000-FFFF-FFFF00000000}"/>
  </bookViews>
  <sheets>
    <sheet name="CATALOGO" sheetId="1" r:id="rId1"/>
  </sheets>
  <definedNames>
    <definedName name="_xlnm._FilterDatabase" localSheetId="0" hidden="1">CATALOGO!$A$16:$AH$38</definedName>
    <definedName name="ACCIONENREPORTE">#REF!</definedName>
    <definedName name="Administración_del_gasto_de_operación">#REF!</definedName>
    <definedName name="area">#REF!</definedName>
    <definedName name="_xlnm.Print_Area" localSheetId="0">CATALOGO!$A$1:$G$65</definedName>
    <definedName name="cargo">#REF!</definedName>
    <definedName name="cargocontacto">#REF!</definedName>
    <definedName name="cargoresponsabledelaobra">#REF!</definedName>
    <definedName name="cargovendedor">#REF!</definedName>
    <definedName name="CARRETERAS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lumna1">#REF!</definedName>
    <definedName name="Componente">#REF!</definedName>
    <definedName name="Conservación_reconstrucción_y_construcción_de_la_red_carretera_estatal">#REF!</definedName>
    <definedName name="contactocliente">#REF!</definedName>
    <definedName name="decimalesredondeo">#REF!</definedName>
    <definedName name="departamento">#REF!</definedName>
    <definedName name="Desarrollo_económico">#REF!</definedName>
    <definedName name="Desarrollo_integral_de_las_niñas_los_niños_y_adolescente">#REF!</definedName>
    <definedName name="Desarrollo_integral_de_las_niñas_los_niños_y_adolescentes">#REF!</definedName>
    <definedName name="Desarrollo_sostenible_el_territori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je_especial">#REF!</definedName>
    <definedName name="Eje_Transversal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ACTOR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Feminicidios">#REF!</definedName>
    <definedName name="FFF">#REF!</definedName>
    <definedName name="Fondo_Complementario_para_el_Desarrollo_Regional_FONDEREG">#REF!</definedName>
    <definedName name="Fondo_Común_Concursable_para_la_Infraestructura_FOCOCI">#REF!</definedName>
    <definedName name="Fondo_de_Infraestructura_Social_para_las_Entidades_FISE">#REF!</definedName>
    <definedName name="imss">#REF!</definedName>
    <definedName name="Industria">#REF!</definedName>
    <definedName name="infonavit">#REF!</definedName>
    <definedName name="Infraestructura_para_la_movilidad_sustentable">#REF!</definedName>
    <definedName name="Infraestructura_y_equipamiento_social_de_proyectos_estratégicos">#REF!</definedName>
    <definedName name="Innovación">#REF!</definedName>
    <definedName name="Innovación_gubernamental">#REF!</definedName>
    <definedName name="INVERSIONTOTAL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Obras_de_urbanización_en_reservas_urbanas">#REF!</definedName>
    <definedName name="OG_Seleccionado">#REF!</definedName>
    <definedName name="Operación_de_los_programas_de_infraestructura_escolar_en_el_Estado">#REF!</definedName>
    <definedName name="Planeación_gestión_y_proyección_de_obra_pública">#REF!</definedName>
    <definedName name="plazocalculado">#REF!</definedName>
    <definedName name="plazoreal">#REF!</definedName>
    <definedName name="porcentajeivapresupuesto">#REF!</definedName>
    <definedName name="PP">#REF!</definedName>
    <definedName name="Prevención_social_del_delito">#REF!</definedName>
    <definedName name="primeramoneda">#REF!</definedName>
    <definedName name="Puentes">#REF!</definedName>
    <definedName name="razonsocial">#REF!</definedName>
    <definedName name="Reinserción_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Seguridad">#REF!</definedName>
    <definedName name="Seguridad_justicia_y_Estado_de_derecho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_de_Obra">#REF!</definedName>
    <definedName name="tipodelicitacion">#REF!</definedName>
    <definedName name="_xlnm.Print_Titles" localSheetId="0">CATALOGO!$A:$G,CATALOGO!$1:$16</definedName>
    <definedName name="totalpresupuestoprimeramoneda">#REF!</definedName>
    <definedName name="totalpresupuestosegundamoneda">#REF!</definedName>
    <definedName name="UEG_Seleccionada">#REF!</definedName>
    <definedName name="vi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  <c r="G65" i="1"/>
  <c r="A65" i="1"/>
  <c r="G64" i="1"/>
  <c r="G63" i="1"/>
  <c r="G51" i="1"/>
  <c r="B51" i="1"/>
  <c r="G50" i="1"/>
  <c r="B50" i="1"/>
  <c r="G49" i="1"/>
  <c r="B49" i="1"/>
  <c r="G48" i="1"/>
  <c r="B48" i="1"/>
  <c r="G47" i="1"/>
  <c r="B47" i="1"/>
  <c r="G46" i="1"/>
  <c r="B46" i="1"/>
  <c r="G45" i="1"/>
  <c r="B45" i="1"/>
  <c r="G44" i="1"/>
  <c r="B44" i="1"/>
  <c r="G43" i="1"/>
  <c r="B43" i="1"/>
  <c r="G42" i="1"/>
  <c r="B42" i="1"/>
  <c r="G38" i="1"/>
  <c r="F38" i="1" a="1"/>
  <c r="F38" i="1"/>
  <c r="G37" i="1"/>
  <c r="F37" i="1" a="1"/>
  <c r="F37" i="1"/>
  <c r="G36" i="1"/>
  <c r="G35" i="1"/>
  <c r="F35" i="1" a="1"/>
  <c r="F35" i="1"/>
  <c r="G34" i="1"/>
  <c r="F34" i="1" a="1"/>
  <c r="F34" i="1"/>
  <c r="G33" i="1"/>
  <c r="G32" i="1"/>
  <c r="F32" i="1" a="1"/>
  <c r="F32" i="1"/>
  <c r="G31" i="1"/>
  <c r="G30" i="1"/>
  <c r="G29" i="1"/>
  <c r="F29" i="1" a="1"/>
  <c r="F29" i="1"/>
  <c r="G28" i="1"/>
  <c r="F28" i="1" a="1"/>
  <c r="F28" i="1"/>
  <c r="G27" i="1"/>
  <c r="F27" i="1" a="1"/>
  <c r="F27" i="1"/>
  <c r="G26" i="1"/>
  <c r="G25" i="1"/>
  <c r="F25" i="1" a="1"/>
  <c r="F25" i="1"/>
  <c r="G24" i="1"/>
  <c r="F24" i="1" a="1"/>
  <c r="F24" i="1"/>
  <c r="G23" i="1"/>
  <c r="G22" i="1"/>
  <c r="G21" i="1"/>
  <c r="F21" i="1" a="1"/>
  <c r="F21" i="1"/>
  <c r="G20" i="1"/>
  <c r="F20" i="1" a="1"/>
  <c r="F20" i="1"/>
  <c r="G19" i="1"/>
  <c r="G18" i="1"/>
  <c r="G1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<sst xmlns="http://schemas.openxmlformats.org/spreadsheetml/2006/main" count="93" uniqueCount="73">
  <si>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</si>
  <si>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</si>
  <si>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</si>
  <si>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</si>
  <si>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</si>
  <si>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</si>
  <si>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</si>
  <si>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</si>
  <si>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</si>
  <si>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NOMBRE Y FIRMA DEL REPRESENTANTE LEGAL:</t>
  </si>
  <si>
    <t>DOCUMENTO</t>
  </si>
  <si>
    <t>CLAVE</t>
  </si>
  <si>
    <t xml:space="preserve">DESCRIPCIÓN </t>
  </si>
  <si>
    <t>UNIDAD</t>
  </si>
  <si>
    <t>CANTIDAD</t>
  </si>
  <si>
    <t>IMPORTE ($) M. N.</t>
  </si>
  <si>
    <t>A</t>
  </si>
  <si>
    <t>RESUMEN DE PARTIDAS</t>
  </si>
  <si>
    <t>IMPORTE CON LETRA (IVA INCLUIDO)</t>
  </si>
  <si>
    <t>SUBTOTAL M. N.</t>
  </si>
  <si>
    <t>IVA M. N.</t>
  </si>
  <si>
    <t>TOTAL M. N.</t>
  </si>
  <si>
    <t>M</t>
  </si>
  <si>
    <t>PZA</t>
  </si>
  <si>
    <t>A1</t>
  </si>
  <si>
    <t>A2</t>
  </si>
  <si>
    <t>Catálogo de Conceptos</t>
  </si>
  <si>
    <t>M3</t>
  </si>
  <si>
    <t>RAZÓN SOCIAL DEL CONTRATISTA:</t>
  </si>
  <si>
    <t>E2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</si>
  <si>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</si>
  <si>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</si>
  <si>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</si>
  <si>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</si>
  <si>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</si>
  <si>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</si>
  <si>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</si>
  <si>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</si>
  <si>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</si>
  <si>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</si>
  <si>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</si>
  <si>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</si>
  <si>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PRECIO UNITARIO ($) PROPUESTO</t>
  </si>
  <si>
    <t>PRECIO UNITARIO ($) 
PROPUESTO CON LETRA</t>
  </si>
  <si>
    <t>A2.1</t>
  </si>
  <si>
    <t>A2.2</t>
  </si>
  <si>
    <t>A2.3</t>
  </si>
  <si>
    <t>SIOP-E-ICAR-OB-LP-0217-2026</t>
  </si>
  <si>
    <t>Conservación periódica y conservación rutinaria de la carretera Sin Código, tramo Vista Hermosa - Ojo de Agua del Picacho, en el municipio de Valle de Juárez, Jalisco.</t>
  </si>
  <si>
    <t>FRESADO DE PAVIMENTO DE CONCRETO ASFALTICO CON MAQUINA PERFILADORA, POR UNIDAD DE OBRA TERMINADA. CONSIDERANDO, LA DELIMITACION DEL AREA A FRESAR, LIMPIEZA DEL AREA FRESADA, RETIRO DEL MATERIAL PRODUCTO DE FRESADO, LOS TIEMPOS DE LOS VEHICULOS EMPLEADOS EN LOS TRANSPORTES DE TODOS LOS MATERIALES DURANTE LAS CARGAS Y DESCARGAS, P.U.O.T. N-CSV-CAR-3-02-006/10</t>
  </si>
  <si>
    <t>CONSTRUCCIÓN DE CARPETA DE CONCRETO ASFÁLTICO EN CALIENTE, CONSIDERANDO, OBTENCIÓN DE LA MEZCLA EN CALIENTE, CARGA EN LA PLANTA DE LA MEZCLA ASFÁLTICA AL EQUIPO DE TRANSPORTE Y ACARREO AL LUGAR DE TENDIDO, TENDIDO Y COMPACTACIÓN DE LA MEZCLA ASFÁLTICA, APLICACIÓN DE RIEGO DE LIGA CON EMULSIÓN DE ROMPIMIENTO RÁPIDO (ECR-65) A RAZÓN DE 0.70 LT/M2. LOS TIEMPOS DE LOS VEHÍCULOS EMPLEADOS EN LOS TRANSPORTES DE TODOS LOS MATERIALES DURANTE LAS CARGAS Y DESCARGAS, CEMENTO ASFALTICO GRADO PG 64-22 (PRODUCIDO POR PEMEX COMO EKBE), COMPACTADA AL 95% DE SU P.V.S.M., P.U.O.T. (INCISO J. DE LA NORMA N-CTR-CAR-1-04-006)</t>
  </si>
  <si>
    <t>A1.1</t>
  </si>
  <si>
    <t>PAVIMENTACION</t>
  </si>
  <si>
    <t>A1.2</t>
  </si>
  <si>
    <t>SEÑALAMIENTO</t>
  </si>
  <si>
    <t>SUMINISTRO Y APLICACIÓN DE RAYA CONTINUA O DISCONTINUA, COLOR AMARILLA O BLANCA, CUMPLIENDO CON ESPESOR DE 0.38 A 0.51 MILIMETROS, DE 15 CM. DE ANCHO, POR UNIDAD DE OBRA TERMINADA, APLICANDO DE 0.70 KG DE MICROSFERA POR LITRO, NO EXHIBA ROCIADO EXCESIVO (BRISEADO) EN LAS ORILLAS DE LA LINEA DE MARCA, DICHAS LINEAS SEAN RECTAS A SIMPLE VISTA.</t>
  </si>
  <si>
    <t>SUMINISTRO Y COLOCACION DE VIALETAS EN RAYA CONTINUA Y/O DICONTINUA, CON REFLEJANTE COLOR AMARILLO Y/O BLANCA EN UNA O DOS CARAS POR UNIDAD DE OBRA TERMINADA, INCLUYE: MATERIALES, EPOXICO PARA ANCLAJE, MANO DE OBRA, EQUIPO Y HERRAMIENTA.</t>
  </si>
  <si>
    <t>SUMINISTRO Y COLOCACIÓN DE SEÑAL DE 86 X 86 CM. CON UN TABLERO ACABADO TIPO "A" ALTA INTENSIDAD 10 AÑOS DE DURACION, LAMINA TIPO CHAROLA CALIBRE 16 , ROLADA EN CALIENTE, ESQUINAS ELABORADAS METODO EMBUTIDO (NO CORTE, NI SOLDADAS), GALVANIZADA POR INMERSION EN CALIENTE, SOPORTE (OREJAS) CAL 16 REMACHE SOLIDO 3/16 PUNZONADAS ( NO SOLDADAS) , PELICULA ANTI GRAFFITI, TORNILLOS ANTIVANDALICOS GALVANIZADO, POSTE PTR 2"X2" CAL 14 GALV. POR INMERSION EN CALIENTE ALTURA LIBRE PISO A SEÑAL 2.5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</si>
  <si>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SUMINISTRO Y COLOCACIÓN DE SEÑAL DE " KM" SIN RUTA DE 30 X 76 CM. CON LA LEYENDA ACABADO TIPO "A" ALTA INTENSIDAD 10 AÑOS DE DURACION, LAMINA LISA CALIBRE 16,PERIMETRO CORTE LASER, GALVANIZADA POR INMERSION EN CALIENTE, PELICULA ANTI GRAFFITI , TORNILLOS ANTIVANDALICOS GALVANIZADO, ESCUDO EN IMPRESION DIGITAL VINIL ALTA INTENSIDAD DE ACUERDO A SPOT , POSTE PTR 2"X2" CAL 14 GALV. POR INMERSION EN CALIENTE ALTURA LIBRE PISO A SEÑAL 1.0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</si>
  <si>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SUMINISTRO Y COLOCACIÓN DE FANTASMAS DE 13 CM. DE DIÁMETRO Y 110 CM. DE ALTURA, DE CONCRETO HIDRÁULICO (CLASIFICACIÓN OD-6)</t>
  </si>
  <si>
    <t>TERRACERÍAS</t>
  </si>
  <si>
    <t>HA</t>
  </si>
  <si>
    <t>ESTRUCTURAS Y OBRAS DE DRENAJE</t>
  </si>
  <si>
    <t>LIMPIEZA DE ALCANTARILLAS EN DONDE LO INDIQUE LA DEPENDENCIA INCLUYE CANALES DE ENTRADA Y SALIDA P.U.O.T. A MANO O A MÁQUINA EN CUALQUIER TIPO DE MATERIAL, PARA RESTITUIR SU CAPACIDAD Y EFICIENCIA HIDRÁULICA DE ACUERDO A SU SECCION ORIGINAL CONSIDERANDO CARGA Y RETIRO DE AZOLVE, LODOS, MATERIALES SOLIDOS, LIQUIDOS, SEMILIQUIDOS, VEGETACIÓN, BASURA, FRAGMENTOS DE ROCA Y TODO MATERIAL QUE SE ACUMULE EN LOS ELEMENTOS DE DRENAJE Y OBSTRUYAN EL LIBRE FLUJO DE LIQUIDOS EN CUNETA QUEDANDO LA SECCION ORIGINAL LIMPIA Y LIBRE DE OBJETOS EXTRAÑOS, INCLUYE, CARGA, FLETE Y DESCARGA DE LOS RESIDUOS EN SITIO PROPUESTO POR EL CONTRATISTA Y AUTORIZADO POR LA DEPENDENCIA EN ZONAS QUE NO INVADA PROPIEDAD PRIVADA, CAUSES DE ARROYOS, CANALES U OBRAS DE DRENAJE; ADICIONALMENTE INCLUYE: MANO DE OBRA, MATERIALES, SEÑALAMIENTOS, EQUIPO Y TODO LO NECESARIO PARA SU CORRECTA EJECUCIÓN. N·CSV·CAR·2·01·003/01.</t>
  </si>
  <si>
    <t>LIMPIEZA DE CUNETAS Y CONTRACUNETAS EN DONDE LO INDIQUE LA DEPENDENCIA, P.U.O.T.A MANO O A MÁQUINA EN CUALQUIER TIPO DE MATERIAL, (RETIRO DE AZOLVE, VEGETACIÓN, BASURA, FRAGMENTOS DE ROCA Y TODO MATERIAL QUE SE ACUMULE EN ELEMENTOS DE DRENAJE. PARA RESTITUIR SU CAPACIDAD Y EFICIENCIA HIDRÁULICA.) INCLUYE: CARGA, FLETE, ACARREOS, DESCARGA Y DISPOSICION FINAL EN SITIOS QUE AUTORICE LA DEPENDENCIA Y QE NO OBSTRUYAN PROPIEDAD PRIVADA, CAUCE DE ARROYOS U OBRAS DE DRENAJE, INCLUYE HERRAMIENTAS, EQUIPO, MANO DE OBRA, SEÑALAMIENTO Y TODO LO NECESARIO PARA SU CORRECTA EJECUCIÓN.(N-CSV-CAR-2-01-001)</t>
  </si>
  <si>
    <t>BACHEO PROFUNDO AISLADO, REALIZANDO DELIMITACION DEL AREA, CORTE CON DISCO Y REMOCIÓN DE LA CAPA DAÑADA DEL PAVIMENTO EXISTENTE, RE COMPACTACIÓN DEL FONDO DE LA EXCAVACIÓN, SUMINISTRO,TENDIDO, AFINE Y COMPACTACIÓN DE LA BASE EN CAPAS DE 20 CMS MAXIMO COMPACTADAS AL 100% P.V.M.; LIMPIEZA DURANTE Y AL FINAL DE LOS TRABAJOS DEPOSITANDO LOS RESIDUOS EN EL SITIO PROPUESTO POR EL CONTRATISTA, COLOCACIÓN DE MATERIAL, ACARREOS DE MATERIALES Y/O RESIDUOS DENTRO Y FUERA DE LA OBRA, SUMINISTRO DE LOS MATERIALES, FLETES, TODOS LOS ACARREOS, RIEGO DE IMPREGNACION A RAZON DE 1.5 LTS /M2 CON EMULSION PARA IMPREGNACION, RIEGO DE LIGA A RAZON DE 0.7 LTS/M2 CON EMULSION DE ROMPIMIENTO RAPIDO, RESTITUCION DE LA CAPA DE CARPETA EMPLEANDO MEZCLA ASFALTICA EN CALIENTE PG 64-22 DE 1/2" A FINOS CUBRIENDO TOTALMENTE EL AREA DEL BACHEO TRATADO, SEÑALIZACIÓN DE LA ZONA, HERRAMIENTA MENOR, EQUIPO Y TODO LO NECESARIO PARA SU CORRECTA EJECUCIÓN, P.U.O.T (N·CSV·CAR·2·02·004/15) CONSIDERANDO 05 CM DE ESPESOR COMPACTO DE CARPETA, Y PARA LA ESTRUCTURA, MATERIAL DE BANCO QUE CUMPLA CON LOS PARAMETROS PARA SER EMPLEADA COMO BASE HIDRAULICA DE 1 1/2" A FINOS. DEL BANCO PROPUESTO POR EL CONTRATISTA. EN ESPESOR VARIABLE DE ENTRE 20 Y 40 CMS.,</t>
  </si>
  <si>
    <t>BACHEO SUPERFICIAL AISLADO CON MEZCLA ASFÁLTICA EN CALIENTE O FRIO, CONSIDERANDO TRABAJOS EN FORMA MANUAL CON EQUIPO MENOR Y/O LIGERO, DELIMITACIÓN DEL ÁREA, CORTE PERIMETRAL CON DISCO, RETIRO DE RESIDUOS Y LIMPIEZA, RIEGO DE LIGA CON EMULSIÓN DE ROMPIMIENTO RÁPIDO (ECR-60) A RAZÓN DE 0.70 LT/M2, DEMOLICION DE LA CARPETA ASFALTICA DAÑADA POR MEDIOS MECANICOS Y/O MANUALES, EXTRACCION Y RETIRO DEL MATERIAL PRODUCTO DE CORTE O DEMOLICION, RECOMPACTACION Y LIMPIEZA DE LA SUPERFICIE DESCUBIERTA, SUMINISTRO,TENDIDO Y COMPACTACION DE MEZCLA ASFALTICA PARA CARPETA, LOS TIEMPOS DE LOS EQUIPOS Y VEHICULOS EMPLEADOS DURANTE LA EJECUCION DE LOS TRABAJOS, RETIRO DE SOBRANTES AL FINALIZAR LOS TRABAJOS A DESTINO AUTORIZADO POR LA DEPENDENCIA, CARGA, TRANSPORTE, DESCARGAS, MANO DE OBRA, HERRAMIENTAS, EQUIPO Y TODO LO NECESARIO PARA SU CORRECTA EJECUCION. P.U.O.T. N-CSV-CAR-2-02-003/00/16</t>
  </si>
  <si>
    <t>CONSERVACIÓN PERIÓDICA</t>
  </si>
  <si>
    <t xml:space="preserve">CONSERVACIÓN RUTINARIA </t>
  </si>
  <si>
    <t>SEÑALAMIENTO HORIZONTAL</t>
  </si>
  <si>
    <t>SEÑALAMIENTO VERTICAL</t>
  </si>
  <si>
    <t>A1.2.1</t>
  </si>
  <si>
    <t>A1.2.2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</si>
</sst>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&quot;$&quot;#,##0.00"/>
    <numFmt numFmtId="166" formatCode="0.00000"/>
    <numFmt numFmtId="167" formatCode="0.00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 "/>
      <family val="2"/>
    </font>
    <font>
      <b/>
      <sz val="11"/>
      <name val="Calibri "/>
      <family val="2"/>
    </font>
    <font>
      <b/>
      <sz val="11"/>
      <color theme="0"/>
      <name val="Calibri "/>
      <family val="2"/>
    </font>
    <font>
      <sz val="11"/>
      <color theme="1"/>
      <name val="Calibri "/>
      <family val="2"/>
    </font>
    <font>
      <b/>
      <sz val="11"/>
      <color theme="1"/>
      <name val="Calibri "/>
      <family val="2"/>
    </font>
    <font>
      <b/>
      <sz val="11"/>
      <color rgb="FF006600"/>
      <name val="Calibri "/>
      <family val="2"/>
    </font>
    <font>
      <sz val="11"/>
      <color rgb="FF006600"/>
      <name val="Calibri 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 tint="4.9989318521683403E-2"/>
      <name val="Calibri "/>
      <family val="2"/>
    </font>
    <font>
      <b/>
      <sz val="11"/>
      <color rgb="FF0000CC"/>
      <name val="Calibri "/>
      <family val="2"/>
    </font>
    <font>
      <b/>
      <sz val="11"/>
      <color rgb="FFFF0000"/>
      <name val="Calibri "/>
      <family val="2"/>
    </font>
    <font>
      <sz val="11"/>
      <color rgb="FFFF0000"/>
      <name val="Calibri 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0">
    <xf numFmtId="0" fontId="0" fillId="0" borderId="0"/>
    <xf numFmtId="44" fontId="15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28">
    <xf numFmtId="0" fontId="0" fillId="0" borderId="0" xfId="0"/>
    <xf numFmtId="0" fontId="3" fillId="0" borderId="1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14" fontId="3" fillId="0" borderId="14" xfId="2" applyNumberFormat="1" applyFont="1" applyBorder="1" applyAlignment="1">
      <alignment horizontal="right" vertical="top"/>
    </xf>
    <xf numFmtId="14" fontId="3" fillId="0" borderId="13" xfId="2" applyNumberFormat="1" applyFont="1" applyBorder="1" applyAlignment="1">
      <alignment horizontal="right" vertical="top"/>
    </xf>
    <xf numFmtId="14" fontId="3" fillId="0" borderId="0" xfId="2" applyNumberFormat="1" applyFont="1" applyAlignment="1">
      <alignment horizontal="right" vertical="top"/>
    </xf>
    <xf numFmtId="14" fontId="3" fillId="0" borderId="12" xfId="2" applyNumberFormat="1" applyFont="1" applyBorder="1" applyAlignment="1">
      <alignment horizontal="right" vertical="top"/>
    </xf>
    <xf numFmtId="14" fontId="3" fillId="0" borderId="11" xfId="2" applyNumberFormat="1" applyFont="1" applyBorder="1" applyAlignment="1">
      <alignment horizontal="right" vertical="top"/>
    </xf>
    <xf numFmtId="14" fontId="3" fillId="0" borderId="2" xfId="2" applyNumberFormat="1" applyFont="1" applyBorder="1" applyAlignment="1">
      <alignment horizontal="right" vertical="top"/>
    </xf>
    <xf numFmtId="0" fontId="3" fillId="0" borderId="3" xfId="2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top"/>
    </xf>
    <xf numFmtId="0" fontId="4" fillId="2" borderId="0" xfId="6" applyFont="1" applyFill="1" applyAlignment="1">
      <alignment horizontal="center" vertical="top"/>
    </xf>
    <xf numFmtId="0" fontId="3" fillId="0" borderId="1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1" xfId="2" applyFont="1" applyBorder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2" xfId="2" applyFont="1" applyBorder="1" applyAlignment="1">
      <alignment horizontal="left" vertical="top"/>
    </xf>
    <xf numFmtId="14" fontId="2" fillId="0" borderId="3" xfId="2" applyNumberFormat="1" applyFont="1" applyBorder="1" applyAlignment="1">
      <alignment horizontal="left" vertical="top"/>
    </xf>
    <xf numFmtId="14" fontId="2" fillId="0" borderId="4" xfId="2" applyNumberFormat="1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14" fontId="2" fillId="0" borderId="5" xfId="2" applyNumberFormat="1" applyFont="1" applyBorder="1" applyAlignment="1">
      <alignment horizontal="left" vertical="top"/>
    </xf>
    <xf numFmtId="0" fontId="3" fillId="0" borderId="0" xfId="2" applyFont="1" applyAlignment="1">
      <alignment vertical="top"/>
    </xf>
    <xf numFmtId="0" fontId="2" fillId="0" borderId="0" xfId="2" applyFont="1" applyAlignment="1">
      <alignment horizontal="center" vertical="center"/>
    </xf>
    <xf numFmtId="49" fontId="2" fillId="0" borderId="0" xfId="2" applyNumberFormat="1" applyFont="1" applyAlignment="1">
      <alignment horizontal="left" vertical="top"/>
    </xf>
    <xf numFmtId="0" fontId="4" fillId="2" borderId="0" xfId="6" applyFont="1" applyFill="1" applyAlignment="1">
      <alignment horizontal="justify" vertical="top"/>
    </xf>
    <xf numFmtId="0" fontId="2" fillId="0" borderId="0" xfId="6" applyFont="1" applyAlignment="1">
      <alignment vertical="top"/>
    </xf>
    <xf numFmtId="0" fontId="4" fillId="2" borderId="0" xfId="6" applyFont="1" applyFill="1" applyAlignment="1">
      <alignment horizontal="center" vertical="top"/>
    </xf>
    <xf numFmtId="0" fontId="2" fillId="0" borderId="0" xfId="2" applyFont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4" fontId="3" fillId="0" borderId="0" xfId="2" applyNumberFormat="1" applyFont="1" applyAlignment="1">
      <alignment horizontal="center" vertical="top"/>
    </xf>
    <xf numFmtId="0" fontId="7" fillId="0" borderId="0" xfId="6" applyFont="1" applyAlignment="1">
      <alignment horizontal="justify" vertical="top"/>
    </xf>
    <xf numFmtId="165" fontId="8" fillId="0" borderId="0" xfId="4" applyNumberFormat="1" applyFont="1" applyAlignment="1">
      <alignment horizontal="right" vertical="top"/>
    </xf>
    <xf numFmtId="165" fontId="7" fillId="0" borderId="0" xfId="1" applyNumberFormat="1" applyFont="1" applyFill="1" applyAlignment="1">
      <alignment vertical="top"/>
    </xf>
    <xf numFmtId="0" fontId="6" fillId="0" borderId="0" xfId="2" applyFont="1" applyAlignment="1">
      <alignment horizontal="justify" vertical="top"/>
    </xf>
    <xf numFmtId="49" fontId="4" fillId="2" borderId="6" xfId="3" applyNumberFormat="1" applyFont="1" applyFill="1" applyBorder="1" applyAlignment="1">
      <alignment horizontal="center" vertical="center" wrapText="1"/>
    </xf>
    <xf numFmtId="49" fontId="4" fillId="2" borderId="7" xfId="3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top"/>
    </xf>
    <xf numFmtId="0" fontId="3" fillId="0" borderId="8" xfId="2" applyFont="1" applyBorder="1" applyAlignment="1">
      <alignment vertical="top"/>
    </xf>
    <xf numFmtId="2" fontId="2" fillId="0" borderId="0" xfId="2" applyNumberFormat="1" applyFont="1" applyAlignment="1">
      <alignment horizontal="justify" vertical="top"/>
    </xf>
    <xf numFmtId="2" fontId="3" fillId="0" borderId="0" xfId="2" applyNumberFormat="1" applyFont="1" applyAlignment="1">
      <alignment vertical="top"/>
    </xf>
    <xf numFmtId="2" fontId="4" fillId="2" borderId="7" xfId="3" applyNumberFormat="1" applyFont="1" applyFill="1" applyBorder="1" applyAlignment="1">
      <alignment horizontal="center" vertical="center" wrapText="1"/>
    </xf>
    <xf numFmtId="2" fontId="2" fillId="0" borderId="0" xfId="2" applyNumberFormat="1" applyFont="1" applyAlignment="1">
      <alignment horizontal="right" vertical="top"/>
    </xf>
    <xf numFmtId="2" fontId="8" fillId="0" borderId="0" xfId="6" applyNumberFormat="1" applyFont="1" applyAlignment="1">
      <alignment horizontal="center" vertical="top" wrapText="1"/>
    </xf>
    <xf numFmtId="2" fontId="4" fillId="2" borderId="0" xfId="6" applyNumberFormat="1" applyFont="1" applyFill="1" applyAlignment="1">
      <alignment horizontal="center" vertical="top"/>
    </xf>
    <xf numFmtId="2" fontId="2" fillId="0" borderId="0" xfId="2" applyNumberFormat="1" applyFont="1" applyAlignment="1">
      <alignment vertical="top"/>
    </xf>
    <xf numFmtId="165" fontId="2" fillId="0" borderId="0" xfId="4" applyNumberFormat="1" applyFont="1" applyAlignment="1">
      <alignment horizontal="center" vertical="top" wrapText="1"/>
    </xf>
    <xf numFmtId="165" fontId="2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165" fontId="4" fillId="2" borderId="0" xfId="6" applyNumberFormat="1" applyFont="1" applyFill="1" applyAlignment="1">
      <alignment horizontal="center" vertical="top"/>
    </xf>
    <xf numFmtId="165" fontId="3" fillId="0" borderId="4" xfId="2" applyNumberFormat="1" applyFont="1" applyBorder="1" applyAlignment="1">
      <alignment vertical="top"/>
    </xf>
    <xf numFmtId="165" fontId="3" fillId="0" borderId="5" xfId="2" applyNumberFormat="1" applyFont="1" applyBorder="1" applyAlignment="1">
      <alignment vertical="top"/>
    </xf>
    <xf numFmtId="165" fontId="3" fillId="0" borderId="9" xfId="2" applyNumberFormat="1" applyFont="1" applyBorder="1" applyAlignment="1">
      <alignment horizontal="center" vertical="top"/>
    </xf>
    <xf numFmtId="165" fontId="3" fillId="0" borderId="1" xfId="2" applyNumberFormat="1" applyFont="1" applyBorder="1" applyAlignment="1">
      <alignment horizontal="center" vertical="top"/>
    </xf>
    <xf numFmtId="165" fontId="3" fillId="0" borderId="8" xfId="2" applyNumberFormat="1" applyFont="1" applyBorder="1" applyAlignment="1">
      <alignment horizontal="center" vertical="top"/>
    </xf>
    <xf numFmtId="165" fontId="4" fillId="2" borderId="10" xfId="3" applyNumberFormat="1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right" vertical="top"/>
    </xf>
    <xf numFmtId="165" fontId="4" fillId="2" borderId="0" xfId="1" applyNumberFormat="1" applyFont="1" applyFill="1" applyAlignment="1">
      <alignment vertical="top"/>
    </xf>
    <xf numFmtId="165" fontId="2" fillId="0" borderId="0" xfId="2" applyNumberFormat="1" applyFont="1" applyAlignment="1">
      <alignment horizontal="center" vertical="top"/>
    </xf>
    <xf numFmtId="165" fontId="3" fillId="0" borderId="0" xfId="2" applyNumberFormat="1" applyFont="1" applyAlignment="1">
      <alignment horizontal="center" vertical="top"/>
    </xf>
    <xf numFmtId="165" fontId="2" fillId="0" borderId="0" xfId="4" applyNumberFormat="1" applyFont="1" applyBorder="1" applyAlignment="1">
      <alignment horizontal="center" vertical="top"/>
    </xf>
    <xf numFmtId="165" fontId="8" fillId="0" borderId="0" xfId="6" applyNumberFormat="1" applyFont="1" applyAlignment="1">
      <alignment horizontal="center" vertical="top"/>
    </xf>
    <xf numFmtId="165" fontId="2" fillId="0" borderId="0" xfId="4" applyNumberFormat="1" applyFont="1" applyFill="1" applyAlignment="1">
      <alignment horizontal="center" vertical="top"/>
    </xf>
    <xf numFmtId="165" fontId="2" fillId="0" borderId="0" xfId="6" applyNumberFormat="1" applyFont="1" applyAlignment="1">
      <alignment horizontal="right" vertical="top"/>
    </xf>
    <xf numFmtId="2" fontId="2" fillId="0" borderId="0" xfId="6" applyNumberFormat="1" applyFont="1" applyAlignment="1">
      <alignment horizontal="center" vertical="top" wrapText="1"/>
    </xf>
    <xf numFmtId="165" fontId="2" fillId="0" borderId="0" xfId="6" applyNumberFormat="1" applyFont="1" applyAlignment="1">
      <alignment vertical="top"/>
    </xf>
    <xf numFmtId="0" fontId="9" fillId="0" borderId="9" xfId="2" applyFont="1" applyBorder="1" applyAlignment="1">
      <alignment horizontal="left" vertical="top"/>
    </xf>
    <xf numFmtId="166" fontId="2" fillId="0" borderId="0" xfId="6" applyNumberFormat="1" applyFont="1" applyAlignment="1">
      <alignment horizontal="center" vertical="top" wrapText="1"/>
    </xf>
    <xf numFmtId="165" fontId="2" fillId="0" borderId="0" xfId="4" applyNumberFormat="1" applyFont="1" applyFill="1" applyAlignment="1">
      <alignment horizontal="left" vertical="top" wrapText="1"/>
    </xf>
    <xf numFmtId="49" fontId="3" fillId="0" borderId="0" xfId="2" applyNumberFormat="1" applyFont="1" applyAlignment="1">
      <alignment horizontal="left" vertical="top"/>
    </xf>
    <xf numFmtId="0" fontId="11" fillId="0" borderId="0" xfId="2" applyFont="1" applyAlignment="1">
      <alignment horizontal="justify" vertical="top"/>
    </xf>
    <xf numFmtId="0" fontId="2" fillId="0" borderId="0" xfId="2" applyFont="1" applyAlignment="1">
      <alignment horizontal="center" vertical="top"/>
    </xf>
    <xf numFmtId="0" fontId="7" fillId="0" borderId="0" xfId="6" applyFont="1" applyAlignment="1">
      <alignment horizontal="justify" vertical="top"/>
    </xf>
    <xf numFmtId="0" fontId="7" fillId="0" borderId="0" xfId="6" applyFont="1" applyAlignment="1">
      <alignment horizontal="justify" vertical="top" wrapText="1"/>
    </xf>
    <xf numFmtId="0" fontId="2" fillId="0" borderId="0" xfId="6" applyFont="1" applyAlignment="1">
      <alignment horizontal="center" vertical="top"/>
    </xf>
    <xf numFmtId="0" fontId="12" fillId="0" borderId="0" xfId="6" applyFont="1" applyAlignment="1">
      <alignment horizontal="justify" vertical="top"/>
    </xf>
    <xf numFmtId="0" fontId="2" fillId="0" borderId="0" xfId="6" applyFont="1" applyAlignment="1">
      <alignment vertical="top"/>
    </xf>
    <xf numFmtId="165" fontId="3" fillId="0" borderId="0" xfId="4" applyNumberFormat="1" applyFont="1" applyBorder="1" applyAlignment="1">
      <alignment vertical="top"/>
    </xf>
    <xf numFmtId="165" fontId="7" fillId="0" borderId="0" xfId="1" applyNumberFormat="1" applyFont="1" applyFill="1" applyAlignment="1">
      <alignment vertical="top"/>
    </xf>
    <xf numFmtId="165" fontId="12" fillId="0" borderId="0" xfId="1" applyNumberFormat="1" applyFont="1" applyFill="1" applyAlignment="1">
      <alignment vertical="top"/>
    </xf>
    <xf numFmtId="0" fontId="3" fillId="0" borderId="0" xfId="2" applyFont="1" applyAlignment="1">
      <alignment horizontal="left" vertical="top" wrapText="1"/>
    </xf>
    <xf numFmtId="165" fontId="3" fillId="0" borderId="0" xfId="1" applyNumberFormat="1" applyFont="1" applyFill="1" applyAlignment="1">
      <alignment horizontal="right" vertical="top"/>
    </xf>
    <xf numFmtId="0" fontId="3" fillId="0" borderId="0" xfId="2" applyFont="1" applyAlignment="1">
      <alignment vertical="top"/>
    </xf>
    <xf numFmtId="2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horizontal="center" vertical="top"/>
    </xf>
    <xf numFmtId="2" fontId="8" fillId="0" borderId="0" xfId="6" applyNumberFormat="1" applyFont="1" applyAlignment="1">
      <alignment horizontal="center" vertical="top" wrapText="1"/>
    </xf>
    <xf numFmtId="165" fontId="8" fillId="0" borderId="0" xfId="6" applyNumberFormat="1" applyFont="1" applyAlignment="1">
      <alignment horizontal="center" vertical="top"/>
    </xf>
    <xf numFmtId="165" fontId="8" fillId="0" borderId="0" xfId="4" applyNumberFormat="1" applyFont="1" applyAlignment="1">
      <alignment horizontal="right" vertical="top"/>
    </xf>
    <xf numFmtId="49" fontId="2" fillId="0" borderId="0" xfId="6" applyNumberFormat="1" applyFont="1" applyAlignment="1">
      <alignment horizontal="left" vertical="top"/>
    </xf>
    <xf numFmtId="49" fontId="2" fillId="0" borderId="0" xfId="6" applyNumberFormat="1" applyFont="1" applyAlignment="1">
      <alignment horizontal="justify" vertical="top" wrapText="1"/>
    </xf>
    <xf numFmtId="2" fontId="2" fillId="0" borderId="0" xfId="6" applyNumberFormat="1" applyFont="1" applyAlignment="1">
      <alignment horizontal="center" vertical="top" wrapText="1"/>
    </xf>
    <xf numFmtId="165" fontId="2" fillId="0" borderId="0" xfId="6" applyNumberFormat="1" applyFont="1" applyAlignment="1">
      <alignment horizontal="right" vertical="top"/>
    </xf>
    <xf numFmtId="10" fontId="2" fillId="0" borderId="0" xfId="9" applyNumberFormat="1" applyFont="1" applyAlignment="1">
      <alignment vertical="top"/>
    </xf>
    <xf numFmtId="44" fontId="2" fillId="0" borderId="0" xfId="1" applyFont="1" applyAlignment="1">
      <alignment vertical="top"/>
    </xf>
    <xf numFmtId="2" fontId="2" fillId="0" borderId="0" xfId="6" applyNumberFormat="1" applyFont="1"/>
    <xf numFmtId="0" fontId="2" fillId="0" borderId="0" xfId="2" applyFont="1" applyAlignment="1">
      <alignment vertical="top"/>
    </xf>
    <xf numFmtId="165" fontId="2" fillId="0" borderId="0" xfId="4" applyNumberFormat="1" applyFont="1" applyAlignment="1">
      <alignment horizontal="left" vertical="top" wrapText="1"/>
    </xf>
    <xf numFmtId="165" fontId="2" fillId="0" borderId="0" xfId="6" applyNumberFormat="1" applyFont="1" applyAlignment="1">
      <alignment horizontal="center" vertical="top"/>
    </xf>
    <xf numFmtId="165" fontId="2" fillId="0" borderId="0" xfId="6" applyNumberFormat="1" applyFont="1" applyAlignment="1">
      <alignment horizontal="center" vertical="top"/>
    </xf>
    <xf numFmtId="167" fontId="2" fillId="0" borderId="0" xfId="6" applyNumberFormat="1" applyFont="1" applyAlignment="1">
      <alignment horizontal="center" vertical="top" wrapText="1"/>
    </xf>
    <xf numFmtId="0" fontId="2" fillId="0" borderId="9" xfId="2" applyFont="1" applyBorder="1" applyAlignment="1">
      <alignment horizontal="center" vertical="top"/>
    </xf>
    <xf numFmtId="0" fontId="3" fillId="0" borderId="9" xfId="2" applyFont="1" applyBorder="1" applyAlignment="1">
      <alignment horizontal="center" vertical="top"/>
    </xf>
    <xf numFmtId="165" fontId="3" fillId="0" borderId="3" xfId="2" applyNumberFormat="1" applyFont="1" applyBorder="1" applyAlignment="1">
      <alignment vertical="top"/>
    </xf>
    <xf numFmtId="164" fontId="5" fillId="0" borderId="8" xfId="0" applyNumberFormat="1" applyFont="1" applyBorder="1" applyAlignment="1">
      <alignment horizontal="center" vertical="center"/>
    </xf>
    <xf numFmtId="0" fontId="13" fillId="0" borderId="0" xfId="6" applyFont="1" applyAlignment="1">
      <alignment horizontal="justify" vertical="top"/>
    </xf>
    <xf numFmtId="0" fontId="14" fillId="0" borderId="0" xfId="6" applyFont="1" applyAlignment="1">
      <alignment vertical="top"/>
    </xf>
    <xf numFmtId="2" fontId="14" fillId="0" borderId="0" xfId="6" applyNumberFormat="1" applyFont="1" applyAlignment="1">
      <alignment horizontal="center" vertical="top" wrapText="1"/>
    </xf>
    <xf numFmtId="165" fontId="14" fillId="0" borderId="0" xfId="6" applyNumberFormat="1" applyFont="1" applyAlignment="1">
      <alignment horizontal="center" vertical="top"/>
    </xf>
    <xf numFmtId="165" fontId="14" fillId="0" borderId="0" xfId="4" applyNumberFormat="1" applyFont="1" applyAlignment="1">
      <alignment horizontal="left" vertical="top" wrapText="1"/>
    </xf>
    <xf numFmtId="165" fontId="13" fillId="0" borderId="0" xfId="1" applyNumberFormat="1" applyFont="1" applyFill="1" applyAlignment="1">
      <alignment vertical="top"/>
    </xf>
    <xf numFmtId="0" fontId="4" fillId="2" borderId="6" xfId="2" applyFont="1" applyFill="1" applyBorder="1" applyAlignment="1">
      <alignment horizontal="center" vertical="top"/>
    </xf>
    <xf numFmtId="0" fontId="4" fillId="2" borderId="7" xfId="2" applyFont="1" applyFill="1" applyBorder="1" applyAlignment="1">
      <alignment horizontal="center" vertical="top"/>
    </xf>
    <xf numFmtId="0" fontId="4" fillId="2" borderId="10" xfId="2" applyFont="1" applyFill="1" applyBorder="1" applyAlignment="1">
      <alignment horizontal="center" vertical="top"/>
    </xf>
    <xf numFmtId="0" fontId="3" fillId="3" borderId="15" xfId="2" applyFont="1" applyFill="1" applyBorder="1" applyAlignment="1">
      <alignment horizontal="center" vertical="top"/>
    </xf>
    <xf numFmtId="0" fontId="3" fillId="3" borderId="0" xfId="2" applyFont="1" applyFill="1" applyAlignment="1">
      <alignment horizontal="center" vertical="top"/>
    </xf>
    <xf numFmtId="0" fontId="3" fillId="3" borderId="16" xfId="2" applyFont="1" applyFill="1" applyBorder="1" applyAlignment="1">
      <alignment horizontal="center" vertical="top"/>
    </xf>
    <xf numFmtId="0" fontId="2" fillId="0" borderId="12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0" fillId="0" borderId="1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</cellXfs>
  <cellStyles count="10">
    <cellStyle name="Millares 2" xfId="5" xr:uid="{00000000-0005-0000-0000-000009000000}"/>
    <cellStyle name="Moneda" xfId="1" builtinId="4"/>
    <cellStyle name="Moneda 2 2" xfId="4" xr:uid="{00000000-0005-0000-0000-000008000000}"/>
    <cellStyle name="Moneda 3" xfId="8" xr:uid="{00000000-0005-0000-0000-00000C000000}"/>
    <cellStyle name="Normal" xfId="0" builtinId="0"/>
    <cellStyle name="Normal 2" xfId="2" xr:uid="{00000000-0005-0000-0000-000006000000}"/>
    <cellStyle name="Normal 2 2" xfId="6" xr:uid="{00000000-0005-0000-0000-00000A000000}"/>
    <cellStyle name="Normal 3 2" xfId="3" xr:uid="{00000000-0005-0000-0000-000007000000}"/>
    <cellStyle name="Normal 5" xfId="7" xr:uid="{00000000-0005-0000-0000-00000B000000}"/>
    <cellStyle name="Porcentaje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78254</xdr:colOff>
      <xdr:row>2</xdr:row>
      <xdr:rowOff>58782</xdr:rowOff>
    </xdr:from>
    <xdr:to>
      <xdr:col>0</xdr:col>
      <xdr:colOff>1202354</xdr:colOff>
      <xdr:row>7</xdr:row>
      <xdr:rowOff>85964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88B604-A443-4BF6-9670-BD4AB4C85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438150"/>
          <a:ext cx="1123950" cy="990600"/>
        </a:xfrm>
        <a:prstGeom prst="rect">
          <a:avLst/>
        </a:prstGeom>
      </xdr:spPr>
    </xdr:pic>
    <xdr:clientData/>
  </xdr:twoCellAnchor>
  <xdr:twoCellAnchor editAs="oneCell">
    <xdr:from>
      <xdr:col>6</xdr:col>
      <xdr:colOff>32452</xdr:colOff>
      <xdr:row>3</xdr:row>
      <xdr:rowOff>103908</xdr:rowOff>
    </xdr:from>
    <xdr:to>
      <xdr:col>6</xdr:col>
      <xdr:colOff>1755770</xdr:colOff>
      <xdr:row>6</xdr:row>
      <xdr:rowOff>49134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479134-5F3E-48EF-A358-1FC7339E7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30100" y="676275"/>
          <a:ext cx="172402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4F5F-C163-45FA-A6B9-83E9E00FD7A8}">
  <sheetPr codeName="Hoja1"/>
  <dimension ref="A1:AH65"/>
  <sheetViews>
    <sheetView showGridLines="0" tabSelected="1" zoomScale="90" zoomScaleNormal="90" zoomScaleSheetLayoutView="70" zoomScalePageLayoutView="52" workbookViewId="0">
      <selection activeCell="B7" sqref="B7:B9"/>
    </sheetView>
  </sheetViews>
  <sheetFormatPr baseColWidth="10" defaultColWidth="9.140625" defaultRowHeight="14.25"/>
  <cols>
    <col min="1" max="1" width="21.140625" style="17" customWidth="1"/>
    <col min="2" max="2" width="77.42578125" style="17" customWidth="1"/>
    <col min="3" max="3" width="10.28515625" style="17" customWidth="1"/>
    <col min="4" max="4" width="13.85546875" style="48" bestFit="1" customWidth="1"/>
    <col min="5" max="5" width="23.5703125" style="61" customWidth="1"/>
    <col min="6" max="6" width="36.7109375" style="17" customWidth="1"/>
    <col min="7" max="7" width="27.140625" style="50" customWidth="1"/>
    <col min="8" max="8" width="12.7109375" style="17" bestFit="1" customWidth="1"/>
    <col min="9" max="9" width="14.140625" style="17" bestFit="1" customWidth="1"/>
    <col min="10" max="16384" width="9.140625" style="17"/>
  </cols>
  <sheetData>
    <row r="1" spans="1:9" s="29" customFormat="1" ht="15">
      <c r="A1" s="103"/>
      <c r="B1" s="104" t="s">
        <v>0</v>
      </c>
      <c r="C1" s="13" t="s">
        <v>1</v>
      </c>
      <c r="D1" s="12"/>
      <c r="E1" s="12"/>
      <c r="F1" s="11"/>
      <c r="G1" s="105"/>
      <c r="H1" s="68"/>
      <c r="I1" s="50"/>
    </row>
    <row r="2" spans="1:9" ht="15">
      <c r="A2" s="18"/>
      <c r="B2" s="32" t="s">
        <v>2</v>
      </c>
      <c r="C2" s="119" t="s">
        <v>47</v>
      </c>
      <c r="D2" s="120"/>
      <c r="E2" s="120"/>
      <c r="F2" s="121"/>
      <c r="G2" s="53"/>
    </row>
    <row r="3" spans="1:9" ht="15">
      <c r="A3" s="18"/>
      <c r="B3" s="19" t="s">
        <v>3</v>
      </c>
      <c r="C3" s="119"/>
      <c r="D3" s="120"/>
      <c r="E3" s="120"/>
      <c r="F3" s="121"/>
      <c r="G3" s="53"/>
    </row>
    <row r="4" spans="1:9" ht="15">
      <c r="A4" s="18"/>
      <c r="B4" s="40"/>
      <c r="C4" s="119"/>
      <c r="D4" s="120"/>
      <c r="E4" s="120"/>
      <c r="F4" s="121"/>
      <c r="G4" s="53"/>
    </row>
    <row r="5" spans="1:9" ht="15.75" thickBot="1">
      <c r="A5" s="18"/>
      <c r="B5" s="41"/>
      <c r="C5" s="122"/>
      <c r="D5" s="123"/>
      <c r="E5" s="123"/>
      <c r="F5" s="124"/>
      <c r="G5" s="53"/>
    </row>
    <row r="6" spans="1:9" ht="15">
      <c r="A6" s="18"/>
      <c r="B6" s="20" t="s">
        <v>4</v>
      </c>
      <c r="C6" s="10" t="s">
        <v>5</v>
      </c>
      <c r="D6" s="9"/>
      <c r="E6" s="9"/>
      <c r="F6" s="21"/>
      <c r="G6" s="53"/>
    </row>
    <row r="7" spans="1:9" ht="15">
      <c r="A7" s="18"/>
      <c r="B7" s="125" t="s">
        <v>48</v>
      </c>
      <c r="C7" s="8" t="s">
        <v>6</v>
      </c>
      <c r="D7" s="7"/>
      <c r="E7" s="7"/>
      <c r="F7" s="22"/>
      <c r="G7" s="53"/>
    </row>
    <row r="8" spans="1:9" ht="15">
      <c r="A8" s="18"/>
      <c r="B8" s="125"/>
      <c r="C8" s="8" t="s">
        <v>7</v>
      </c>
      <c r="D8" s="7"/>
      <c r="E8" s="7"/>
      <c r="F8" s="23"/>
      <c r="G8" s="53"/>
    </row>
    <row r="9" spans="1:9" ht="15.75" thickBot="1">
      <c r="A9" s="18"/>
      <c r="B9" s="125"/>
      <c r="C9" s="6" t="s">
        <v>8</v>
      </c>
      <c r="D9" s="5"/>
      <c r="E9" s="5"/>
      <c r="F9" s="24"/>
      <c r="G9" s="54"/>
    </row>
    <row r="10" spans="1:9" ht="15">
      <c r="A10" s="18"/>
      <c r="B10" s="69" t="s">
        <v>28</v>
      </c>
      <c r="C10" s="13" t="s">
        <v>9</v>
      </c>
      <c r="D10" s="12"/>
      <c r="E10" s="12"/>
      <c r="F10" s="11"/>
      <c r="G10" s="55" t="s">
        <v>10</v>
      </c>
    </row>
    <row r="11" spans="1:9" ht="15">
      <c r="A11" s="18"/>
      <c r="B11" s="126"/>
      <c r="C11" s="4"/>
      <c r="D11" s="3"/>
      <c r="E11" s="3"/>
      <c r="F11" s="2"/>
      <c r="G11" s="56" t="s">
        <v>29</v>
      </c>
    </row>
    <row r="12" spans="1:9" ht="15.75" thickBot="1">
      <c r="A12" s="106"/>
      <c r="B12" s="127"/>
      <c r="C12" s="1"/>
      <c r="D12" s="15"/>
      <c r="E12" s="15"/>
      <c r="F12" s="16"/>
      <c r="G12" s="57"/>
    </row>
    <row r="13" spans="1:9" ht="15" thickBot="1">
      <c r="D13" s="42"/>
    </row>
    <row r="14" spans="1:9" ht="15.75" thickBot="1">
      <c r="A14" s="113" t="s">
        <v>26</v>
      </c>
      <c r="B14" s="114"/>
      <c r="C14" s="114"/>
      <c r="D14" s="114"/>
      <c r="E14" s="114"/>
      <c r="F14" s="114"/>
      <c r="G14" s="115"/>
    </row>
    <row r="15" spans="1:9" ht="15.75" thickBot="1">
      <c r="A15" s="25"/>
      <c r="B15" s="25"/>
      <c r="C15" s="25"/>
      <c r="D15" s="43"/>
      <c r="E15" s="62"/>
      <c r="F15" s="25"/>
      <c r="G15" s="51"/>
    </row>
    <row r="16" spans="1:9" s="26" customFormat="1" ht="30.75" thickBot="1">
      <c r="A16" s="38" t="s">
        <v>11</v>
      </c>
      <c r="B16" s="39" t="s">
        <v>12</v>
      </c>
      <c r="C16" s="39" t="s">
        <v>13</v>
      </c>
      <c r="D16" s="44" t="s">
        <v>14</v>
      </c>
      <c r="E16" s="44" t="s">
        <v>42</v>
      </c>
      <c r="F16" s="44" t="s">
        <v>43</v>
      </c>
      <c r="G16" s="58" t="s">
        <v>15</v>
      </c>
    </row>
    <row r="17" spans="1:34" ht="45">
      <c r="A17" s="72" t="s">
        <v>16</v>
      </c>
      <c r="B17" s="73" t="str">
        <f>B7</f>
        <v>Conservación periódica y conservación rutinaria de la carretera Sin Código, tramo Vista Hermosa - Ojo de Agua del Picacho, en el municipio de Valle de Juárez, Jalisco.</v>
      </c>
      <c r="C17" s="74"/>
      <c r="D17" s="45"/>
      <c r="E17" s="63"/>
      <c r="F17" s="33"/>
      <c r="G17" s="80">
        <f>G18+G30</f>
        <v>0</v>
      </c>
    </row>
    <row r="18" spans="1:34" ht="15">
      <c r="A18" s="75" t="s">
        <v>24</v>
      </c>
      <c r="B18" s="76" t="s">
        <v>67</v>
      </c>
      <c r="C18" s="75"/>
      <c r="D18" s="102"/>
      <c r="E18" s="102"/>
      <c r="F18" s="49"/>
      <c r="G18" s="81">
        <f>G19+G22</f>
        <v>0</v>
      </c>
      <c r="H18" s="29"/>
    </row>
    <row r="19" spans="1:34" s="29" customFormat="1" ht="15">
      <c r="A19" s="78" t="s">
        <v>51</v>
      </c>
      <c r="B19" s="78" t="s">
        <v>52</v>
      </c>
      <c r="C19" s="79"/>
      <c r="D19" s="67"/>
      <c r="E19" s="101"/>
      <c r="F19" s="99"/>
      <c r="G19" s="82">
        <f>SUM(G20:G21)</f>
        <v>0</v>
      </c>
      <c r="H19" s="94"/>
      <c r="I19" s="50"/>
    </row>
    <row r="20" spans="1:34" s="79" customFormat="1" ht="99.75">
      <c r="A20" s="91" t="s">
        <v>30</v>
      </c>
      <c r="B20" s="92" t="s">
        <v>49</v>
      </c>
      <c r="C20" s="77" t="s">
        <v>27</v>
      </c>
      <c r="D20" s="93">
        <v>196</v>
      </c>
      <c r="E20" s="100"/>
      <c r="F20" s="99" t="str" cm="1">
        <f t="array" ref="F20">numtext(E20)</f>
        <v>CERO PESOS 00/100 M.N.</v>
      </c>
      <c r="G20" s="94">
        <f t="shared" ref="G20:G21" si="0">ROUND(D20*E20,2)</f>
        <v>0</v>
      </c>
      <c r="H20" s="94"/>
      <c r="I20" s="94"/>
      <c r="J20" s="94"/>
      <c r="K20" s="95"/>
      <c r="L20" s="96"/>
      <c r="M20" s="97"/>
      <c r="N20" s="97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</row>
    <row r="21" spans="1:34" s="79" customFormat="1" ht="156.75">
      <c r="A21" s="91" t="s">
        <v>31</v>
      </c>
      <c r="B21" s="92" t="s">
        <v>50</v>
      </c>
      <c r="C21" s="77" t="s">
        <v>27</v>
      </c>
      <c r="D21" s="93">
        <v>252</v>
      </c>
      <c r="E21" s="100"/>
      <c r="F21" s="99" t="str" cm="1">
        <f t="array" ref="F21">numtext(E21)</f>
        <v>CERO PESOS 00/100 M.N.</v>
      </c>
      <c r="G21" s="94">
        <f t="shared" si="0"/>
        <v>0</v>
      </c>
      <c r="H21" s="94"/>
      <c r="I21" s="94"/>
      <c r="J21" s="94"/>
      <c r="K21" s="95"/>
      <c r="L21" s="96"/>
      <c r="M21" s="97"/>
      <c r="N21" s="97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</row>
    <row r="22" spans="1:34" s="29" customFormat="1" ht="15">
      <c r="A22" s="78" t="s">
        <v>53</v>
      </c>
      <c r="B22" s="78" t="s">
        <v>54</v>
      </c>
      <c r="C22" s="79"/>
      <c r="D22" s="67"/>
      <c r="E22" s="101"/>
      <c r="F22" s="99"/>
      <c r="G22" s="82">
        <f>G23+G26</f>
        <v>0</v>
      </c>
      <c r="H22" s="94"/>
      <c r="I22" s="50"/>
    </row>
    <row r="23" spans="1:34" s="29" customFormat="1" ht="15">
      <c r="A23" s="107" t="s">
        <v>71</v>
      </c>
      <c r="B23" s="107" t="s">
        <v>69</v>
      </c>
      <c r="C23" s="108"/>
      <c r="D23" s="109"/>
      <c r="E23" s="110"/>
      <c r="F23" s="111"/>
      <c r="G23" s="112">
        <f>SUM(G24:G25)</f>
        <v>0</v>
      </c>
      <c r="H23" s="94"/>
      <c r="I23" s="50"/>
    </row>
    <row r="24" spans="1:34" s="79" customFormat="1" ht="85.5">
      <c r="A24" s="91" t="s">
        <v>32</v>
      </c>
      <c r="B24" s="92" t="s">
        <v>55</v>
      </c>
      <c r="C24" s="77" t="s">
        <v>22</v>
      </c>
      <c r="D24" s="93">
        <v>4200</v>
      </c>
      <c r="E24" s="100"/>
      <c r="F24" s="99" t="str" cm="1">
        <f t="array" ref="F24">numtext(E24)</f>
        <v>CERO PESOS 00/100 M.N.</v>
      </c>
      <c r="G24" s="94">
        <f t="shared" ref="G24:G29" si="1">ROUND(D24*E24,2)</f>
        <v>0</v>
      </c>
      <c r="H24" s="94"/>
      <c r="I24" s="94"/>
      <c r="J24" s="94"/>
      <c r="K24" s="95"/>
      <c r="L24" s="96"/>
      <c r="M24" s="97"/>
      <c r="N24" s="97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</row>
    <row r="25" spans="1:34" s="79" customFormat="1" ht="57">
      <c r="A25" s="91" t="s">
        <v>33</v>
      </c>
      <c r="B25" s="92" t="s">
        <v>56</v>
      </c>
      <c r="C25" s="77" t="s">
        <v>23</v>
      </c>
      <c r="D25" s="93">
        <v>140</v>
      </c>
      <c r="E25" s="100"/>
      <c r="F25" s="99" t="str" cm="1">
        <f t="array" ref="F25">numtext(E25)</f>
        <v>CERO PESOS 00/100 M.N.</v>
      </c>
      <c r="G25" s="94">
        <f t="shared" si="1"/>
        <v>0</v>
      </c>
      <c r="H25" s="94"/>
      <c r="I25" s="94"/>
      <c r="J25" s="94"/>
      <c r="K25" s="95"/>
      <c r="L25" s="96"/>
      <c r="M25" s="97"/>
      <c r="N25" s="97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</row>
    <row r="26" spans="1:34" s="79" customFormat="1" ht="15">
      <c r="A26" s="107" t="s">
        <v>72</v>
      </c>
      <c r="B26" s="107" t="s">
        <v>70</v>
      </c>
      <c r="C26" s="108"/>
      <c r="D26" s="109"/>
      <c r="E26" s="110"/>
      <c r="F26" s="111"/>
      <c r="G26" s="112">
        <f>SUM(G27:G29)</f>
        <v>0</v>
      </c>
      <c r="H26" s="94"/>
      <c r="I26" s="94"/>
      <c r="J26" s="94"/>
      <c r="K26" s="95"/>
      <c r="L26" s="96"/>
      <c r="M26" s="97"/>
      <c r="N26" s="97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</row>
    <row r="27" spans="1:34" s="79" customFormat="1" ht="228">
      <c r="A27" s="91" t="s">
        <v>34</v>
      </c>
      <c r="B27" s="92" t="s">
        <v>57</v>
      </c>
      <c r="C27" s="77" t="s">
        <v>23</v>
      </c>
      <c r="D27" s="93">
        <v>6</v>
      </c>
      <c r="E27" s="100"/>
      <c r="F27" s="99" t="str" cm="1">
        <f t="array" ref="F27">numtext(E27)</f>
        <v>CERO PESOS 00/100 M.N.</v>
      </c>
      <c r="G27" s="94">
        <f t="shared" si="1"/>
        <v>0</v>
      </c>
      <c r="H27" s="94"/>
      <c r="I27" s="94"/>
      <c r="J27" s="94"/>
      <c r="K27" s="95"/>
      <c r="L27" s="96"/>
      <c r="M27" s="97"/>
      <c r="N27" s="97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</row>
    <row r="28" spans="1:34" s="79" customFormat="1" ht="213.75">
      <c r="A28" s="91" t="s">
        <v>35</v>
      </c>
      <c r="B28" s="92" t="s">
        <v>58</v>
      </c>
      <c r="C28" s="77" t="s">
        <v>23</v>
      </c>
      <c r="D28" s="93">
        <v>4</v>
      </c>
      <c r="E28" s="100"/>
      <c r="F28" s="99" t="str" cm="1">
        <f t="array" ref="F28">numtext(E28)</f>
        <v>CERO PESOS 00/100 M.N.</v>
      </c>
      <c r="G28" s="94">
        <f t="shared" si="1"/>
        <v>0</v>
      </c>
      <c r="H28" s="94"/>
      <c r="I28" s="94"/>
      <c r="J28" s="94"/>
      <c r="K28" s="95"/>
      <c r="L28" s="96"/>
      <c r="M28" s="97"/>
      <c r="N28" s="97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</row>
    <row r="29" spans="1:34" s="79" customFormat="1" ht="28.5">
      <c r="A29" s="91" t="s">
        <v>36</v>
      </c>
      <c r="B29" s="92" t="s">
        <v>59</v>
      </c>
      <c r="C29" s="77" t="s">
        <v>23</v>
      </c>
      <c r="D29" s="93">
        <v>20</v>
      </c>
      <c r="E29" s="100"/>
      <c r="F29" s="99" t="str" cm="1">
        <f t="array" ref="F29">numtext(E29)</f>
        <v>CERO PESOS 00/100 M.N.</v>
      </c>
      <c r="G29" s="94">
        <f t="shared" si="1"/>
        <v>0</v>
      </c>
      <c r="H29" s="94"/>
      <c r="I29" s="94"/>
      <c r="J29" s="94"/>
      <c r="K29" s="95"/>
      <c r="L29" s="96"/>
      <c r="M29" s="97"/>
      <c r="N29" s="97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</row>
    <row r="30" spans="1:34" s="29" customFormat="1" ht="15">
      <c r="A30" s="75" t="s">
        <v>25</v>
      </c>
      <c r="B30" s="76" t="s">
        <v>68</v>
      </c>
      <c r="C30" s="77"/>
      <c r="D30" s="67"/>
      <c r="E30" s="101"/>
      <c r="F30" s="99"/>
      <c r="G30" s="81">
        <f>G31+G33+G36</f>
        <v>0</v>
      </c>
      <c r="H30" s="94"/>
      <c r="I30" s="50"/>
    </row>
    <row r="31" spans="1:34" s="29" customFormat="1" ht="15">
      <c r="A31" s="78" t="s">
        <v>44</v>
      </c>
      <c r="B31" s="78" t="s">
        <v>60</v>
      </c>
      <c r="C31" s="79"/>
      <c r="D31" s="67"/>
      <c r="E31" s="101"/>
      <c r="F31" s="99"/>
      <c r="G31" s="82">
        <f>SUM(G32:G32)</f>
        <v>0</v>
      </c>
      <c r="H31" s="94"/>
      <c r="I31" s="50"/>
    </row>
    <row r="32" spans="1:34" s="79" customFormat="1" ht="228">
      <c r="A32" s="91" t="s">
        <v>37</v>
      </c>
      <c r="B32" s="92" t="s">
        <v>63</v>
      </c>
      <c r="C32" s="77" t="s">
        <v>61</v>
      </c>
      <c r="D32" s="93">
        <v>2.5</v>
      </c>
      <c r="E32" s="100"/>
      <c r="F32" s="99" t="str" cm="1">
        <f t="array" ref="F32">numtext(E32)</f>
        <v>CERO PESOS 00/100 M.N.</v>
      </c>
      <c r="G32" s="94">
        <f>ROUND(D32*E32,2)</f>
        <v>0</v>
      </c>
      <c r="H32" s="94"/>
      <c r="I32" s="94"/>
      <c r="J32" s="94"/>
      <c r="K32" s="95"/>
      <c r="L32" s="96"/>
      <c r="M32" s="97"/>
      <c r="N32" s="97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</row>
    <row r="33" spans="1:34" s="29" customFormat="1" ht="15">
      <c r="A33" s="78" t="s">
        <v>45</v>
      </c>
      <c r="B33" s="78" t="s">
        <v>62</v>
      </c>
      <c r="C33" s="79"/>
      <c r="D33" s="67"/>
      <c r="E33" s="101"/>
      <c r="F33" s="99"/>
      <c r="G33" s="82">
        <f>SUM(G34:G35)</f>
        <v>0</v>
      </c>
      <c r="H33" s="94"/>
      <c r="I33" s="50"/>
    </row>
    <row r="34" spans="1:34" s="79" customFormat="1" ht="228">
      <c r="A34" s="91" t="s">
        <v>38</v>
      </c>
      <c r="B34" s="92" t="s">
        <v>63</v>
      </c>
      <c r="C34" s="77" t="s">
        <v>27</v>
      </c>
      <c r="D34" s="93">
        <v>15</v>
      </c>
      <c r="E34" s="100"/>
      <c r="F34" s="99" t="str" cm="1">
        <f t="array" ref="F34">numtext(E34)</f>
        <v>CERO PESOS 00/100 M.N.</v>
      </c>
      <c r="G34" s="94">
        <f t="shared" ref="G34:G35" si="2">ROUND(D34*E34,2)</f>
        <v>0</v>
      </c>
      <c r="H34" s="94"/>
      <c r="I34" s="94"/>
      <c r="J34" s="94"/>
      <c r="K34" s="95"/>
      <c r="L34" s="96"/>
      <c r="M34" s="97"/>
      <c r="N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</row>
    <row r="35" spans="1:34" s="79" customFormat="1" ht="156.75">
      <c r="A35" s="91" t="s">
        <v>39</v>
      </c>
      <c r="B35" s="92" t="s">
        <v>64</v>
      </c>
      <c r="C35" s="77" t="s">
        <v>22</v>
      </c>
      <c r="D35" s="93">
        <v>80</v>
      </c>
      <c r="E35" s="100"/>
      <c r="F35" s="99" t="str" cm="1">
        <f t="array" ref="F35">numtext(E35)</f>
        <v>CERO PESOS 00/100 M.N.</v>
      </c>
      <c r="G35" s="94">
        <f t="shared" si="2"/>
        <v>0</v>
      </c>
      <c r="H35" s="94"/>
      <c r="I35" s="94"/>
      <c r="J35" s="94"/>
      <c r="K35" s="95"/>
      <c r="L35" s="96"/>
      <c r="M35" s="97"/>
      <c r="N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</row>
    <row r="36" spans="1:34" s="29" customFormat="1" ht="15">
      <c r="A36" s="78" t="s">
        <v>46</v>
      </c>
      <c r="B36" s="78" t="s">
        <v>52</v>
      </c>
      <c r="C36" s="79"/>
      <c r="D36" s="67"/>
      <c r="E36" s="101"/>
      <c r="F36" s="99"/>
      <c r="G36" s="82">
        <f>SUM(G37:G38)</f>
        <v>0</v>
      </c>
      <c r="H36" s="94"/>
      <c r="I36" s="50"/>
    </row>
    <row r="37" spans="1:34" s="79" customFormat="1" ht="299.25">
      <c r="A37" s="91" t="s">
        <v>40</v>
      </c>
      <c r="B37" s="92" t="s">
        <v>65</v>
      </c>
      <c r="C37" s="77" t="s">
        <v>27</v>
      </c>
      <c r="D37" s="93">
        <v>10</v>
      </c>
      <c r="E37" s="100"/>
      <c r="F37" s="99" t="str" cm="1">
        <f t="array" ref="F37">numtext(E37)</f>
        <v>CERO PESOS 00/100 M.N.</v>
      </c>
      <c r="G37" s="94">
        <f t="shared" ref="G37:G38" si="3">ROUND(D37*E37,2)</f>
        <v>0</v>
      </c>
      <c r="H37" s="94"/>
      <c r="I37" s="94"/>
      <c r="J37" s="94"/>
      <c r="K37" s="95"/>
      <c r="L37" s="96"/>
      <c r="M37" s="97"/>
      <c r="N37" s="97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</row>
    <row r="38" spans="1:34" s="79" customFormat="1" ht="228">
      <c r="A38" s="91" t="s">
        <v>41</v>
      </c>
      <c r="B38" s="92" t="s">
        <v>66</v>
      </c>
      <c r="C38" s="77" t="s">
        <v>27</v>
      </c>
      <c r="D38" s="93">
        <v>20</v>
      </c>
      <c r="E38" s="100"/>
      <c r="F38" s="99" t="str" cm="1">
        <f t="array" ref="F38">numtext(E38)</f>
        <v>CERO PESOS 00/100 M.N.</v>
      </c>
      <c r="G38" s="94">
        <f t="shared" si="3"/>
        <v>0</v>
      </c>
      <c r="H38" s="94"/>
      <c r="I38" s="94"/>
      <c r="J38" s="94"/>
      <c r="K38" s="95"/>
      <c r="L38" s="96"/>
      <c r="M38" s="97"/>
      <c r="N38" s="97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</row>
    <row r="39" spans="1:34" s="29" customFormat="1" ht="15">
      <c r="A39" s="75"/>
      <c r="B39" s="76"/>
      <c r="C39" s="77"/>
      <c r="D39" s="67"/>
      <c r="E39" s="66"/>
      <c r="F39" s="71"/>
      <c r="G39" s="81"/>
      <c r="H39" s="68"/>
      <c r="I39" s="50"/>
    </row>
    <row r="40" spans="1:34" s="29" customFormat="1" ht="15">
      <c r="A40" s="75"/>
      <c r="B40" s="76"/>
      <c r="C40" s="77"/>
      <c r="D40" s="70"/>
      <c r="E40" s="70"/>
      <c r="F40" s="49"/>
      <c r="G40" s="81"/>
      <c r="H40" s="68"/>
    </row>
    <row r="41" spans="1:34" ht="15">
      <c r="A41" s="116" t="s">
        <v>17</v>
      </c>
      <c r="B41" s="117"/>
      <c r="C41" s="117"/>
      <c r="D41" s="117"/>
      <c r="E41" s="117"/>
      <c r="F41" s="117"/>
      <c r="G41" s="118"/>
      <c r="H41" s="68"/>
    </row>
    <row r="42" spans="1:34" ht="45">
      <c r="A42" s="72" t="s">
        <v>16</v>
      </c>
      <c r="B42" s="83" t="str">
        <f t="shared" ref="B42:B51" si="4">+VLOOKUP($A42,$A$17:$G$40,2,0)</f>
        <v>Conservación periódica y conservación rutinaria de la carretera Sin Código, tramo Vista Hermosa - Ojo de Agua del Picacho, en el municipio de Valle de Juárez, Jalisco.</v>
      </c>
      <c r="C42" s="85"/>
      <c r="D42" s="86"/>
      <c r="E42" s="87"/>
      <c r="F42" s="85"/>
      <c r="G42" s="84">
        <f t="shared" ref="G42:G51" si="5">+VLOOKUP($A42,$A$17:$G$40,7,0)</f>
        <v>0</v>
      </c>
      <c r="H42" s="68"/>
    </row>
    <row r="43" spans="1:34" s="29" customFormat="1" ht="15">
      <c r="A43" s="75" t="s">
        <v>24</v>
      </c>
      <c r="B43" s="75" t="str">
        <f t="shared" si="4"/>
        <v>CONSERVACIÓN PERIÓDICA</v>
      </c>
      <c r="C43" s="75"/>
      <c r="D43" s="88"/>
      <c r="E43" s="89"/>
      <c r="F43" s="90"/>
      <c r="G43" s="81">
        <f t="shared" si="5"/>
        <v>0</v>
      </c>
      <c r="H43" s="68"/>
    </row>
    <row r="44" spans="1:34" s="29" customFormat="1" ht="15">
      <c r="A44" s="78" t="s">
        <v>51</v>
      </c>
      <c r="B44" s="78" t="str">
        <f t="shared" si="4"/>
        <v>PAVIMENTACION</v>
      </c>
      <c r="C44" s="75"/>
      <c r="D44" s="88"/>
      <c r="E44" s="89"/>
      <c r="F44" s="90"/>
      <c r="G44" s="82">
        <f t="shared" si="5"/>
        <v>0</v>
      </c>
      <c r="H44" s="68"/>
    </row>
    <row r="45" spans="1:34" s="29" customFormat="1" ht="15">
      <c r="A45" s="78" t="s">
        <v>53</v>
      </c>
      <c r="B45" s="78" t="str">
        <f t="shared" si="4"/>
        <v>SEÑALAMIENTO</v>
      </c>
      <c r="C45" s="75"/>
      <c r="D45" s="88"/>
      <c r="E45" s="89"/>
      <c r="F45" s="90"/>
      <c r="G45" s="82">
        <f t="shared" si="5"/>
        <v>0</v>
      </c>
      <c r="H45" s="68"/>
    </row>
    <row r="46" spans="1:34" s="29" customFormat="1" ht="15">
      <c r="A46" s="107" t="s">
        <v>71</v>
      </c>
      <c r="B46" s="107" t="str">
        <f t="shared" si="4"/>
        <v>SEÑALAMIENTO HORIZONTAL</v>
      </c>
      <c r="C46" s="108"/>
      <c r="D46" s="109"/>
      <c r="E46" s="110"/>
      <c r="F46" s="111"/>
      <c r="G46" s="112">
        <f t="shared" si="5"/>
        <v>0</v>
      </c>
      <c r="H46" s="94"/>
      <c r="I46" s="50"/>
    </row>
    <row r="47" spans="1:34" s="29" customFormat="1" ht="15">
      <c r="A47" s="107" t="s">
        <v>72</v>
      </c>
      <c r="B47" s="107" t="str">
        <f t="shared" si="4"/>
        <v>SEÑALAMIENTO VERTICAL</v>
      </c>
      <c r="C47" s="108"/>
      <c r="D47" s="109"/>
      <c r="E47" s="110"/>
      <c r="F47" s="111"/>
      <c r="G47" s="112">
        <f t="shared" si="5"/>
        <v>0</v>
      </c>
      <c r="H47" s="94"/>
      <c r="I47" s="50"/>
    </row>
    <row r="48" spans="1:34" s="29" customFormat="1" ht="15">
      <c r="A48" s="75" t="s">
        <v>25</v>
      </c>
      <c r="B48" s="75" t="str">
        <f t="shared" si="4"/>
        <v xml:space="preserve">CONSERVACIÓN RUTINARIA </v>
      </c>
      <c r="C48" s="75"/>
      <c r="D48" s="88"/>
      <c r="E48" s="89"/>
      <c r="F48" s="90"/>
      <c r="G48" s="81">
        <f t="shared" si="5"/>
        <v>0</v>
      </c>
      <c r="H48" s="68"/>
    </row>
    <row r="49" spans="1:8" s="29" customFormat="1" ht="15">
      <c r="A49" s="78" t="s">
        <v>44</v>
      </c>
      <c r="B49" s="78" t="str">
        <f t="shared" si="4"/>
        <v>TERRACERÍAS</v>
      </c>
      <c r="C49" s="75"/>
      <c r="D49" s="88"/>
      <c r="E49" s="89"/>
      <c r="F49" s="90"/>
      <c r="G49" s="82">
        <f t="shared" si="5"/>
        <v>0</v>
      </c>
      <c r="H49" s="68"/>
    </row>
    <row r="50" spans="1:8" s="29" customFormat="1" ht="15">
      <c r="A50" s="78" t="s">
        <v>45</v>
      </c>
      <c r="B50" s="78" t="str">
        <f t="shared" si="4"/>
        <v>ESTRUCTURAS Y OBRAS DE DRENAJE</v>
      </c>
      <c r="C50" s="75"/>
      <c r="D50" s="88"/>
      <c r="E50" s="89"/>
      <c r="F50" s="90"/>
      <c r="G50" s="82">
        <f t="shared" si="5"/>
        <v>0</v>
      </c>
      <c r="H50" s="68"/>
    </row>
    <row r="51" spans="1:8" s="29" customFormat="1" ht="15">
      <c r="A51" s="78" t="s">
        <v>46</v>
      </c>
      <c r="B51" s="78" t="str">
        <f t="shared" si="4"/>
        <v>PAVIMENTACION</v>
      </c>
      <c r="C51" s="75"/>
      <c r="D51" s="88"/>
      <c r="E51" s="89"/>
      <c r="F51" s="90"/>
      <c r="G51" s="82">
        <f t="shared" si="5"/>
        <v>0</v>
      </c>
      <c r="H51" s="68"/>
    </row>
    <row r="52" spans="1:8" s="29" customFormat="1" ht="15">
      <c r="A52" s="78"/>
      <c r="B52" s="78"/>
      <c r="C52" s="75"/>
      <c r="D52" s="88"/>
      <c r="E52" s="89"/>
      <c r="F52" s="90"/>
      <c r="G52" s="82"/>
      <c r="H52" s="68"/>
    </row>
    <row r="53" spans="1:8" s="29" customFormat="1" ht="15">
      <c r="A53" s="78"/>
      <c r="B53" s="78"/>
      <c r="C53" s="75"/>
      <c r="D53" s="88"/>
      <c r="E53" s="89"/>
      <c r="F53" s="90"/>
      <c r="G53" s="82"/>
      <c r="H53" s="68"/>
    </row>
    <row r="54" spans="1:8" s="29" customFormat="1" ht="15">
      <c r="A54" s="78"/>
      <c r="B54" s="78"/>
      <c r="C54" s="75"/>
      <c r="D54" s="88"/>
      <c r="E54" s="89"/>
      <c r="F54" s="90"/>
      <c r="G54" s="82"/>
      <c r="H54" s="68"/>
    </row>
    <row r="55" spans="1:8" s="29" customFormat="1" ht="15">
      <c r="A55" s="78"/>
      <c r="B55" s="78"/>
      <c r="C55" s="75"/>
      <c r="D55" s="88"/>
      <c r="E55" s="89"/>
      <c r="F55" s="90"/>
      <c r="G55" s="82"/>
      <c r="H55" s="68"/>
    </row>
    <row r="56" spans="1:8" s="29" customFormat="1" ht="15">
      <c r="A56" s="78"/>
      <c r="B56" s="78"/>
      <c r="C56" s="75"/>
      <c r="D56" s="88"/>
      <c r="E56" s="89"/>
      <c r="F56" s="90"/>
      <c r="G56" s="82"/>
      <c r="H56" s="68"/>
    </row>
    <row r="57" spans="1:8" s="29" customFormat="1" ht="15">
      <c r="A57" s="78"/>
      <c r="B57" s="78"/>
      <c r="C57" s="75"/>
      <c r="D57" s="88"/>
      <c r="E57" s="89"/>
      <c r="F57" s="90"/>
      <c r="G57" s="82"/>
      <c r="H57" s="68"/>
    </row>
    <row r="58" spans="1:8" s="29" customFormat="1" ht="15">
      <c r="A58" s="78"/>
      <c r="B58" s="78"/>
      <c r="C58" s="75"/>
      <c r="D58" s="88"/>
      <c r="E58" s="89"/>
      <c r="F58" s="90"/>
      <c r="G58" s="82"/>
      <c r="H58" s="68"/>
    </row>
    <row r="59" spans="1:8" s="29" customFormat="1" ht="15">
      <c r="A59" s="78"/>
      <c r="B59" s="78"/>
      <c r="C59" s="75"/>
      <c r="D59" s="88"/>
      <c r="E59" s="89"/>
      <c r="F59" s="90"/>
      <c r="G59" s="82"/>
      <c r="H59" s="68"/>
    </row>
    <row r="60" spans="1:8" s="29" customFormat="1" ht="15">
      <c r="A60" s="34"/>
      <c r="B60" s="34"/>
      <c r="C60" s="34"/>
      <c r="D60" s="46"/>
      <c r="E60" s="64"/>
      <c r="F60" s="35"/>
      <c r="G60" s="36"/>
      <c r="H60" s="68"/>
    </row>
    <row r="61" spans="1:8" s="29" customFormat="1" ht="15">
      <c r="A61" s="34"/>
      <c r="B61" s="34"/>
      <c r="C61" s="34"/>
      <c r="D61" s="46"/>
      <c r="E61" s="64"/>
      <c r="F61" s="35"/>
      <c r="G61" s="36"/>
      <c r="H61" s="68"/>
    </row>
    <row r="62" spans="1:8" ht="15">
      <c r="A62" s="27"/>
      <c r="B62" s="37"/>
      <c r="C62" s="31"/>
      <c r="D62" s="45"/>
      <c r="E62" s="65"/>
      <c r="F62" s="31"/>
      <c r="G62" s="59"/>
    </row>
    <row r="63" spans="1:8" ht="15">
      <c r="A63" s="14" t="s">
        <v>18</v>
      </c>
      <c r="B63" s="14"/>
      <c r="C63" s="14"/>
      <c r="D63" s="14"/>
      <c r="E63" s="14"/>
      <c r="F63" s="28" t="s">
        <v>19</v>
      </c>
      <c r="G63" s="60">
        <f>G42</f>
        <v>0</v>
      </c>
    </row>
    <row r="64" spans="1:8" s="29" customFormat="1" ht="15">
      <c r="A64" s="30"/>
      <c r="B64" s="30"/>
      <c r="C64" s="30"/>
      <c r="D64" s="47"/>
      <c r="E64" s="52"/>
      <c r="F64" s="28" t="s">
        <v>20</v>
      </c>
      <c r="G64" s="60">
        <f>ROUND(G63*0.16,2)</f>
        <v>0</v>
      </c>
    </row>
    <row r="65" spans="1:7" s="29" customFormat="1" ht="15">
      <c r="A65" s="14" t="str">
        <f>+numtext(G65)</f>
        <v>CERO PESOS 00/100 M.N.</v>
      </c>
      <c r="B65" s="14"/>
      <c r="C65" s="14"/>
      <c r="D65" s="14"/>
      <c r="E65" s="14"/>
      <c r="F65" s="28" t="s">
        <v>21</v>
      </c>
      <c r="G65" s="60">
        <f>+ROUND(G63+G64,2)</f>
        <v>0</v>
      </c>
    </row>
  </sheetData>
  <mergeCells count="15">
    <mergeCell ref="A65:E65"/>
    <mergeCell ref="C1:F1"/>
    <mergeCell ref="C6:E6"/>
    <mergeCell ref="C7:E7"/>
    <mergeCell ref="C8:E8"/>
    <mergeCell ref="C9:E9"/>
    <mergeCell ref="C10:F10"/>
    <mergeCell ref="C11:F11"/>
    <mergeCell ref="C12:F12"/>
    <mergeCell ref="A14:G14"/>
    <mergeCell ref="A63:E63"/>
    <mergeCell ref="A41:G41"/>
    <mergeCell ref="C2:F5"/>
    <mergeCell ref="B7:B9"/>
    <mergeCell ref="B11:B12"/>
  </mergeCells>
  <printOptions horizontalCentered="1"/>
  <pageMargins left="0.31496062992126" right="0.31496062992126" top="0.31496062992126" bottom="0.31496062992126" header="0.31496062992126" footer="0.31496062992126"/>
  <pageSetup scale="59" fitToHeight="0" orientation="landscape" horizontalDpi="360" verticalDpi="360" r:id="rId1"/>
  <headerFooter>
    <oddFooter>&amp;C&amp;P de &amp;N</oddFooter>
  </headerFooter>
  <rowBreaks count="2" manualBreakCount="2">
    <brk id="32" max="6" man="1"/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ELIDA IVETTE AGUIRRE ROCHIN.</cp:lastModifiedBy>
  <cp:lastPrinted>2026-04-16T16:09:49Z</cp:lastPrinted>
  <dcterms:created xsi:type="dcterms:W3CDTF">2024-12-27T18:23:43Z</dcterms:created>
  <dcterms:modified xsi:type="dcterms:W3CDTF">2026-04-29T17:08:42Z</dcterms:modified>
  <cp:category/>
</cp:coreProperties>
</file>