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5.- Caminos\LP-0217 SC VALLE JUAREZ NAYELI\"/>
    </mc:Choice>
  </mc:AlternateContent>
  <bookViews>
    <workbookView xWindow="-120" yWindow="-120" windowWidth="29040" windowHeight="15720" activeTab="0"/>
  </bookViews>
  <sheets>
    <sheet name="CATALOGO" sheetId="1" r:id="rId3"/>
  </sheets>
  <definedNames>
    <definedName name="_xlnm._FilterDatabase" localSheetId="0" hidden="1">CATALOGO!$A$16:$H$38</definedName>
    <definedName name="_xlnm.Print_Area" localSheetId="0">CATALOGO!$A$1:$G$64</definedName>
    <definedName name="_xlnm.Print_Titles" localSheetId="0">CATALOGO!$1:$14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<sst xmlns="http://schemas.openxmlformats.org/spreadsheetml/2006/main" count="93" uniqueCount="74">
  <si>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</si>
  <si>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</si>
  <si>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</si>
  <si>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</si>
  <si>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</si>
  <si>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</si>
  <si>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</si>
  <si>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</si>
  <si>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</si>
  <si>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</si>
  <si>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</si>
  <si>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</si>
  <si>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</si>
  <si>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</si>
  <si>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</si>
  <si>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</si>
  <si>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</si>
  <si>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</si>
  <si>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IMPORTE ($) M. N.</t>
  </si>
  <si>
    <t>A</t>
  </si>
  <si>
    <t>SEÑALAMIENTO</t>
  </si>
  <si>
    <t>PZA</t>
  </si>
  <si>
    <t>A1</t>
  </si>
  <si>
    <t>A2</t>
  </si>
  <si>
    <t>M</t>
  </si>
  <si>
    <t>M3</t>
  </si>
  <si>
    <t>ESTRUCTURAS Y OBRAS DE DRENAJE</t>
  </si>
  <si>
    <t xml:space="preserve">LIMPIEZA DE CUNETAS Y CONTRACUNETAS EN DONDE LO INDIQUE LA DEPENDENCIA, P.U.O.T.A MANO O A MÁQUINA EN CUALQUIER TIPO DE MATERIAL, (RETIRO DE AZOLVE, VEGETACIÓN, BASURA, FRAGMENTOS DE ROCA Y TODO MATERIAL QUE SE ACUMULE EN ELEMENTOS DE DRENAJE. PARA RESTITUIR SU CAPACIDAD Y EFICIENCIA HIDRÁULICA.) INCLUYE: CARGA, FLETE, ACARREOS, DESCARGA Y DISPOSICION FINAL EN SITIOS QUE AUTORICE LA DEPENDENCIA Y QE NO OBSTRUYAN PROPIEDAD PRIVADA, CAUCE DE ARROYOS U OBRAS DE DRENAJE, INCLUYE HERRAMIENTAS, EQUIPO, MANO DE OBRA, SEÑALAMIENTO Y  TODO LO NECESARIO PARA SU CORRECTA EJECUCIÓN.(N-CSV-CAR-2-01-001) </t>
  </si>
  <si>
    <t>LIMPIEZA DE ALCANTARILLAS EN DONDE LO INDIQUE LA DEPENDENCIA INCLUYE CANALES DE ENTRADA Y SALIDA P.U.O.T. A MANO O A MÁQUINA EN CUALQUIER TIPO DE MATERIAL, PARA RESTITUIR SU CAPACIDAD Y EFICIENCIA HIDRÁULICA DE ACUERDO A SU SECCION ORIGINAL CONSIDERANDO  CARGA Y RETIRO DE AZOLVE, LODOS, MATERIALES SOLIDOS, LIQUIDOS, SEMILIQUIDOS, VEGETACIÓN, BASURA, FRAGMENTOS DE ROCA Y TODO MATERIAL QUE SE ACUMULE EN LOS ELEMENTOS DE DRENAJE Y OBSTRUYAN EL LIBRE FLUJO DE LIQUIDOS EN CUNETA QUEDANDO LA SECCION ORIGINAL LIMPIA Y LIBRE DE OBJETOS EXTRAÑOS, INCLUYE, CARGA, FLETE Y DESCARGA DE LOS RESIDUOS EN SITIO PROPUESTO POR EL CONTRATISTA Y AUTORIZADO POR LA DEPENDENCIA  EN ZONAS QUE NO INVADA PROPIEDAD PRIVADA, CAUSES DE ARROYOS, CANALES U OBRAS DE DRENAJE; ADICIONALMENTE INCLUYE: MANO DE OBRA, MATERIALES, SEÑALAMIENTOS, EQUIPO Y TODO LO NECESARIO PARA SU CORRECTA EJECUCIÓN. N·CSV·CAR·2·01·003/01.</t>
  </si>
  <si>
    <t>BACHEO PROFUNDO AISLADO, REALIZANDO DELIMITACION DEL AREA, CORTE CON DISCO Y REMOCIÓN DE LA CAPA DAÑADA DEL PAVIMENTO EXISTENTE, RE COMPACTACIÓN DEL FONDO DE LA EXCAVACIÓN, SUMINISTRO,TENDIDO, AFINE Y COMPACTACIÓN DE LA BASE EN CAPAS DE 20 CMS MAXIMO COMPACTADAS AL 100% P.V.M.; LIMPIEZA DURANTE Y AL FINAL DE LOS TRABAJOS DEPOSITANDO LOS RESIDUOS EN EL SITIO PROPUESTO POR EL CONTRATISTA, COLOCACIÓN DE MATERIAL, ACARREOS DE MATERIALES Y/O RESIDUOS DENTRO Y FUERA DE LA OBRA, SUMINISTRO DE LOS MATERIALES, FLETES, TODOS LOS ACARREOS, RIEGO DE IMPREGNACION A RAZON DE 1.5 LTS /M2 CON EMULSION PARA IMPREGNACION, RIEGO DE LIGA A RAZON DE 0.7 LTS/M2 CON EMULSION DE ROMPIMIENTO RAPIDO, RESTITUCION DE LA CAPA DE CARPETA EMPLEANDO MEZCLA ASFALTICA EN CALIENTE  PG 64-22 DE 1/2" A FINOS CUBRIENDO TOTALMENTE EL AREA DEL BACHEO TRATADO, SEÑALIZACIÓN DE LA ZONA, HERRAMIENTA MENOR, EQUIPO Y TODO LO NECESARIO PARA SU CORRECTA EJECUCIÓN, P.U.O.T (N·CSV·CAR·2·02·004/15) CONSIDERANDO 05 CM DE ESPESOR COMPACTO DE CARPETA, Y PARA LA ESTRUCTURA, MATERIAL DE BANCO QUE CUMPLA CON LOS PARAMETROS PARA SER EMPLEADA COMO BASE HIDRAULICA DE 1 1/2" A FINOS. DEL BANCO PROPUESTO POR EL CONTRATISTA. EN ESPESOR VARIABLE DE ENTRE 20 Y 40 CMS.,</t>
  </si>
  <si>
    <t>SEÑALAMIENTO HORIZONTAL</t>
  </si>
  <si>
    <t>SUMINISTRO Y APLICACIÓN DE RAYA CONTINUA O DISCONTINUA, COLOR AMARILLA O BLANCA, CUMPLIENDO CON ESPESOR DE 0.38 A 0.51 MILIMETROS, DE 15 CM. DE ANCHO, POR UNIDAD DE OBRA TERMINADA, APLICANDO DE 0.70 KG DE MICROSFERA POR LITRO, NO EXHIBA ROCIADO EXCESIVO (BRISEADO) EN LAS ORILLAS DE LA LINEA DE MARCA, DICHAS LINEAS SEAN RECTAS A SIMPLE VISTA.</t>
  </si>
  <si>
    <t>SUMINISTRO Y COLOCACION DE VIALETAS EN RAYA CONTINUA Y/O DICONTINUA, CON REFLEJANTE COLOR AMARILLO Y/O BLANCA EN UNA O DOS CARAS POR UNIDAD DE OBRA TERMINADA, INCLUYE: MATERIALES, EPOXICO PARA ANCLAJE, MANO DE OBRA, EQUIPO Y HERRAMIENTA.</t>
  </si>
  <si>
    <t>SUMINISTRO Y COLOCACIÓN DE SEÑAL DE  " KM" SIN RUTA DE 30 X 76  CM. CON LA LEYENDA ACABADO TIPO "A" ALTA INTENSIDAD 10 AÑOS DE DURACION, LAMINA LISA CALIBRE 16,PERIMETRO CORTE LASER, GALVANIZADA POR INMERSION EN CALIENTE,  PELICULA ANTI GRAFFITI , TORNILLOS ANTIVANDALICOS GALVANIZADO, ESCUDO EN IMPRESION DIGITAL VINIL ALTA INTENSIDAD DE ACUERDO A SPOT , POSTE PTR 2"X2"  CAL 14 GALV. POR INMERSION EN CALIENTE ALTURA LIBRE PISO A SEÑAL 1.0 M. DE ALTURA, ANCLADO MINIMO 70 CMS DE PROFUNDIDAD CON VARILLA DE 1/2" TRANSVERSAL AL PTR AHOGADA EN DADO DE CONCRETO 150KG/CM2 . INCLUYE: INFORME DE PRUEBA DE RETRO REFLECTIVIDAD,  LIMPIEZA EN LA ZONA DE TRABAJO, SEÑALAMIENTO PREVENTIVO EN AMBAS ACERAS DEL CAMINO DURANTE LA EJECUCION DE LOS TRABAJOS  CON BANDEREROS DEBIDAMENTE UNIFORMADOS Y DISPOSITIVOS DE SEGURIDAD PREVIO A LA ZONA DE LOS TRABAJOS Y EN LAS ZONA DE LOS TRABAJOS.</t>
  </si>
  <si>
    <t>SUMINISTRO Y COLOCACIÓN DE FANTASMAS DE 13 CM. DE DIÁMETRO Y 110 CM. DE ALTURA, DE CONCRETO HIDRÁULICO (CLASIFICACIÓN OD-6)</t>
  </si>
  <si>
    <t>RESUMEN DE PARTIDAS</t>
  </si>
  <si>
    <t>IMPORTE CON LETRA (IVA INCLUIDO)</t>
  </si>
  <si>
    <t>SUBTOTAL M. N.</t>
  </si>
  <si>
    <t>IVA M. N.</t>
  </si>
  <si>
    <t>TOTAL M. N.</t>
  </si>
  <si>
    <t>PRECIO UNITARIO ($)
 PROPUESTO CON LETRA</t>
  </si>
  <si>
    <t>PAVIMENTACION</t>
  </si>
  <si>
    <t>FRESADO DE PAVIMENTO DE CONCRETO ASFALTICO CON MAQUINA PERFILADORA, POR UNIDAD DE OBRA TERMINADA. CONSIDERANDO, LA DELIMITACION DEL AREA A FRESAR, LIMPIEZA DEL AREA FRESADA,  RETIRO DEL MATERIAL PRODUCTO DE FRESADO,  LOS TIEMPOS DE LOS VEHICULOS EMPLEADOS EN LOS TRANSPORTES DE TODOS LOS MATERIALES DURANTE LAS CARGAS Y DESCARGAS, P.U.O.T.  N-CSV-CAR-3-02-006/10</t>
  </si>
  <si>
    <t>CONSTRUCCIÓN DE CARPETA DE CONCRETO ASFÁLTICO EN CALIENTE DE 4 CM. DE ESPESOR, T.M.A. 3/4" O 1/2", CONSIDERANDO, OBTENCIÓN DE LA MEZCLA EN CALIENTE, CARGA EN LA PLANTA DE LA MEZCLA ASFÁLTICA AL EQUIPO DE TRANSPORTE Y ACARREO AL LUGAR DE TENDIDO, TENDIDO Y COMPACTACIÓN DE LA MEZCLA ASFÁLTICA, APLICACIÓN DE RIEGO DE LIGA CON EMULSIÓN DE ROMPIMIENTO RÁPIDO (ECR-65) A RAZÓN DE 0.70 LT/M2. LOS TIEMPOS DE LOS VEHÍCULOS EMPLEADOS EN LOS TRANSPORTES DE TODOS LOS MATERIALES DURANTE LAS CARGAS Y DESCARGAS,  CEMENTO ASFALTICO GRADO PG 64-22 (PRODUCIDO POR PEMEX COMO EKBE), COMPACTADA AL 95% DE SU P.V.S.M., P.U.O.T. (INCISO J. DE LA NORMA N-CTR-CAR-1-04-006)</t>
  </si>
  <si>
    <t>SEÑALAMIENTO VERTICAL</t>
  </si>
  <si>
    <t xml:space="preserve">SUMINISTRO Y COLOCACIÓN DE SEÑAL DE 86 X 86 CM. CON UN TABLERO  ACABADO TIPO "A" ALTA INTENSIDAD 10 AÑOS DE DURACION, LAMINA TIPO CHAROLA  CALIBRE 16 , ROLADA EN CALIENTE, ESQUINAS ELABORADAS METODO EMBUTIDO (NO CORTE, NI SOLDADAS),  GALVANIZADA POR INMERSION EN CALIENTE, SOPORTE (OREJAS) CAL 16 REMACHE SOLIDO 3/16 PUNZONADAS ( NO SOLDADAS) , PELICULA ANTI GRAFFITI, TORNILLOS ANTIVANDALICOS GALVANIZADO, POSTE PTR 2"X2"  CAL 14 GALV. POR INMERSION EN CALIENTE ALTURA LIBRE PISO A SEÑAL 2.5 M. DE ALTURA, ANCLADO MINIMO 70 CMS DE PROFUNDIDAD CON VARILLA DE 1/2" TRANSVERSAL AL PTR AHOGADA EN DADO DE CONCRETO 150KG/CM2 . INCLUYE: INFORME DE PRUEBA DE RETRO REFLECTIVIDAD,  LIMPIEZA EN LA ZONA DE TRABAJO, SEÑALAMIENTO PREVENTIVO EN AMBAS ACERAS DEL CAMINO DURANTE LA EJECUCION DE LOS TRABAJOS  CON BANDEREROS DEBIDAMENTE UNIFORMADOS Y DISPOSITIVOS DE SEGURIDAD PREVIO A LA ZONA DE LOS TRABAJOS Y EN LAS ZONA DE LOS TRABAJOS.   </t>
  </si>
  <si>
    <t>TERRACERIA</t>
  </si>
  <si>
    <t>LIMPIEZA Y DESHIERBE DEL DERECHO DE VIA P.U.O.T.PARA LA REMOCIÓN DE LA VEGETACIÓN EXISTENTE, MEDIANTE: LA TALA, ROZA, DESENRAICE, LIMPIA Y DISPOSICIÓN FINAL; EN EL DERECHO DE VÍA, EN LAS ZONAS DE BANCOS, DE CANALES Y EN ÁREAS QUE SE DESTINEN A INSTALACIONES. INCLUYE: MATERIALES, MANO DE OBRA, EQUIPO , SEÑALAMIENTO, CARGA DEL PRODUCTO DE LA LIMPIEZA,  ACARREO, DESCARGA Y DISPOSICION EN EL BANCO DE DESPERDICIO O SITIO DE ACOPIO PROPUESTO POR EL CONTRATISTA Y AUTORIZADO POR LA DEPENDENCIA, CUMPLIENDO CON LAS LEYES Y REGLAMENTOS DE PROTECCIÓN ECOLÓGICA VIGENTES, CONSIDERANDO TODOS LOS ELEMENTOS NECESARIOS PARA SU CORRECTA EJECUCION. (EP-CSV-CAR-DSC-3-3-01-001/13).</t>
  </si>
  <si>
    <t xml:space="preserve"> HA</t>
  </si>
  <si>
    <t>BACHEO SUPERFICIAL AISLADO CON MEZCLA ASFÁLTICA EN CALIENTE O FRIO, CONSIDERANDO TRABAJOS EN FORMA MANUAL CON EQUIPO MENOR Y/O LIGERO, DELIMITACIÓN DEL ÁREA, CORTE PERIMETRAL CON DISCO, RETIRO DE RESIDUOS Y LIMPIEZA, RIEGO DE LIGA CON EMULSIÓN DE ROMPIMIENTO RÁPIDO (ECR-60) A RAZÓN DE 0.70 LT/M2,  DEMOLICION DE LA CARPETA ASFALTICA DAÑADA POR MEDIOS MECANICOS Y/O MANUALES, EXTRACCION Y RETIRO DEL MATERIAL PRODUCTO DE CORTE O DEMOLICION, RECOMPACTACION Y LIMPIEZA DE LA SUPERFICIE DESCUBIERTA, SUMINISTRO,TENDIDO Y  COMPACTACION DE MEZCLA ASFALTICA PARA CARPETA, LOS TIEMPOS DE LOS EQUIPOS Y VEHICULOS EMPLEADOS DURANTE LA EJECUCION DE LOS TRABAJOS, RETIRO DE SOBRANTES AL FINALIZAR LOS TRABAJOS A DESTINO AUTORIZADO POR LA DEPENDENCIA, CARGA, TRANSPORTE, DESCARGAS, MANO DE OBRA, HERRAMIENTAS, EQUIPO Y TODO LO NECESARIO PARA SU CORRECTA EJECUCION. P.U.O.T. N-CSV-CAR-2-02-003/00/16</t>
  </si>
  <si>
    <t>SIOP-E-ICAR-OB-LP-0217-2026</t>
  </si>
  <si>
    <t>Conservación periódica y conservación rutinaria de la carretera Sin Código, tramo Vista Hermosa - Ojo de Agua del Picacho, en el municipio de Valle de Juárez, Jalisco.</t>
  </si>
  <si>
    <t>A1.1</t>
  </si>
  <si>
    <t>A1.2</t>
  </si>
  <si>
    <t>A1.2.1</t>
  </si>
  <si>
    <t>A2.1</t>
  </si>
  <si>
    <t>A2.2</t>
  </si>
  <si>
    <t>A2.3</t>
  </si>
  <si>
    <t>A1.2.2</t>
  </si>
  <si>
    <t>CONSERVACIÓN PERIODICA 2+600-4+000</t>
  </si>
  <si>
    <t>CONSERVACIÓN RUTINARIA 2+600- 4+000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</si>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</sst>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0.000%"/>
  </numFmts>
  <fonts count="13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sz val="10"/>
      <name val="Calibri "/>
      <family val="2"/>
    </font>
    <font>
      <sz val="10"/>
      <name val="Calibri "/>
      <family val="2"/>
    </font>
    <font>
      <sz val="10"/>
      <color theme="1"/>
      <name val="Calibri "/>
      <family val="2"/>
    </font>
    <font>
      <b/>
      <sz val="10"/>
      <color theme="0"/>
      <name val="Calibri "/>
      <family val="2"/>
    </font>
    <font>
      <b/>
      <sz val="10"/>
      <color rgb="FF006600"/>
      <name val="Calibri "/>
      <family val="2"/>
    </font>
    <font>
      <b/>
      <sz val="10"/>
      <color rgb="FF0000CC"/>
      <name val="Calibri "/>
      <family val="2"/>
    </font>
    <font>
      <sz val="10"/>
      <color rgb="FF006600"/>
      <name val="Calibri "/>
      <family val="2"/>
    </font>
    <font>
      <sz val="10"/>
      <color rgb="FFFF0000"/>
      <name val="Calibri "/>
      <family val="2"/>
    </font>
    <font>
      <b/>
      <sz val="11"/>
      <name val="Calibri 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9" fontId="0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21" applyFont="1" applyAlignment="1">
      <alignment horizontal="center" vertical="top" wrapText="1"/>
      <protection/>
    </xf>
    <xf numFmtId="0" fontId="4" fillId="0" borderId="1" xfId="21" applyFont="1" applyBorder="1" applyAlignment="1">
      <alignment horizontal="center" vertical="top"/>
      <protection/>
    </xf>
    <xf numFmtId="0" fontId="5" fillId="0" borderId="1" xfId="21" applyFont="1" applyBorder="1" applyAlignment="1">
      <alignment horizontal="center" vertical="top"/>
      <protection/>
    </xf>
    <xf numFmtId="0" fontId="4" fillId="0" borderId="2" xfId="21" applyFont="1" applyBorder="1" applyAlignment="1">
      <alignment vertical="top"/>
      <protection/>
    </xf>
    <xf numFmtId="0" fontId="6" fillId="0" borderId="0" xfId="0" applyFont="1"/>
    <xf numFmtId="0" fontId="5" fillId="0" borderId="3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0" xfId="21" applyFont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4" fillId="0" borderId="6" xfId="21" applyFont="1" applyBorder="1" applyAlignment="1">
      <alignment horizontal="left" vertical="top"/>
      <protection/>
    </xf>
    <xf numFmtId="14" fontId="5" fillId="0" borderId="2" xfId="21" applyNumberFormat="1" applyFont="1" applyBorder="1" applyAlignment="1">
      <alignment horizontal="left" vertical="top"/>
      <protection/>
    </xf>
    <xf numFmtId="14" fontId="5" fillId="0" borderId="5" xfId="21" applyNumberFormat="1" applyFont="1" applyBorder="1" applyAlignment="1">
      <alignment horizontal="left" vertical="top"/>
      <protection/>
    </xf>
    <xf numFmtId="0" fontId="5" fillId="0" borderId="5" xfId="21" applyFont="1" applyBorder="1" applyAlignment="1">
      <alignment horizontal="left" vertical="top"/>
      <protection/>
    </xf>
    <xf numFmtId="14" fontId="5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1" xfId="21" applyFont="1" applyBorder="1" applyAlignment="1">
      <alignment horizontal="left" vertical="top"/>
      <protection/>
    </xf>
    <xf numFmtId="0" fontId="5" fillId="0" borderId="4" xfId="21" applyFont="1" applyBorder="1" applyAlignment="1">
      <alignment horizontal="center" vertical="top"/>
      <protection/>
    </xf>
    <xf numFmtId="0" fontId="5" fillId="0" borderId="0" xfId="21" applyFont="1" applyAlignment="1">
      <alignment horizontal="center" vertical="top"/>
      <protection/>
    </xf>
    <xf numFmtId="0" fontId="5" fillId="0" borderId="5" xfId="21" applyFont="1" applyBorder="1" applyAlignment="1">
      <alignment horizontal="center" vertical="top"/>
      <protection/>
    </xf>
    <xf numFmtId="0" fontId="5" fillId="0" borderId="8" xfId="21" applyFont="1" applyBorder="1" applyAlignment="1">
      <alignment horizontal="center" vertical="top"/>
      <protection/>
    </xf>
    <xf numFmtId="0" fontId="5" fillId="0" borderId="9" xfId="21" applyFont="1" applyBorder="1" applyAlignment="1">
      <alignment horizontal="center" vertical="top"/>
      <protection/>
    </xf>
    <xf numFmtId="0" fontId="5" fillId="0" borderId="10" xfId="21" applyFont="1" applyBorder="1" applyAlignment="1">
      <alignment horizontal="center" vertical="top"/>
      <protection/>
    </xf>
    <xf numFmtId="0" fontId="5" fillId="0" borderId="7" xfId="21" applyFont="1" applyBorder="1" applyAlignment="1">
      <alignment horizontal="center" vertical="top"/>
      <protection/>
    </xf>
    <xf numFmtId="0" fontId="5" fillId="0" borderId="0" xfId="21" applyFont="1" applyAlignment="1">
      <alignment vertical="top"/>
      <protection/>
    </xf>
    <xf numFmtId="0" fontId="5" fillId="0" borderId="0" xfId="21" applyFont="1" applyAlignment="1">
      <alignment horizontal="justify" vertical="top"/>
      <protection/>
    </xf>
    <xf numFmtId="0" fontId="4" fillId="0" borderId="0" xfId="21" applyFont="1" applyAlignment="1">
      <alignment vertical="top"/>
      <protection/>
    </xf>
    <xf numFmtId="49" fontId="7" fillId="2" borderId="11" xfId="22" applyNumberFormat="1" applyFont="1" applyFill="1" applyBorder="1" applyAlignment="1">
      <alignment horizontal="center" vertical="center"/>
      <protection/>
    </xf>
    <xf numFmtId="49" fontId="7" fillId="2" borderId="12" xfId="22" applyNumberFormat="1" applyFont="1" applyFill="1" applyBorder="1" applyAlignment="1">
      <alignment horizontal="center" vertical="center"/>
      <protection/>
    </xf>
    <xf numFmtId="49" fontId="7" fillId="2" borderId="12" xfId="22" applyNumberFormat="1" applyFont="1" applyFill="1" applyBorder="1" applyAlignment="1">
      <alignment horizontal="center" vertical="center" wrapText="1"/>
      <protection/>
    </xf>
    <xf numFmtId="49" fontId="7" fillId="2" borderId="13" xfId="22" applyNumberFormat="1" applyFont="1" applyFill="1" applyBorder="1" applyAlignment="1">
      <alignment horizontal="center" vertical="center"/>
      <protection/>
    </xf>
    <xf numFmtId="49" fontId="4" fillId="0" borderId="0" xfId="21" applyNumberFormat="1" applyFont="1" applyAlignment="1">
      <alignment horizontal="left" vertical="top"/>
      <protection/>
    </xf>
    <xf numFmtId="0" fontId="4" fillId="0" borderId="0" xfId="21" applyFont="1" applyAlignment="1">
      <alignment horizontal="justify" vertical="top" wrapText="1"/>
      <protection/>
    </xf>
    <xf numFmtId="0" fontId="5" fillId="0" borderId="0" xfId="21" applyFont="1" applyAlignment="1">
      <alignment horizontal="center" vertical="top" wrapText="1"/>
      <protection/>
    </xf>
    <xf numFmtId="4" fontId="5" fillId="0" borderId="0" xfId="21" applyNumberFormat="1" applyFont="1" applyAlignment="1">
      <alignment horizontal="right" vertical="top" wrapText="1"/>
      <protection/>
    </xf>
    <xf numFmtId="4" fontId="4" fillId="0" borderId="0" xfId="21" applyNumberFormat="1" applyFont="1" applyAlignment="1">
      <alignment horizontal="justify" vertical="top" wrapText="1"/>
      <protection/>
    </xf>
    <xf numFmtId="164" fontId="4" fillId="0" borderId="0" xfId="23" applyNumberFormat="1" applyFont="1" applyAlignment="1">
      <alignment vertical="top"/>
    </xf>
    <xf numFmtId="4" fontId="4" fillId="0" borderId="0" xfId="21" applyNumberFormat="1" applyFont="1" applyAlignment="1">
      <alignment horizontal="right" vertical="top" wrapText="1"/>
      <protection/>
    </xf>
    <xf numFmtId="164" fontId="4" fillId="0" borderId="0" xfId="23" applyNumberFormat="1" applyFont="1" applyFill="1" applyAlignment="1">
      <alignment horizontal="right" vertical="top" wrapText="1"/>
    </xf>
    <xf numFmtId="0" fontId="5" fillId="0" borderId="0" xfId="0" applyFont="1"/>
    <xf numFmtId="49" fontId="8" fillId="0" borderId="0" xfId="21" applyNumberFormat="1" applyFont="1" applyAlignment="1">
      <alignment horizontal="left" vertical="top"/>
      <protection/>
    </xf>
    <xf numFmtId="0" fontId="8" fillId="0" borderId="0" xfId="21" applyFont="1" applyAlignment="1">
      <alignment horizontal="justify" vertical="top" wrapText="1"/>
      <protection/>
    </xf>
    <xf numFmtId="0" fontId="8" fillId="0" borderId="0" xfId="21" applyFont="1" applyAlignment="1">
      <alignment horizontal="center" vertical="top" wrapText="1"/>
      <protection/>
    </xf>
    <xf numFmtId="4" fontId="8" fillId="0" borderId="0" xfId="21" applyNumberFormat="1" applyFont="1" applyAlignment="1">
      <alignment horizontal="right" vertical="top" wrapText="1"/>
      <protection/>
    </xf>
    <xf numFmtId="164" fontId="8" fillId="0" borderId="0" xfId="23" applyNumberFormat="1" applyFont="1" applyFill="1" applyAlignment="1">
      <alignment horizontal="right" vertical="top" wrapText="1"/>
    </xf>
    <xf numFmtId="4" fontId="8" fillId="0" borderId="0" xfId="21" applyNumberFormat="1" applyFont="1" applyAlignment="1">
      <alignment horizontal="justify" vertical="top" wrapText="1"/>
      <protection/>
    </xf>
    <xf numFmtId="164" fontId="8" fillId="0" borderId="0" xfId="23" applyNumberFormat="1" applyFont="1" applyAlignment="1">
      <alignment vertical="top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2" fontId="5" fillId="0" borderId="0" xfId="20" applyNumberFormat="1" applyFont="1" applyAlignment="1">
      <alignment horizontal="center"/>
    </xf>
    <xf numFmtId="44" fontId="5" fillId="0" borderId="0" xfId="20" applyFont="1" applyAlignment="1">
      <alignment horizontal="justify"/>
    </xf>
    <xf numFmtId="44" fontId="6" fillId="0" borderId="0" xfId="0" applyNumberFormat="1" applyFont="1"/>
    <xf numFmtId="49" fontId="9" fillId="0" borderId="0" xfId="21" applyNumberFormat="1" applyFont="1" applyAlignment="1">
      <alignment horizontal="left" vertical="top"/>
      <protection/>
    </xf>
    <xf numFmtId="0" fontId="9" fillId="0" borderId="0" xfId="21" applyFont="1" applyAlignment="1">
      <alignment horizontal="justify" vertical="top" wrapText="1"/>
      <protection/>
    </xf>
    <xf numFmtId="0" fontId="9" fillId="0" borderId="0" xfId="21" applyFont="1" applyAlignment="1">
      <alignment horizontal="center" vertical="top" wrapText="1"/>
      <protection/>
    </xf>
    <xf numFmtId="4" fontId="9" fillId="0" borderId="0" xfId="21" applyNumberFormat="1" applyFont="1" applyAlignment="1">
      <alignment horizontal="right" vertical="top" wrapText="1"/>
      <protection/>
    </xf>
    <xf numFmtId="164" fontId="9" fillId="0" borderId="0" xfId="23" applyNumberFormat="1" applyFont="1" applyFill="1" applyAlignment="1">
      <alignment horizontal="right" vertical="top" wrapText="1"/>
    </xf>
    <xf numFmtId="4" fontId="9" fillId="0" borderId="0" xfId="21" applyNumberFormat="1" applyFont="1" applyAlignment="1">
      <alignment horizontal="justify" vertical="top" wrapText="1"/>
      <protection/>
    </xf>
    <xf numFmtId="164" fontId="9" fillId="0" borderId="0" xfId="23" applyNumberFormat="1" applyFont="1" applyAlignment="1">
      <alignment vertical="top"/>
    </xf>
    <xf numFmtId="164" fontId="5" fillId="0" borderId="0" xfId="24" applyNumberFormat="1" applyFont="1" applyAlignment="1">
      <alignment vertical="top"/>
      <protection/>
    </xf>
    <xf numFmtId="0" fontId="4" fillId="0" borderId="0" xfId="21" applyFont="1" applyAlignment="1">
      <alignment horizontal="left" vertical="top" wrapText="1"/>
      <protection/>
    </xf>
    <xf numFmtId="2" fontId="4" fillId="0" borderId="0" xfId="21" applyNumberFormat="1" applyFont="1" applyAlignment="1">
      <alignment vertical="top"/>
      <protection/>
    </xf>
    <xf numFmtId="164" fontId="4" fillId="0" borderId="0" xfId="21" applyNumberFormat="1" applyFont="1" applyAlignment="1">
      <alignment horizontal="center" vertical="top"/>
      <protection/>
    </xf>
    <xf numFmtId="164" fontId="4" fillId="0" borderId="0" xfId="20" applyNumberFormat="1" applyFont="1" applyFill="1" applyAlignment="1">
      <alignment horizontal="right" vertical="top"/>
    </xf>
    <xf numFmtId="0" fontId="8" fillId="0" borderId="0" xfId="24" applyFont="1" applyAlignment="1">
      <alignment horizontal="justify" vertical="top"/>
      <protection/>
    </xf>
    <xf numFmtId="2" fontId="10" fillId="0" borderId="0" xfId="24" applyNumberFormat="1" applyFont="1" applyAlignment="1">
      <alignment horizontal="center" vertical="top" wrapText="1"/>
      <protection/>
    </xf>
    <xf numFmtId="164" fontId="10" fillId="0" borderId="0" xfId="24" applyNumberFormat="1" applyFont="1" applyAlignment="1">
      <alignment horizontal="center" vertical="top"/>
      <protection/>
    </xf>
    <xf numFmtId="164" fontId="10" fillId="0" borderId="0" xfId="23" applyNumberFormat="1" applyFont="1" applyAlignment="1">
      <alignment horizontal="right" vertical="top"/>
    </xf>
    <xf numFmtId="164" fontId="8" fillId="0" borderId="0" xfId="20" applyNumberFormat="1" applyFont="1" applyFill="1" applyAlignment="1">
      <alignment vertical="top"/>
    </xf>
    <xf numFmtId="0" fontId="5" fillId="0" borderId="0" xfId="24" applyFont="1" applyAlignment="1">
      <alignment vertical="top"/>
      <protection/>
    </xf>
    <xf numFmtId="0" fontId="9" fillId="0" borderId="0" xfId="24" applyFont="1" applyAlignment="1">
      <alignment horizontal="justify" vertical="top"/>
      <protection/>
    </xf>
    <xf numFmtId="164" fontId="9" fillId="0" borderId="0" xfId="20" applyNumberFormat="1" applyFont="1" applyFill="1" applyAlignment="1">
      <alignment vertical="top"/>
    </xf>
    <xf numFmtId="0" fontId="6" fillId="0" borderId="0" xfId="0" applyFont="1" applyAlignment="1">
      <alignment horizontal="center"/>
    </xf>
    <xf numFmtId="2" fontId="6" fillId="0" borderId="0" xfId="20" applyNumberFormat="1" applyFont="1" applyAlignment="1">
      <alignment horizontal="center"/>
    </xf>
    <xf numFmtId="44" fontId="6" fillId="0" borderId="0" xfId="20" applyFont="1" applyAlignment="1">
      <alignment horizontal="justify"/>
    </xf>
    <xf numFmtId="0" fontId="11" fillId="0" borderId="0" xfId="0" applyFont="1"/>
    <xf numFmtId="44" fontId="11" fillId="0" borderId="0" xfId="0" applyNumberFormat="1" applyFont="1"/>
    <xf numFmtId="0" fontId="7" fillId="2" borderId="0" xfId="24" applyFont="1" applyFill="1" applyAlignment="1">
      <alignment horizontal="justify" vertical="top"/>
      <protection/>
    </xf>
    <xf numFmtId="164" fontId="7" fillId="2" borderId="0" xfId="20" applyNumberFormat="1" applyFont="1" applyFill="1" applyAlignment="1">
      <alignment vertical="top"/>
    </xf>
    <xf numFmtId="0" fontId="7" fillId="2" borderId="0" xfId="24" applyFont="1" applyFill="1" applyAlignment="1">
      <alignment horizontal="center" vertical="top"/>
      <protection/>
    </xf>
    <xf numFmtId="2" fontId="7" fillId="2" borderId="0" xfId="24" applyNumberFormat="1" applyFont="1" applyFill="1" applyAlignment="1">
      <alignment horizontal="center" vertical="top"/>
      <protection/>
    </xf>
    <xf numFmtId="164" fontId="7" fillId="2" borderId="0" xfId="24" applyNumberFormat="1" applyFont="1" applyFill="1" applyAlignment="1">
      <alignment horizontal="center" vertical="top"/>
      <protection/>
    </xf>
    <xf numFmtId="4" fontId="6" fillId="0" borderId="0" xfId="0" applyNumberFormat="1" applyFont="1"/>
    <xf numFmtId="0" fontId="6" fillId="0" borderId="0" xfId="0" applyFont="1" applyFill="1" applyAlignment="1">
      <alignment horizontal="center"/>
    </xf>
    <xf numFmtId="165" fontId="5" fillId="0" borderId="0" xfId="25" applyNumberFormat="1" applyFont="1" applyAlignment="1">
      <alignment horizontal="right" vertical="top" wrapText="1"/>
    </xf>
    <xf numFmtId="8" fontId="6" fillId="0" borderId="0" xfId="0" applyNumberFormat="1" applyFont="1"/>
    <xf numFmtId="164" fontId="8" fillId="0" borderId="0" xfId="23" applyNumberFormat="1" applyFont="1" applyFill="1" applyAlignment="1">
      <alignment vertical="top"/>
    </xf>
    <xf numFmtId="164" fontId="9" fillId="0" borderId="0" xfId="23" applyNumberFormat="1" applyFont="1" applyFill="1" applyAlignment="1">
      <alignment vertical="top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center" vertical="top"/>
    </xf>
    <xf numFmtId="2" fontId="5" fillId="0" borderId="0" xfId="20" applyNumberFormat="1" applyFont="1" applyAlignment="1">
      <alignment horizontal="center" vertical="top"/>
    </xf>
    <xf numFmtId="44" fontId="5" fillId="0" borderId="0" xfId="20" applyFont="1" applyAlignment="1">
      <alignment horizontal="justify" vertical="top"/>
    </xf>
    <xf numFmtId="0" fontId="6" fillId="0" borderId="0" xfId="0" applyFont="1" applyAlignment="1">
      <alignment vertical="top"/>
    </xf>
    <xf numFmtId="44" fontId="6" fillId="0" borderId="0" xfId="0" applyNumberFormat="1" applyFont="1" applyFill="1" applyAlignment="1">
      <alignment vertical="top"/>
    </xf>
    <xf numFmtId="44" fontId="6" fillId="0" borderId="0" xfId="0" applyNumberFormat="1" applyFont="1" applyAlignment="1">
      <alignment vertical="top"/>
    </xf>
    <xf numFmtId="0" fontId="5" fillId="0" borderId="0" xfId="0" applyFont="1" applyAlignment="1">
      <alignment horizontal="justify" vertical="top" wrapText="1"/>
    </xf>
    <xf numFmtId="0" fontId="4" fillId="3" borderId="14" xfId="21" applyFont="1" applyFill="1" applyBorder="1" applyAlignment="1">
      <alignment horizontal="center" vertical="top"/>
      <protection/>
    </xf>
    <xf numFmtId="0" fontId="4" fillId="3" borderId="0" xfId="21" applyFont="1" applyFill="1" applyAlignment="1">
      <alignment horizontal="center" vertical="top"/>
      <protection/>
    </xf>
    <xf numFmtId="0" fontId="4" fillId="3" borderId="15" xfId="21" applyFont="1" applyFill="1" applyBorder="1" applyAlignment="1">
      <alignment horizontal="center" vertical="top"/>
      <protection/>
    </xf>
    <xf numFmtId="0" fontId="7" fillId="2" borderId="0" xfId="24" applyFont="1" applyFill="1" applyAlignment="1">
      <alignment horizontal="center" vertical="top"/>
      <protection/>
    </xf>
    <xf numFmtId="0" fontId="4" fillId="0" borderId="6" xfId="21" applyFont="1" applyBorder="1" applyAlignment="1">
      <alignment horizontal="center" vertical="top"/>
      <protection/>
    </xf>
    <xf numFmtId="0" fontId="4" fillId="0" borderId="16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5" fillId="0" borderId="3" xfId="21" applyFont="1" applyBorder="1" applyAlignment="1">
      <alignment horizontal="left" vertical="top"/>
      <protection/>
    </xf>
    <xf numFmtId="0" fontId="5" fillId="0" borderId="8" xfId="21" applyFont="1" applyBorder="1" applyAlignment="1">
      <alignment horizontal="left" vertical="top"/>
      <protection/>
    </xf>
    <xf numFmtId="0" fontId="12" fillId="0" borderId="3" xfId="21" applyFont="1" applyBorder="1" applyAlignment="1">
      <alignment horizontal="center" vertical="top"/>
      <protection/>
    </xf>
    <xf numFmtId="0" fontId="12" fillId="0" borderId="8" xfId="21" applyFont="1" applyBorder="1" applyAlignment="1">
      <alignment horizontal="center" vertical="top"/>
      <protection/>
    </xf>
    <xf numFmtId="0" fontId="7" fillId="2" borderId="11" xfId="21" applyFont="1" applyFill="1" applyBorder="1" applyAlignment="1">
      <alignment horizontal="center" vertical="top"/>
      <protection/>
    </xf>
    <xf numFmtId="0" fontId="7" fillId="2" borderId="12" xfId="21" applyFont="1" applyFill="1" applyBorder="1" applyAlignment="1">
      <alignment horizontal="center" vertical="top"/>
      <protection/>
    </xf>
    <xf numFmtId="0" fontId="7" fillId="2" borderId="13" xfId="21" applyFont="1" applyFill="1" applyBorder="1" applyAlignment="1">
      <alignment horizontal="center" vertical="top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0" xfId="21" applyFont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9" xfId="21" applyFont="1" applyBorder="1" applyAlignment="1">
      <alignment horizontal="center" vertical="top"/>
      <protection/>
    </xf>
    <xf numFmtId="0" fontId="4" fillId="0" borderId="10" xfId="21" applyFont="1" applyBorder="1" applyAlignment="1">
      <alignment horizontal="center" vertical="top"/>
      <protection/>
    </xf>
    <xf numFmtId="0" fontId="4" fillId="0" borderId="7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6" xfId="21" applyNumberFormat="1" applyFont="1" applyBorder="1" applyAlignment="1">
      <alignment horizontal="right" vertical="top"/>
      <protection/>
    </xf>
    <xf numFmtId="0" fontId="5" fillId="0" borderId="3" xfId="21" applyFont="1" applyBorder="1" applyAlignment="1">
      <alignment horizontal="justify" vertical="top"/>
      <protection/>
    </xf>
    <xf numFmtId="0" fontId="5" fillId="0" borderId="8" xfId="21" applyFont="1" applyBorder="1" applyAlignment="1">
      <alignment horizontal="justify" vertical="top"/>
      <protection/>
    </xf>
    <xf numFmtId="14" fontId="4" fillId="0" borderId="4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9" xfId="21" applyNumberFormat="1" applyFont="1" applyBorder="1" applyAlignment="1">
      <alignment horizontal="right" vertical="top"/>
      <protection/>
    </xf>
    <xf numFmtId="14" fontId="4" fillId="0" borderId="10" xfId="21" applyNumberFormat="1" applyFont="1" applyBorder="1" applyAlignment="1">
      <alignment horizontal="right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 2 2" xfId="23"/>
    <cellStyle name="Normal 2 2" xfId="24"/>
    <cellStyle name="Porcentaje" xfId="25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102314</xdr:colOff>
      <xdr:row>1</xdr:row>
      <xdr:rowOff>44701</xdr:rowOff>
    </xdr:from>
    <xdr:to>
      <xdr:col>0</xdr:col>
      <xdr:colOff>963705</xdr:colOff>
      <xdr:row>7</xdr:row>
      <xdr:rowOff>33495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2b53873-1756-47ba-8c93-531f08cdace8}"/>
            </a:ext>
          </a:extLst>
        </xdr:cNvPr>
        <xdr:cNvGrpSpPr>
          <a:grpSpLocks/>
        </xdr:cNvGrpSpPr>
      </xdr:nvGrpSpPr>
      <xdr:grpSpPr>
        <a:xfrm>
          <a:off x="104775" y="209550"/>
          <a:ext cx="857250" cy="971550"/>
          <a:chOff x="7855053" y="3240954"/>
          <a:chExt cx="1530757" cy="202422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b9884c3-6b24-9ac5-d90a-52954277bfdb}"/>
              </a:ext>
            </a:extLst>
          </xdr:cNvPr>
          <xdr:cNvPicPr>
            <a:picLocks noChangeAspect="1"/>
          </xdr:cNvPicPr>
        </xdr:nvPicPr>
        <xdr:blipFill>
          <a:blip r:embed="rId1"/>
          <a:srcRect l="2696" t="0" r="59001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4d5ce784-231a-d03b-e91a-f6b0f4c6e83b}"/>
              </a:ext>
            </a:extLst>
          </xdr:cNvPr>
          <xdr:cNvPicPr>
            <a:picLocks noChangeAspect="1"/>
          </xdr:cNvPicPr>
        </xdr:nvPicPr>
        <xdr:blipFill>
          <a:blip r:embed="rId1"/>
          <a:srcRect l="40859" t="0" r="2696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  <xdr:twoCellAnchor editAs="oneCell">
    <xdr:from>
      <xdr:col>6</xdr:col>
      <xdr:colOff>100607</xdr:colOff>
      <xdr:row>2</xdr:row>
      <xdr:rowOff>281609</xdr:rowOff>
    </xdr:from>
    <xdr:to>
      <xdr:col>6</xdr:col>
      <xdr:colOff>1662739</xdr:colOff>
      <xdr:row>6</xdr:row>
      <xdr:rowOff>3702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9089f6-1d03-4ab3-870e-11d8066dafd2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91950" y="485775"/>
          <a:ext cx="1562100" cy="4953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AD02659-92B6-4283-A9F7-4FD5EC143BB6}">
  <sheetPr codeName="Hoja1"/>
  <dimension ref="A1:I189"/>
  <sheetViews>
    <sheetView showGridLines="0" tabSelected="1" view="pageBreakPreview" zoomScaleNormal="100" zoomScaleSheetLayoutView="100" workbookViewId="0" topLeftCell="A6">
      <selection pane="topLeft" activeCell="E20" sqref="E20:E39"/>
    </sheetView>
  </sheetViews>
  <sheetFormatPr defaultColWidth="11.3742857142857" defaultRowHeight="12.75"/>
  <cols>
    <col min="1" max="1" width="16" style="5" customWidth="1"/>
    <col min="2" max="2" width="66.8571428571429" style="5" customWidth="1"/>
    <col min="3" max="4" width="16.7142857142857" style="5" customWidth="1"/>
    <col min="5" max="5" width="20.8571428571429" style="5" customWidth="1"/>
    <col min="6" max="6" width="38.1428571428571" style="5" customWidth="1"/>
    <col min="7" max="7" width="26.7142857142857" style="5" customWidth="1"/>
    <col min="8" max="8" width="11.4285714285714" style="5"/>
    <col min="9" max="9" width="12.2857142857143" style="5" bestFit="1" customWidth="1"/>
    <col min="10" max="16384" width="11.4285714285714" style="5"/>
  </cols>
  <sheetData>
    <row r="1" spans="1:7" ht="12.75">
      <c r="A1" s="3"/>
      <c r="B1" s="2" t="s">
        <v>0</v>
      </c>
      <c r="C1" s="102" t="s">
        <v>1</v>
      </c>
      <c r="D1" s="103"/>
      <c r="E1" s="103"/>
      <c r="F1" s="104"/>
      <c r="G1" s="4"/>
    </row>
    <row r="2" spans="1:7" ht="12.75">
      <c r="A2" s="6"/>
      <c r="B2" s="7" t="s">
        <v>2</v>
      </c>
      <c r="C2" s="8"/>
      <c r="D2" s="9"/>
      <c r="E2" s="9"/>
      <c r="F2" s="10"/>
      <c r="G2" s="11"/>
    </row>
    <row r="3" spans="1:7" ht="12.75">
      <c r="A3" s="6"/>
      <c r="B3" s="1" t="s">
        <v>3</v>
      </c>
      <c r="C3" s="112" t="s">
        <v>50</v>
      </c>
      <c r="D3" s="113"/>
      <c r="E3" s="113"/>
      <c r="F3" s="114"/>
      <c r="G3" s="11"/>
    </row>
    <row r="4" spans="1:7" ht="12.75">
      <c r="A4" s="6"/>
      <c r="B4" s="118"/>
      <c r="C4" s="112"/>
      <c r="D4" s="113"/>
      <c r="E4" s="113"/>
      <c r="F4" s="114"/>
      <c r="G4" s="11"/>
    </row>
    <row r="5" spans="1:7" ht="13.5" thickBot="1">
      <c r="A5" s="6"/>
      <c r="B5" s="119"/>
      <c r="C5" s="115"/>
      <c r="D5" s="116"/>
      <c r="E5" s="116"/>
      <c r="F5" s="117"/>
      <c r="G5" s="11"/>
    </row>
    <row r="6" spans="1:7" ht="12.75">
      <c r="A6" s="6"/>
      <c r="B6" s="12" t="s">
        <v>4</v>
      </c>
      <c r="C6" s="120" t="s">
        <v>5</v>
      </c>
      <c r="D6" s="121"/>
      <c r="E6" s="121"/>
      <c r="F6" s="13"/>
      <c r="G6" s="11"/>
    </row>
    <row r="7" spans="1:7" ht="12.75">
      <c r="A7" s="6"/>
      <c r="B7" s="122" t="s">
        <v>51</v>
      </c>
      <c r="C7" s="124" t="s">
        <v>6</v>
      </c>
      <c r="D7" s="125"/>
      <c r="E7" s="125"/>
      <c r="F7" s="14"/>
      <c r="G7" s="11"/>
    </row>
    <row r="8" spans="1:7" ht="12.75">
      <c r="A8" s="6"/>
      <c r="B8" s="122"/>
      <c r="C8" s="124" t="s">
        <v>7</v>
      </c>
      <c r="D8" s="125"/>
      <c r="E8" s="125"/>
      <c r="F8" s="15"/>
      <c r="G8" s="11"/>
    </row>
    <row r="9" spans="1:7" ht="13.5" thickBot="1">
      <c r="A9" s="6"/>
      <c r="B9" s="123"/>
      <c r="C9" s="126" t="s">
        <v>8</v>
      </c>
      <c r="D9" s="127"/>
      <c r="E9" s="127"/>
      <c r="F9" s="16"/>
      <c r="G9" s="17"/>
    </row>
    <row r="10" spans="1:7" ht="12.75">
      <c r="A10" s="6"/>
      <c r="B10" s="18" t="s">
        <v>9</v>
      </c>
      <c r="C10" s="102" t="s">
        <v>10</v>
      </c>
      <c r="D10" s="103"/>
      <c r="E10" s="103"/>
      <c r="F10" s="104"/>
      <c r="G10" s="2" t="s">
        <v>11</v>
      </c>
    </row>
    <row r="11" spans="1:7" ht="12.75">
      <c r="A11" s="6"/>
      <c r="B11" s="105"/>
      <c r="C11" s="19"/>
      <c r="D11" s="20"/>
      <c r="E11" s="20"/>
      <c r="F11" s="21"/>
      <c r="G11" s="107" t="s">
        <v>73</v>
      </c>
    </row>
    <row r="12" spans="1:7" ht="13.5" thickBot="1">
      <c r="A12" s="22"/>
      <c r="B12" s="106"/>
      <c r="C12" s="23"/>
      <c r="D12" s="24"/>
      <c r="E12" s="24"/>
      <c r="F12" s="25"/>
      <c r="G12" s="108"/>
    </row>
    <row r="13" spans="1:7" ht="13.5" thickBot="1">
      <c r="A13" s="26"/>
      <c r="B13" s="26"/>
      <c r="C13" s="26"/>
      <c r="D13" s="27"/>
      <c r="E13" s="26"/>
      <c r="F13" s="26"/>
      <c r="G13" s="26"/>
    </row>
    <row r="14" spans="1:7" ht="13.5" thickBot="1">
      <c r="A14" s="109" t="s">
        <v>12</v>
      </c>
      <c r="B14" s="110"/>
      <c r="C14" s="110"/>
      <c r="D14" s="110"/>
      <c r="E14" s="110"/>
      <c r="F14" s="110"/>
      <c r="G14" s="111"/>
    </row>
    <row r="15" spans="1:7" ht="13.5" thickBot="1">
      <c r="A15" s="28"/>
      <c r="B15" s="28"/>
      <c r="C15" s="28"/>
      <c r="D15" s="28"/>
      <c r="E15" s="28"/>
      <c r="F15" s="28"/>
      <c r="G15" s="28"/>
    </row>
    <row r="16" spans="1:7" ht="26.25" thickBot="1">
      <c r="A16" s="29" t="s">
        <v>13</v>
      </c>
      <c r="B16" s="30" t="s">
        <v>14</v>
      </c>
      <c r="C16" s="30" t="s">
        <v>15</v>
      </c>
      <c r="D16" s="30" t="s">
        <v>16</v>
      </c>
      <c r="E16" s="31" t="s">
        <v>17</v>
      </c>
      <c r="F16" s="31" t="s">
        <v>40</v>
      </c>
      <c r="G16" s="32" t="s">
        <v>18</v>
      </c>
    </row>
    <row r="17" spans="1:7" ht="38.25">
      <c r="A17" s="33" t="s">
        <v>19</v>
      </c>
      <c r="B17" s="34" t="str">
        <f>B7</f>
        <v>Conservación periódica y conservación rutinaria de la carretera Sin Código, tramo Vista Hermosa - Ojo de Agua del Picacho, en el municipio de Valle de Juárez, Jalisco.</v>
      </c>
      <c r="C17" s="35"/>
      <c r="D17" s="36"/>
      <c r="E17" s="86"/>
      <c r="F17" s="37"/>
      <c r="G17" s="38">
        <f>G18+G30</f>
        <v>0</v>
      </c>
    </row>
    <row r="18" spans="1:7" s="41" customFormat="1" ht="12.75">
      <c r="A18" s="33" t="s">
        <v>22</v>
      </c>
      <c r="B18" s="34" t="s">
        <v>59</v>
      </c>
      <c r="C18" s="1"/>
      <c r="D18" s="39"/>
      <c r="E18" s="40"/>
      <c r="F18" s="37"/>
      <c r="G18" s="38">
        <f>G19+G22</f>
        <v>0</v>
      </c>
    </row>
    <row r="19" spans="1:7" ht="12.75">
      <c r="A19" s="42" t="s">
        <v>52</v>
      </c>
      <c r="B19" s="43" t="s">
        <v>41</v>
      </c>
      <c r="C19" s="44"/>
      <c r="D19" s="45"/>
      <c r="E19" s="46"/>
      <c r="F19" s="47"/>
      <c r="G19" s="48">
        <f>SUM(G20:G21)</f>
        <v>0</v>
      </c>
    </row>
    <row r="20" spans="1:9" ht="76.5">
      <c r="A20" s="90" t="s">
        <v>61</v>
      </c>
      <c r="B20" s="97" t="s">
        <v>42</v>
      </c>
      <c r="C20" s="91" t="s">
        <v>25</v>
      </c>
      <c r="D20" s="92">
        <v>196</v>
      </c>
      <c r="E20" s="93"/>
      <c r="F20" s="94" t="str" cm="1">
        <f t="array" ref="F20">numtext(E20)</f>
        <v>CERO PESOS 00/100 M.N.</v>
      </c>
      <c r="G20" s="95">
        <f t="shared" si="0" ref="G20:G21">ROUND(D20*E20,2)</f>
        <v>0</v>
      </c>
      <c r="I20" s="96"/>
    </row>
    <row r="21" spans="1:9" ht="127.5">
      <c r="A21" s="90" t="s">
        <v>62</v>
      </c>
      <c r="B21" s="97" t="s">
        <v>43</v>
      </c>
      <c r="C21" s="91" t="s">
        <v>25</v>
      </c>
      <c r="D21" s="92">
        <v>252</v>
      </c>
      <c r="E21" s="93"/>
      <c r="F21" s="94" t="str" cm="1">
        <f t="array" ref="F21">numtext(E21)</f>
        <v>CERO PESOS 00/100 M.N.</v>
      </c>
      <c r="G21" s="95">
        <f t="shared" si="0"/>
        <v>0</v>
      </c>
      <c r="I21" s="96"/>
    </row>
    <row r="22" spans="1:9" ht="12.75">
      <c r="A22" s="42" t="s">
        <v>53</v>
      </c>
      <c r="B22" s="43" t="s">
        <v>20</v>
      </c>
      <c r="C22" s="44"/>
      <c r="D22" s="45"/>
      <c r="E22" s="46"/>
      <c r="F22" s="47"/>
      <c r="G22" s="88">
        <f>G23+G26</f>
        <v>0</v>
      </c>
      <c r="I22" s="96"/>
    </row>
    <row r="23" spans="1:9" ht="12.75">
      <c r="A23" s="54" t="s">
        <v>54</v>
      </c>
      <c r="B23" s="55" t="s">
        <v>30</v>
      </c>
      <c r="C23" s="56"/>
      <c r="D23" s="57"/>
      <c r="E23" s="58"/>
      <c r="F23" s="59"/>
      <c r="G23" s="89">
        <f>SUM(G24:G25)</f>
        <v>0</v>
      </c>
      <c r="I23" s="96"/>
    </row>
    <row r="24" spans="1:9" ht="76.5">
      <c r="A24" s="90" t="s">
        <v>63</v>
      </c>
      <c r="B24" s="97" t="s">
        <v>31</v>
      </c>
      <c r="C24" s="91" t="s">
        <v>24</v>
      </c>
      <c r="D24" s="92">
        <v>4200</v>
      </c>
      <c r="E24" s="93"/>
      <c r="F24" s="94" t="str" cm="1">
        <f t="array" ref="F24">numtext(E24)</f>
        <v>CERO PESOS 00/100 M.N.</v>
      </c>
      <c r="G24" s="95">
        <f t="shared" si="1" ref="G24:G25">ROUND(D24*E24,2)</f>
        <v>0</v>
      </c>
      <c r="I24" s="96"/>
    </row>
    <row r="25" spans="1:9" ht="51">
      <c r="A25" s="90" t="s">
        <v>64</v>
      </c>
      <c r="B25" s="97" t="s">
        <v>32</v>
      </c>
      <c r="C25" s="91" t="s">
        <v>21</v>
      </c>
      <c r="D25" s="92">
        <v>140</v>
      </c>
      <c r="E25" s="93"/>
      <c r="F25" s="94" t="str" cm="1">
        <f t="array" ref="F25">numtext(E25)</f>
        <v>CERO PESOS 00/100 M.N.</v>
      </c>
      <c r="G25" s="96">
        <f t="shared" si="1"/>
        <v>0</v>
      </c>
      <c r="I25" s="96"/>
    </row>
    <row r="26" spans="1:9" ht="12.75">
      <c r="A26" s="54" t="s">
        <v>58</v>
      </c>
      <c r="B26" s="55" t="s">
        <v>44</v>
      </c>
      <c r="C26" s="56"/>
      <c r="D26" s="57"/>
      <c r="E26" s="58"/>
      <c r="F26" s="59"/>
      <c r="G26" s="60">
        <f>SUM(G27:G29)</f>
        <v>0</v>
      </c>
      <c r="I26" s="96"/>
    </row>
    <row r="27" spans="1:9" ht="191.25">
      <c r="A27" s="90" t="s">
        <v>65</v>
      </c>
      <c r="B27" s="97" t="s">
        <v>45</v>
      </c>
      <c r="C27" s="91" t="s">
        <v>21</v>
      </c>
      <c r="D27" s="92">
        <v>6</v>
      </c>
      <c r="E27" s="93"/>
      <c r="F27" s="94" t="str" cm="1">
        <f t="array" ref="F27">numtext(E27)</f>
        <v>CERO PESOS 00/100 M.N.</v>
      </c>
      <c r="G27" s="96">
        <f t="shared" si="2" ref="G27:G29">ROUND(D27*E27,2)</f>
        <v>0</v>
      </c>
      <c r="I27" s="96"/>
    </row>
    <row r="28" spans="1:9" ht="178.5">
      <c r="A28" s="90" t="s">
        <v>66</v>
      </c>
      <c r="B28" s="97" t="s">
        <v>33</v>
      </c>
      <c r="C28" s="91" t="s">
        <v>21</v>
      </c>
      <c r="D28" s="92">
        <v>4</v>
      </c>
      <c r="E28" s="93"/>
      <c r="F28" s="94" t="str" cm="1">
        <f t="array" ref="F28">numtext(E28)</f>
        <v>CERO PESOS 00/100 M.N.</v>
      </c>
      <c r="G28" s="96">
        <f t="shared" si="2"/>
        <v>0</v>
      </c>
      <c r="I28" s="96"/>
    </row>
    <row r="29" spans="1:9" ht="25.5">
      <c r="A29" s="90" t="s">
        <v>67</v>
      </c>
      <c r="B29" s="97" t="s">
        <v>34</v>
      </c>
      <c r="C29" s="91" t="s">
        <v>21</v>
      </c>
      <c r="D29" s="92">
        <v>20</v>
      </c>
      <c r="E29" s="93"/>
      <c r="F29" s="94" t="str" cm="1">
        <f t="array" ref="F29">numtext(E29)</f>
        <v>CERO PESOS 00/100 M.N.</v>
      </c>
      <c r="G29" s="96">
        <f t="shared" si="2"/>
        <v>0</v>
      </c>
      <c r="I29" s="96"/>
    </row>
    <row r="30" spans="1:9" s="41" customFormat="1" ht="12.75">
      <c r="A30" s="33" t="s">
        <v>23</v>
      </c>
      <c r="B30" s="34" t="s">
        <v>60</v>
      </c>
      <c r="C30" s="1"/>
      <c r="D30" s="39"/>
      <c r="E30" s="40"/>
      <c r="F30" s="37"/>
      <c r="G30" s="38">
        <f>G31+G33+G36</f>
        <v>0</v>
      </c>
      <c r="H30" s="5"/>
      <c r="I30" s="96"/>
    </row>
    <row r="31" spans="1:9" ht="12.75">
      <c r="A31" s="42" t="s">
        <v>55</v>
      </c>
      <c r="B31" s="43" t="s">
        <v>46</v>
      </c>
      <c r="C31" s="44"/>
      <c r="D31" s="45"/>
      <c r="E31" s="46"/>
      <c r="F31" s="47"/>
      <c r="G31" s="48">
        <f>G32</f>
        <v>0</v>
      </c>
      <c r="I31" s="96"/>
    </row>
    <row r="32" spans="1:9" ht="140.25">
      <c r="A32" s="90" t="s">
        <v>68</v>
      </c>
      <c r="B32" s="97" t="s">
        <v>47</v>
      </c>
      <c r="C32" s="91" t="s">
        <v>48</v>
      </c>
      <c r="D32" s="92">
        <v>2.50</v>
      </c>
      <c r="E32" s="93"/>
      <c r="F32" s="94" t="str" cm="1">
        <f t="array" ref="F32">numtext(E32)</f>
        <v>CERO PESOS 00/100 M.N.</v>
      </c>
      <c r="G32" s="96">
        <f t="shared" si="3" ref="G32">ROUND(D32*E32,2)</f>
        <v>0</v>
      </c>
      <c r="I32" s="96"/>
    </row>
    <row r="33" spans="1:9" ht="12.75">
      <c r="A33" s="42" t="s">
        <v>56</v>
      </c>
      <c r="B33" s="43" t="s">
        <v>26</v>
      </c>
      <c r="C33" s="44"/>
      <c r="D33" s="45"/>
      <c r="E33" s="46"/>
      <c r="F33" s="47"/>
      <c r="G33" s="48">
        <f>SUM(G34:G35)</f>
        <v>0</v>
      </c>
      <c r="I33" s="96"/>
    </row>
    <row r="34" spans="1:9" ht="178.5">
      <c r="A34" s="90" t="s">
        <v>69</v>
      </c>
      <c r="B34" s="97" t="s">
        <v>28</v>
      </c>
      <c r="C34" s="91" t="s">
        <v>25</v>
      </c>
      <c r="D34" s="92">
        <v>15</v>
      </c>
      <c r="E34" s="93"/>
      <c r="F34" s="94" t="str" cm="1">
        <f t="array" ref="F34">numtext(E34)</f>
        <v>CERO PESOS 00/100 M.N.</v>
      </c>
      <c r="G34" s="96">
        <f t="shared" si="4" ref="G34:G35">ROUND(D34*E34,2)</f>
        <v>0</v>
      </c>
      <c r="I34" s="96"/>
    </row>
    <row r="35" spans="1:9" ht="127.5">
      <c r="A35" s="90" t="s">
        <v>70</v>
      </c>
      <c r="B35" s="97" t="s">
        <v>27</v>
      </c>
      <c r="C35" s="91" t="s">
        <v>24</v>
      </c>
      <c r="D35" s="92">
        <v>80</v>
      </c>
      <c r="E35" s="93"/>
      <c r="F35" s="94" t="str" cm="1">
        <f t="array" ref="F35">numtext(E35)</f>
        <v>CERO PESOS 00/100 M.N.</v>
      </c>
      <c r="G35" s="96">
        <f t="shared" si="4"/>
        <v>0</v>
      </c>
      <c r="I35" s="96"/>
    </row>
    <row r="36" spans="1:9" ht="12.75">
      <c r="A36" s="42" t="s">
        <v>57</v>
      </c>
      <c r="B36" s="43" t="s">
        <v>41</v>
      </c>
      <c r="C36" s="44"/>
      <c r="D36" s="45"/>
      <c r="E36" s="46"/>
      <c r="F36" s="47"/>
      <c r="G36" s="48">
        <f>SUM(G37:G38)</f>
        <v>0</v>
      </c>
      <c r="I36" s="96"/>
    </row>
    <row r="37" spans="1:9" ht="242.25">
      <c r="A37" s="90" t="s">
        <v>71</v>
      </c>
      <c r="B37" s="97" t="s">
        <v>29</v>
      </c>
      <c r="C37" s="91" t="s">
        <v>25</v>
      </c>
      <c r="D37" s="92">
        <v>10</v>
      </c>
      <c r="E37" s="93"/>
      <c r="F37" s="94" t="str" cm="1">
        <f t="array" ref="F37">numtext(E37)</f>
        <v>CERO PESOS 00/100 M.N.</v>
      </c>
      <c r="G37" s="96">
        <f t="shared" si="5" ref="G37:G38">ROUND(D37*E37,2)</f>
        <v>0</v>
      </c>
      <c r="I37" s="96"/>
    </row>
    <row r="38" spans="1:9" ht="178.5">
      <c r="A38" s="90" t="s">
        <v>72</v>
      </c>
      <c r="B38" s="97" t="s">
        <v>49</v>
      </c>
      <c r="C38" s="91" t="s">
        <v>25</v>
      </c>
      <c r="D38" s="92">
        <v>20</v>
      </c>
      <c r="E38" s="93"/>
      <c r="F38" s="94" t="str" cm="1">
        <f t="array" ref="F38">numtext(E38)</f>
        <v>CERO PESOS 00/100 M.N.</v>
      </c>
      <c r="G38" s="95">
        <f t="shared" si="5"/>
        <v>0</v>
      </c>
      <c r="I38" s="96"/>
    </row>
    <row r="39" spans="1:7" ht="12.75">
      <c r="A39" s="49"/>
      <c r="B39" s="49"/>
      <c r="C39" s="50"/>
      <c r="D39" s="51"/>
      <c r="E39" s="52"/>
      <c r="G39" s="53"/>
    </row>
    <row r="40" spans="1:7" ht="12.75">
      <c r="A40" s="49"/>
      <c r="B40" s="41"/>
      <c r="C40" s="50"/>
      <c r="D40" s="51"/>
      <c r="E40" s="52"/>
      <c r="G40" s="53"/>
    </row>
    <row r="41" spans="1:7" ht="12.75">
      <c r="A41" s="49"/>
      <c r="B41" s="41"/>
      <c r="C41" s="50"/>
      <c r="D41" s="51"/>
      <c r="E41" s="52"/>
      <c r="G41" s="53"/>
    </row>
    <row r="42" spans="1:8" s="26" customFormat="1" ht="12.75">
      <c r="A42" s="98" t="s">
        <v>35</v>
      </c>
      <c r="B42" s="99"/>
      <c r="C42" s="99"/>
      <c r="D42" s="99"/>
      <c r="E42" s="99"/>
      <c r="F42" s="99"/>
      <c r="G42" s="100"/>
      <c r="H42" s="61"/>
    </row>
    <row r="43" spans="1:8" s="26" customFormat="1" ht="38.25">
      <c r="A43" s="33" t="s">
        <v>19</v>
      </c>
      <c r="B43" s="62" t="str">
        <f>+VLOOKUP($A43,$A$17:$G$17,2,0)</f>
        <v>Conservación periódica y conservación rutinaria de la carretera Sin Código, tramo Vista Hermosa - Ojo de Agua del Picacho, en el municipio de Valle de Juárez, Jalisco.</v>
      </c>
      <c r="C43" s="28"/>
      <c r="D43" s="63"/>
      <c r="E43" s="64"/>
      <c r="F43" s="28"/>
      <c r="G43" s="65">
        <f>+VLOOKUP($A43,$A$17:$G$17,7,0)</f>
        <v>0</v>
      </c>
      <c r="H43" s="61"/>
    </row>
    <row r="44" spans="1:8" s="26" customFormat="1" ht="12.75">
      <c r="A44" s="33" t="s">
        <v>22</v>
      </c>
      <c r="B44" s="62" t="str">
        <f>+VLOOKUP($A44,$A$17:$G$39,2,0)</f>
        <v>CONSERVACIÓN PERIODICA 2+600-4+000</v>
      </c>
      <c r="C44" s="28"/>
      <c r="D44" s="63"/>
      <c r="E44" s="64"/>
      <c r="F44" s="28"/>
      <c r="G44" s="65">
        <f>+VLOOKUP($A44,$A$17:$G$39,7,0)</f>
        <v>0</v>
      </c>
      <c r="H44" s="61"/>
    </row>
    <row r="45" spans="1:8" s="71" customFormat="1" ht="12.75">
      <c r="A45" s="66" t="s">
        <v>52</v>
      </c>
      <c r="B45" s="66" t="str">
        <f t="shared" si="6" ref="B45:B48">+VLOOKUP($A45,$A$17:$G$39,2,0)</f>
        <v>PAVIMENTACION</v>
      </c>
      <c r="C45" s="66"/>
      <c r="D45" s="67"/>
      <c r="E45" s="68"/>
      <c r="F45" s="69"/>
      <c r="G45" s="70">
        <f t="shared" si="7" ref="G45:G48">+VLOOKUP($A45,$A$17:$G$39,7,0)</f>
        <v>0</v>
      </c>
      <c r="H45" s="61"/>
    </row>
    <row r="46" spans="1:8" s="71" customFormat="1" ht="12.75">
      <c r="A46" s="66" t="s">
        <v>53</v>
      </c>
      <c r="B46" s="66" t="str">
        <f t="shared" si="6"/>
        <v>SEÑALAMIENTO</v>
      </c>
      <c r="C46" s="66"/>
      <c r="D46" s="67"/>
      <c r="E46" s="68"/>
      <c r="F46" s="69"/>
      <c r="G46" s="70">
        <f t="shared" si="7"/>
        <v>0</v>
      </c>
      <c r="H46" s="61"/>
    </row>
    <row r="47" spans="1:8" s="71" customFormat="1" ht="12.75">
      <c r="A47" s="72" t="s">
        <v>54</v>
      </c>
      <c r="B47" s="72" t="str">
        <f t="shared" si="6"/>
        <v>SEÑALAMIENTO HORIZONTAL</v>
      </c>
      <c r="C47" s="66"/>
      <c r="D47" s="67"/>
      <c r="E47" s="68"/>
      <c r="F47" s="69"/>
      <c r="G47" s="73">
        <f t="shared" si="7"/>
        <v>0</v>
      </c>
      <c r="H47" s="61"/>
    </row>
    <row r="48" spans="1:8" s="71" customFormat="1" ht="12.75">
      <c r="A48" s="72" t="s">
        <v>58</v>
      </c>
      <c r="B48" s="72" t="str">
        <f t="shared" si="6"/>
        <v>SEÑALAMIENTO VERTICAL</v>
      </c>
      <c r="C48" s="66"/>
      <c r="D48" s="67"/>
      <c r="E48" s="68"/>
      <c r="F48" s="69"/>
      <c r="G48" s="73">
        <f t="shared" si="7"/>
        <v>0</v>
      </c>
      <c r="H48" s="61"/>
    </row>
    <row r="49" spans="1:8" s="26" customFormat="1" ht="12.75">
      <c r="A49" s="33" t="s">
        <v>23</v>
      </c>
      <c r="B49" s="62" t="str">
        <f t="shared" si="8" ref="B49:B52">+VLOOKUP($A49,$A$17:$G$39,2,0)</f>
        <v>CONSERVACIÓN RUTINARIA 2+600- 4+000</v>
      </c>
      <c r="C49" s="28"/>
      <c r="D49" s="63"/>
      <c r="E49" s="64"/>
      <c r="F49" s="28"/>
      <c r="G49" s="65">
        <f t="shared" si="9" ref="G49:G52">+VLOOKUP($A49,$A$17:$G$39,7,0)</f>
        <v>0</v>
      </c>
      <c r="H49" s="61"/>
    </row>
    <row r="50" spans="1:8" s="71" customFormat="1" ht="12.75">
      <c r="A50" s="66" t="s">
        <v>55</v>
      </c>
      <c r="B50" s="66" t="str">
        <f t="shared" si="8"/>
        <v>TERRACERIA</v>
      </c>
      <c r="C50" s="66"/>
      <c r="D50" s="67"/>
      <c r="E50" s="68"/>
      <c r="F50" s="69"/>
      <c r="G50" s="70">
        <f t="shared" si="9"/>
        <v>0</v>
      </c>
      <c r="H50" s="61"/>
    </row>
    <row r="51" spans="1:8" s="71" customFormat="1" ht="12.75">
      <c r="A51" s="66" t="s">
        <v>56</v>
      </c>
      <c r="B51" s="66" t="str">
        <f t="shared" si="8"/>
        <v>ESTRUCTURAS Y OBRAS DE DRENAJE</v>
      </c>
      <c r="C51" s="66"/>
      <c r="D51" s="67"/>
      <c r="E51" s="68"/>
      <c r="F51" s="69"/>
      <c r="G51" s="70">
        <f t="shared" si="9"/>
        <v>0</v>
      </c>
      <c r="H51" s="61"/>
    </row>
    <row r="52" spans="1:7" ht="12.75">
      <c r="A52" s="66" t="s">
        <v>57</v>
      </c>
      <c r="B52" s="66" t="str">
        <f t="shared" si="8"/>
        <v>PAVIMENTACION</v>
      </c>
      <c r="C52" s="66"/>
      <c r="D52" s="67"/>
      <c r="E52" s="68"/>
      <c r="F52" s="69"/>
      <c r="G52" s="70">
        <f t="shared" si="9"/>
        <v>0</v>
      </c>
    </row>
    <row r="53" spans="3:7" ht="12.75">
      <c r="C53" s="74"/>
      <c r="D53" s="75"/>
      <c r="E53" s="76"/>
      <c r="G53" s="53"/>
    </row>
    <row r="54" spans="3:7" ht="12.75">
      <c r="C54" s="74"/>
      <c r="D54" s="75"/>
      <c r="E54" s="76"/>
      <c r="G54" s="53"/>
    </row>
    <row r="55" spans="1:7" ht="12.75">
      <c r="A55" s="41"/>
      <c r="B55" s="77"/>
      <c r="C55" s="50"/>
      <c r="D55" s="51"/>
      <c r="E55" s="76"/>
      <c r="F55" s="77"/>
      <c r="G55" s="78"/>
    </row>
    <row r="56" spans="1:7" ht="12.75">
      <c r="A56" s="42"/>
      <c r="B56" s="43"/>
      <c r="C56" s="44"/>
      <c r="D56" s="45"/>
      <c r="E56" s="46"/>
      <c r="F56" s="47"/>
      <c r="G56" s="48"/>
    </row>
    <row r="57" spans="3:7" ht="12.75">
      <c r="C57" s="74"/>
      <c r="D57" s="75"/>
      <c r="E57" s="76"/>
      <c r="G57" s="53"/>
    </row>
    <row r="58" spans="1:7" ht="12.75">
      <c r="A58" s="42"/>
      <c r="B58" s="43"/>
      <c r="C58" s="44"/>
      <c r="D58" s="45"/>
      <c r="E58" s="46"/>
      <c r="F58" s="47"/>
      <c r="G58" s="48"/>
    </row>
    <row r="59" spans="3:7" ht="12.75">
      <c r="C59" s="74"/>
      <c r="D59" s="75"/>
      <c r="E59" s="76"/>
      <c r="G59" s="53"/>
    </row>
    <row r="60" spans="3:7" ht="12.75">
      <c r="C60" s="74"/>
      <c r="D60" s="75"/>
      <c r="E60" s="76"/>
      <c r="G60" s="53"/>
    </row>
    <row r="61" spans="3:7" ht="12.75">
      <c r="C61" s="74"/>
      <c r="D61" s="75"/>
      <c r="E61" s="76"/>
      <c r="G61" s="53"/>
    </row>
    <row r="62" spans="1:7" s="26" customFormat="1" ht="12.75">
      <c r="A62" s="101" t="s">
        <v>36</v>
      </c>
      <c r="B62" s="101"/>
      <c r="C62" s="101"/>
      <c r="D62" s="101"/>
      <c r="E62" s="101"/>
      <c r="F62" s="79" t="s">
        <v>37</v>
      </c>
      <c r="G62" s="80">
        <f>G43</f>
        <v>0</v>
      </c>
    </row>
    <row r="63" spans="1:7" s="71" customFormat="1" ht="12.75">
      <c r="A63" s="81"/>
      <c r="B63" s="81"/>
      <c r="C63" s="81"/>
      <c r="D63" s="82"/>
      <c r="E63" s="83"/>
      <c r="F63" s="79" t="s">
        <v>38</v>
      </c>
      <c r="G63" s="80">
        <f>ROUND(G62*0.16,2)</f>
        <v>0</v>
      </c>
    </row>
    <row r="64" spans="1:7" s="71" customFormat="1" ht="12.75">
      <c r="A64" s="101" t="str">
        <f>+numtext(G64)</f>
        <v>CERO PESOS 00/100 M.N.</v>
      </c>
      <c r="B64" s="101"/>
      <c r="C64" s="101"/>
      <c r="D64" s="101"/>
      <c r="E64" s="101"/>
      <c r="F64" s="79" t="s">
        <v>39</v>
      </c>
      <c r="G64" s="80">
        <f>+ROUND(G62+G63,2)</f>
        <v>0</v>
      </c>
    </row>
    <row r="65" spans="1:7" ht="12.75">
      <c r="A65" s="42"/>
      <c r="B65" s="43"/>
      <c r="C65" s="44"/>
      <c r="D65" s="45"/>
      <c r="E65" s="46"/>
      <c r="F65" s="47"/>
      <c r="G65" s="48"/>
    </row>
    <row r="66" spans="3:7" ht="12.75">
      <c r="C66" s="74"/>
      <c r="D66" s="75"/>
      <c r="E66" s="76"/>
      <c r="G66" s="53"/>
    </row>
    <row r="67" spans="3:7" ht="12.75">
      <c r="C67" s="74"/>
      <c r="D67" s="75"/>
      <c r="E67" s="76"/>
      <c r="G67" s="87"/>
    </row>
    <row r="68" spans="3:7" ht="12.75">
      <c r="C68" s="74"/>
      <c r="D68" s="75"/>
      <c r="E68" s="76"/>
      <c r="G68" s="53"/>
    </row>
    <row r="69" spans="3:7" ht="12.75">
      <c r="C69" s="74"/>
      <c r="D69" s="75"/>
      <c r="E69" s="76"/>
      <c r="G69" s="53"/>
    </row>
    <row r="70" spans="3:7" ht="12.75">
      <c r="C70" s="74"/>
      <c r="D70" s="75"/>
      <c r="E70" s="76"/>
      <c r="G70" s="53"/>
    </row>
    <row r="71" spans="3:7" ht="12.75">
      <c r="C71" s="74"/>
      <c r="D71" s="75"/>
      <c r="E71" s="76"/>
      <c r="G71" s="53"/>
    </row>
    <row r="72" spans="3:7" ht="12.75">
      <c r="C72" s="74"/>
      <c r="D72" s="75"/>
      <c r="E72" s="76"/>
      <c r="G72" s="53"/>
    </row>
    <row r="73" spans="3:7" ht="12.75">
      <c r="C73" s="74"/>
      <c r="D73" s="75"/>
      <c r="E73" s="76"/>
      <c r="G73" s="53"/>
    </row>
    <row r="74" spans="3:7" ht="12.75">
      <c r="C74" s="74"/>
      <c r="D74" s="75"/>
      <c r="E74" s="76"/>
      <c r="G74" s="53"/>
    </row>
    <row r="75" spans="3:7" ht="12.75">
      <c r="C75" s="74"/>
      <c r="D75" s="75"/>
      <c r="E75" s="76"/>
      <c r="G75" s="53"/>
    </row>
    <row r="76" spans="1:7" ht="12.75">
      <c r="A76" s="42"/>
      <c r="B76" s="43"/>
      <c r="C76" s="44"/>
      <c r="D76" s="45"/>
      <c r="E76" s="46"/>
      <c r="F76" s="47"/>
      <c r="G76" s="48"/>
    </row>
    <row r="77" spans="3:7" ht="12.75">
      <c r="C77" s="74"/>
      <c r="D77" s="75"/>
      <c r="E77" s="76"/>
      <c r="G77" s="53"/>
    </row>
    <row r="78" spans="3:7" ht="12.75">
      <c r="C78" s="74"/>
      <c r="D78" s="75"/>
      <c r="E78" s="76"/>
      <c r="G78" s="53"/>
    </row>
    <row r="79" spans="3:7" ht="12.75">
      <c r="C79" s="74"/>
      <c r="D79" s="75"/>
      <c r="E79" s="76"/>
      <c r="G79" s="53"/>
    </row>
    <row r="80" spans="3:7" ht="12.75">
      <c r="C80" s="74"/>
      <c r="D80" s="75"/>
      <c r="E80" s="76"/>
      <c r="G80" s="53"/>
    </row>
    <row r="81" spans="3:7" ht="12.75">
      <c r="C81" s="74"/>
      <c r="D81" s="75"/>
      <c r="E81" s="76"/>
      <c r="F81" s="84"/>
      <c r="G81" s="53"/>
    </row>
    <row r="82" spans="3:7" ht="12.75">
      <c r="C82" s="74"/>
      <c r="D82" s="75"/>
      <c r="E82" s="76"/>
      <c r="F82" s="84"/>
      <c r="G82" s="53"/>
    </row>
    <row r="83" spans="3:7" ht="12.75">
      <c r="C83" s="74"/>
      <c r="D83" s="75"/>
      <c r="E83" s="76"/>
      <c r="F83" s="84"/>
      <c r="G83" s="53"/>
    </row>
    <row r="84" spans="3:7" ht="12.75">
      <c r="C84" s="74"/>
      <c r="D84" s="75"/>
      <c r="E84" s="76"/>
      <c r="F84" s="84"/>
      <c r="G84" s="53"/>
    </row>
    <row r="85" spans="3:7" ht="12.75">
      <c r="C85" s="74"/>
      <c r="D85" s="75"/>
      <c r="E85" s="76"/>
      <c r="F85" s="84"/>
      <c r="G85" s="53"/>
    </row>
    <row r="86" spans="3:7" ht="12.75">
      <c r="C86" s="74"/>
      <c r="D86" s="75"/>
      <c r="E86" s="76"/>
      <c r="F86" s="84"/>
      <c r="G86" s="53"/>
    </row>
    <row r="87" spans="3:7" ht="12.75">
      <c r="C87" s="74"/>
      <c r="D87" s="75"/>
      <c r="E87" s="76"/>
      <c r="F87" s="84"/>
      <c r="G87" s="53"/>
    </row>
    <row r="88" spans="1:7" ht="12.75">
      <c r="A88" s="42"/>
      <c r="B88" s="43"/>
      <c r="C88" s="44"/>
      <c r="D88" s="45"/>
      <c r="E88" s="46"/>
      <c r="F88" s="47"/>
      <c r="G88" s="48"/>
    </row>
    <row r="89" spans="3:7" ht="12.75">
      <c r="C89" s="74"/>
      <c r="D89" s="75"/>
      <c r="E89" s="76"/>
      <c r="F89" s="84"/>
      <c r="G89" s="53"/>
    </row>
    <row r="90" spans="3:7" ht="12.75">
      <c r="C90" s="74"/>
      <c r="D90" s="75"/>
      <c r="E90" s="76"/>
      <c r="G90" s="53"/>
    </row>
    <row r="91" spans="3:7" ht="12.75">
      <c r="C91" s="74"/>
      <c r="D91" s="75"/>
      <c r="E91" s="76"/>
      <c r="G91" s="53"/>
    </row>
    <row r="92" spans="3:7" ht="12.75">
      <c r="C92" s="74"/>
      <c r="D92" s="75"/>
      <c r="E92" s="76"/>
      <c r="G92" s="53"/>
    </row>
    <row r="93" spans="3:7" ht="12.75">
      <c r="C93" s="74"/>
      <c r="D93" s="75"/>
      <c r="E93" s="76"/>
      <c r="G93" s="53"/>
    </row>
    <row r="94" spans="1:7" ht="12.75">
      <c r="A94" s="42"/>
      <c r="B94" s="43"/>
      <c r="C94" s="44"/>
      <c r="D94" s="45"/>
      <c r="E94" s="46"/>
      <c r="F94" s="47"/>
      <c r="G94" s="48"/>
    </row>
    <row r="95" spans="3:7" ht="12.75">
      <c r="C95" s="74"/>
      <c r="D95" s="75"/>
      <c r="E95" s="76"/>
      <c r="G95" s="53"/>
    </row>
    <row r="96" spans="3:7" ht="12.75">
      <c r="C96" s="74"/>
      <c r="D96" s="75"/>
      <c r="E96" s="76"/>
      <c r="G96" s="53"/>
    </row>
    <row r="97" spans="1:7" ht="12.75">
      <c r="A97" s="42"/>
      <c r="B97" s="43"/>
      <c r="C97" s="44"/>
      <c r="D97" s="45"/>
      <c r="E97" s="46"/>
      <c r="F97" s="47"/>
      <c r="G97" s="48"/>
    </row>
    <row r="98" spans="3:7" ht="12.75">
      <c r="C98" s="74"/>
      <c r="D98" s="75"/>
      <c r="E98" s="76"/>
      <c r="G98" s="53"/>
    </row>
    <row r="99" spans="3:7" ht="12.75">
      <c r="C99" s="74"/>
      <c r="D99" s="75"/>
      <c r="E99" s="76"/>
      <c r="G99" s="53"/>
    </row>
    <row r="100" spans="3:7" ht="12.75">
      <c r="C100" s="74"/>
      <c r="D100" s="75"/>
      <c r="E100" s="76"/>
      <c r="G100" s="53"/>
    </row>
    <row r="101" spans="3:7" ht="12.75">
      <c r="C101" s="74"/>
      <c r="D101" s="75"/>
      <c r="E101" s="76"/>
      <c r="G101" s="53"/>
    </row>
    <row r="102" spans="3:7" ht="12.75">
      <c r="C102" s="74"/>
      <c r="D102" s="75"/>
      <c r="E102" s="76"/>
      <c r="G102" s="53"/>
    </row>
    <row r="103" spans="2:7" ht="12.75">
      <c r="B103" s="77"/>
      <c r="C103" s="74"/>
      <c r="D103" s="75"/>
      <c r="E103" s="76"/>
      <c r="G103" s="53"/>
    </row>
    <row r="104" spans="2:7" ht="12.75">
      <c r="B104" s="77"/>
      <c r="C104" s="74"/>
      <c r="D104" s="75"/>
      <c r="E104" s="76"/>
      <c r="G104" s="53"/>
    </row>
    <row r="105" spans="2:7" ht="12.75">
      <c r="B105" s="77"/>
      <c r="C105" s="74"/>
      <c r="D105" s="75"/>
      <c r="E105" s="76"/>
      <c r="G105" s="53"/>
    </row>
    <row r="106" spans="2:7" ht="12.75">
      <c r="B106" s="77"/>
      <c r="C106" s="74"/>
      <c r="D106" s="75"/>
      <c r="E106" s="76"/>
      <c r="G106" s="53"/>
    </row>
    <row r="107" spans="3:7" ht="12.75">
      <c r="C107" s="74"/>
      <c r="D107" s="75"/>
      <c r="E107" s="76"/>
      <c r="G107" s="53"/>
    </row>
    <row r="108" spans="3:7" ht="12.75">
      <c r="C108" s="74"/>
      <c r="D108" s="75"/>
      <c r="E108" s="76"/>
      <c r="G108" s="53"/>
    </row>
    <row r="109" spans="3:7" ht="12.75">
      <c r="C109" s="74"/>
      <c r="D109" s="75"/>
      <c r="E109" s="76"/>
      <c r="G109" s="53"/>
    </row>
    <row r="110" spans="3:7" ht="12.75">
      <c r="C110" s="74"/>
      <c r="D110" s="75"/>
      <c r="E110" s="76"/>
      <c r="G110" s="53"/>
    </row>
    <row r="111" spans="3:7" ht="12.75">
      <c r="C111" s="74"/>
      <c r="D111" s="75"/>
      <c r="E111" s="76"/>
      <c r="G111" s="53"/>
    </row>
    <row r="112" spans="3:7" ht="12.75">
      <c r="C112" s="74"/>
      <c r="D112" s="75"/>
      <c r="E112" s="76"/>
      <c r="G112" s="53"/>
    </row>
    <row r="113" spans="3:7" ht="12.75">
      <c r="C113" s="74"/>
      <c r="D113" s="75"/>
      <c r="E113" s="76"/>
      <c r="G113" s="53"/>
    </row>
    <row r="114" spans="3:7" ht="12.75">
      <c r="C114" s="74"/>
      <c r="D114" s="75"/>
      <c r="E114" s="76"/>
      <c r="G114" s="53"/>
    </row>
    <row r="115" spans="3:7" ht="12.75">
      <c r="C115" s="74"/>
      <c r="D115" s="75"/>
      <c r="E115" s="76"/>
      <c r="G115" s="53"/>
    </row>
    <row r="116" spans="3:7" ht="12.75">
      <c r="C116" s="74"/>
      <c r="D116" s="75"/>
      <c r="E116" s="76"/>
      <c r="G116" s="53"/>
    </row>
    <row r="117" spans="3:7" ht="12.75">
      <c r="C117" s="74"/>
      <c r="D117" s="75"/>
      <c r="E117" s="76"/>
      <c r="G117" s="53"/>
    </row>
    <row r="118" spans="3:7" ht="12.75">
      <c r="C118" s="74"/>
      <c r="D118" s="75"/>
      <c r="E118" s="76"/>
      <c r="G118" s="53"/>
    </row>
    <row r="119" spans="1:7" ht="12.75">
      <c r="A119" s="42"/>
      <c r="B119" s="43"/>
      <c r="C119" s="44"/>
      <c r="D119" s="45"/>
      <c r="E119" s="46"/>
      <c r="F119" s="47"/>
      <c r="G119" s="48"/>
    </row>
    <row r="120" spans="3:7" ht="12.75">
      <c r="C120" s="74"/>
      <c r="D120" s="75"/>
      <c r="E120" s="76"/>
      <c r="G120" s="53"/>
    </row>
    <row r="121" spans="3:7" ht="12.75">
      <c r="C121" s="74"/>
      <c r="D121" s="75"/>
      <c r="E121" s="76"/>
      <c r="G121" s="53"/>
    </row>
    <row r="122" spans="3:7" ht="12.75">
      <c r="C122" s="74"/>
      <c r="D122" s="75"/>
      <c r="E122" s="76"/>
      <c r="G122" s="53"/>
    </row>
    <row r="123" spans="3:7" ht="12.75">
      <c r="C123" s="74"/>
      <c r="D123" s="75"/>
      <c r="E123" s="76"/>
      <c r="G123" s="53"/>
    </row>
    <row r="124" spans="3:7" ht="12.75">
      <c r="C124" s="74"/>
      <c r="D124" s="75"/>
      <c r="E124" s="76"/>
      <c r="G124" s="53"/>
    </row>
    <row r="125" spans="3:7" ht="12.75">
      <c r="C125" s="74"/>
      <c r="D125" s="75"/>
      <c r="E125" s="76"/>
      <c r="G125" s="53"/>
    </row>
    <row r="126" spans="3:7" ht="12.75">
      <c r="C126" s="74"/>
      <c r="D126" s="75"/>
      <c r="E126" s="76"/>
      <c r="G126" s="53"/>
    </row>
    <row r="127" spans="3:7" ht="12.75">
      <c r="C127" s="74"/>
      <c r="D127" s="75"/>
      <c r="E127" s="76"/>
      <c r="G127" s="53"/>
    </row>
    <row r="128" spans="3:7" ht="12.75">
      <c r="C128" s="85"/>
      <c r="D128" s="75"/>
      <c r="E128" s="76"/>
      <c r="G128" s="53"/>
    </row>
    <row r="129" spans="3:7" ht="12.75">
      <c r="C129" s="74"/>
      <c r="D129" s="75"/>
      <c r="E129" s="76"/>
      <c r="G129" s="53"/>
    </row>
    <row r="130" spans="3:7" ht="12.75">
      <c r="C130" s="74"/>
      <c r="D130" s="75"/>
      <c r="E130" s="76"/>
      <c r="G130" s="53"/>
    </row>
    <row r="131" spans="3:7" ht="12.75">
      <c r="C131" s="74"/>
      <c r="D131" s="75"/>
      <c r="E131" s="76"/>
      <c r="G131" s="53"/>
    </row>
    <row r="132" spans="3:7" ht="12.75">
      <c r="C132" s="74"/>
      <c r="D132" s="75"/>
      <c r="E132" s="76"/>
      <c r="G132" s="53"/>
    </row>
    <row r="133" spans="3:7" ht="12.75">
      <c r="C133" s="74"/>
      <c r="D133" s="75"/>
      <c r="E133" s="76"/>
      <c r="G133" s="53"/>
    </row>
    <row r="134" spans="3:5" ht="12.75">
      <c r="C134" s="74"/>
      <c r="D134" s="75"/>
      <c r="E134" s="76"/>
    </row>
    <row r="135" spans="3:7" ht="12.75">
      <c r="C135" s="74"/>
      <c r="D135" s="75"/>
      <c r="E135" s="76"/>
      <c r="G135" s="53"/>
    </row>
    <row r="136" spans="3:7" ht="12.75">
      <c r="C136" s="74"/>
      <c r="D136" s="75"/>
      <c r="E136" s="76"/>
      <c r="G136" s="53"/>
    </row>
    <row r="137" spans="3:7" ht="12.75">
      <c r="C137" s="74"/>
      <c r="D137" s="75"/>
      <c r="E137" s="76"/>
      <c r="G137" s="53"/>
    </row>
    <row r="138" spans="3:7" ht="12.75">
      <c r="C138" s="74"/>
      <c r="D138" s="75"/>
      <c r="E138" s="76"/>
      <c r="G138" s="53"/>
    </row>
    <row r="139" spans="3:7" ht="12.75">
      <c r="C139" s="74"/>
      <c r="D139" s="75"/>
      <c r="E139" s="76"/>
      <c r="G139" s="53"/>
    </row>
    <row r="140" spans="3:7" ht="12.75">
      <c r="C140" s="74"/>
      <c r="D140" s="75"/>
      <c r="E140" s="76"/>
      <c r="G140" s="53"/>
    </row>
    <row r="141" spans="3:7" ht="12.75">
      <c r="C141" s="74"/>
      <c r="D141" s="75"/>
      <c r="E141" s="76"/>
      <c r="G141" s="53"/>
    </row>
    <row r="142" spans="3:7" ht="12.75">
      <c r="C142" s="74"/>
      <c r="D142" s="75"/>
      <c r="E142" s="76"/>
      <c r="G142" s="53"/>
    </row>
    <row r="143" spans="3:7" ht="12.75">
      <c r="C143" s="74"/>
      <c r="D143" s="75"/>
      <c r="E143" s="76"/>
      <c r="G143" s="53"/>
    </row>
    <row r="144" spans="3:7" ht="12.75">
      <c r="C144" s="74"/>
      <c r="D144" s="75"/>
      <c r="E144" s="76"/>
      <c r="G144" s="53"/>
    </row>
    <row r="145" spans="3:7" ht="12.75">
      <c r="C145" s="74"/>
      <c r="D145" s="75"/>
      <c r="E145" s="76"/>
      <c r="G145" s="53"/>
    </row>
    <row r="146" spans="3:7" ht="12.75">
      <c r="C146" s="74"/>
      <c r="D146" s="75"/>
      <c r="E146" s="76"/>
      <c r="G146" s="53"/>
    </row>
    <row r="147" spans="3:7" ht="12.75">
      <c r="C147" s="74"/>
      <c r="D147" s="75"/>
      <c r="E147" s="76"/>
      <c r="G147" s="53"/>
    </row>
    <row r="148" spans="3:7" ht="12.75">
      <c r="C148" s="74"/>
      <c r="D148" s="75"/>
      <c r="E148" s="76"/>
      <c r="G148" s="53"/>
    </row>
    <row r="149" spans="3:7" ht="12.75">
      <c r="C149" s="74"/>
      <c r="D149" s="75"/>
      <c r="E149" s="76"/>
      <c r="G149" s="53"/>
    </row>
    <row r="150" spans="1:7" ht="12.75">
      <c r="A150" s="42"/>
      <c r="B150" s="43"/>
      <c r="C150" s="44"/>
      <c r="D150" s="45"/>
      <c r="E150" s="46"/>
      <c r="F150" s="47"/>
      <c r="G150" s="48"/>
    </row>
    <row r="151" spans="3:7" ht="12.75">
      <c r="C151" s="74"/>
      <c r="D151" s="75"/>
      <c r="E151" s="76"/>
      <c r="G151" s="53"/>
    </row>
    <row r="152" spans="3:7" ht="12.75">
      <c r="C152" s="74"/>
      <c r="D152" s="75"/>
      <c r="E152" s="76"/>
      <c r="G152" s="53"/>
    </row>
    <row r="153" spans="3:7" ht="12.75">
      <c r="C153" s="74"/>
      <c r="D153" s="75"/>
      <c r="E153" s="76"/>
      <c r="G153" s="53"/>
    </row>
    <row r="154" spans="3:7" ht="12.75">
      <c r="C154" s="74"/>
      <c r="D154" s="75"/>
      <c r="E154" s="76"/>
      <c r="G154" s="53"/>
    </row>
    <row r="155" spans="3:7" ht="12.75">
      <c r="C155" s="74"/>
      <c r="D155" s="75"/>
      <c r="E155" s="76"/>
      <c r="G155" s="53"/>
    </row>
    <row r="156" spans="3:7" ht="12.75">
      <c r="C156" s="74"/>
      <c r="D156" s="75"/>
      <c r="E156" s="76"/>
      <c r="G156" s="53"/>
    </row>
    <row r="157" spans="3:7" ht="12.75">
      <c r="C157" s="74"/>
      <c r="D157" s="75"/>
      <c r="E157" s="76"/>
      <c r="G157" s="53"/>
    </row>
    <row r="158" spans="3:7" ht="12.75">
      <c r="C158" s="74"/>
      <c r="D158" s="75"/>
      <c r="E158" s="76"/>
      <c r="G158" s="53"/>
    </row>
    <row r="159" spans="3:7" ht="12.75">
      <c r="C159" s="74"/>
      <c r="D159" s="75"/>
      <c r="E159" s="76"/>
      <c r="G159" s="53"/>
    </row>
    <row r="160" spans="1:7" ht="12.75">
      <c r="A160" s="42"/>
      <c r="B160" s="43"/>
      <c r="C160" s="44"/>
      <c r="D160" s="45"/>
      <c r="E160" s="46"/>
      <c r="F160" s="47"/>
      <c r="G160" s="48"/>
    </row>
    <row r="161" spans="1:7" ht="12.75">
      <c r="A161" s="54"/>
      <c r="B161" s="55"/>
      <c r="C161" s="56"/>
      <c r="D161" s="57"/>
      <c r="E161" s="58"/>
      <c r="F161" s="59"/>
      <c r="G161" s="60"/>
    </row>
    <row r="162" spans="3:7" ht="12.75">
      <c r="C162" s="74"/>
      <c r="D162" s="75"/>
      <c r="E162" s="76"/>
      <c r="G162" s="53"/>
    </row>
    <row r="163" spans="3:7" ht="12.75">
      <c r="C163" s="74"/>
      <c r="D163" s="75"/>
      <c r="E163" s="76"/>
      <c r="G163" s="53"/>
    </row>
    <row r="164" spans="3:7" ht="12.75">
      <c r="C164" s="74"/>
      <c r="D164" s="75"/>
      <c r="E164" s="76"/>
      <c r="G164" s="53"/>
    </row>
    <row r="165" spans="3:7" ht="12.75">
      <c r="C165" s="74"/>
      <c r="D165" s="75"/>
      <c r="E165" s="76"/>
      <c r="G165" s="53"/>
    </row>
    <row r="166" spans="3:7" ht="12.75">
      <c r="C166" s="74"/>
      <c r="D166" s="75"/>
      <c r="E166" s="76"/>
      <c r="G166" s="53"/>
    </row>
    <row r="167" spans="3:7" ht="12.75">
      <c r="C167" s="74"/>
      <c r="D167" s="75"/>
      <c r="E167" s="76"/>
      <c r="G167" s="53"/>
    </row>
    <row r="168" spans="2:7" ht="12.75">
      <c r="B168" s="77"/>
      <c r="C168" s="74"/>
      <c r="D168" s="75"/>
      <c r="E168" s="76"/>
      <c r="G168" s="53"/>
    </row>
    <row r="169" spans="1:7" ht="12.75">
      <c r="A169" s="42"/>
      <c r="B169" s="43"/>
      <c r="C169" s="44"/>
      <c r="D169" s="45"/>
      <c r="E169" s="46"/>
      <c r="F169" s="47"/>
      <c r="G169" s="48"/>
    </row>
    <row r="170" spans="3:7" ht="12.75">
      <c r="C170" s="74"/>
      <c r="D170" s="75"/>
      <c r="E170" s="76"/>
      <c r="G170" s="53"/>
    </row>
    <row r="171" spans="2:7" ht="12.75">
      <c r="B171" s="77"/>
      <c r="C171" s="74"/>
      <c r="D171" s="75"/>
      <c r="E171" s="76"/>
      <c r="G171" s="53"/>
    </row>
    <row r="172" spans="3:7" ht="12.75">
      <c r="C172" s="74"/>
      <c r="D172" s="75"/>
      <c r="E172" s="76"/>
      <c r="G172" s="53"/>
    </row>
    <row r="173" spans="2:7" ht="12.75">
      <c r="B173" s="77"/>
      <c r="C173" s="74"/>
      <c r="D173" s="75"/>
      <c r="E173" s="76"/>
      <c r="G173" s="53"/>
    </row>
    <row r="174" spans="2:7" ht="12.75">
      <c r="B174" s="77"/>
      <c r="C174" s="74"/>
      <c r="D174" s="75"/>
      <c r="E174" s="76"/>
      <c r="G174" s="53"/>
    </row>
    <row r="175" spans="2:7" ht="12.75">
      <c r="B175" s="77"/>
      <c r="C175" s="74"/>
      <c r="D175" s="75"/>
      <c r="E175" s="76"/>
      <c r="G175" s="53"/>
    </row>
    <row r="176" spans="3:7" ht="12.75">
      <c r="C176" s="74"/>
      <c r="D176" s="75"/>
      <c r="E176" s="76"/>
      <c r="G176" s="53"/>
    </row>
    <row r="177" spans="3:7" ht="12.75">
      <c r="C177" s="74"/>
      <c r="D177" s="75"/>
      <c r="E177" s="76"/>
      <c r="G177" s="53"/>
    </row>
    <row r="178" spans="3:7" ht="12.75">
      <c r="C178" s="74"/>
      <c r="D178" s="75"/>
      <c r="E178" s="76"/>
      <c r="G178" s="53"/>
    </row>
    <row r="179" spans="3:7" ht="12.75">
      <c r="C179" s="74"/>
      <c r="D179" s="75"/>
      <c r="E179" s="76"/>
      <c r="G179" s="53"/>
    </row>
    <row r="180" spans="3:7" ht="12.75">
      <c r="C180" s="74"/>
      <c r="D180" s="75"/>
      <c r="E180" s="76"/>
      <c r="G180" s="53"/>
    </row>
    <row r="181" spans="3:7" ht="12.75">
      <c r="C181" s="74"/>
      <c r="D181" s="75"/>
      <c r="E181" s="76"/>
      <c r="G181" s="53"/>
    </row>
    <row r="182" spans="1:7" ht="12.75">
      <c r="A182" s="42"/>
      <c r="B182" s="43"/>
      <c r="C182" s="44"/>
      <c r="D182" s="45"/>
      <c r="E182" s="46"/>
      <c r="F182" s="47"/>
      <c r="G182" s="48"/>
    </row>
    <row r="183" spans="3:7" ht="12.75">
      <c r="C183" s="74"/>
      <c r="D183" s="75"/>
      <c r="E183" s="76"/>
      <c r="G183" s="53"/>
    </row>
    <row r="184" spans="3:7" ht="12.75">
      <c r="C184" s="74"/>
      <c r="D184" s="75"/>
      <c r="E184" s="76"/>
      <c r="G184" s="53"/>
    </row>
    <row r="185" spans="3:7" ht="12.75">
      <c r="C185" s="74"/>
      <c r="D185" s="75"/>
      <c r="E185" s="76"/>
      <c r="G185" s="53"/>
    </row>
    <row r="186" spans="3:7" ht="12.75">
      <c r="C186" s="74"/>
      <c r="D186" s="75"/>
      <c r="E186" s="76"/>
      <c r="G186" s="53"/>
    </row>
    <row r="187" spans="3:7" ht="12.75">
      <c r="C187" s="74"/>
      <c r="D187" s="75"/>
      <c r="E187" s="76"/>
      <c r="G187" s="53"/>
    </row>
    <row r="188" spans="3:7" ht="12.75">
      <c r="C188" s="74"/>
      <c r="D188" s="75"/>
      <c r="E188" s="76"/>
      <c r="G188" s="53"/>
    </row>
    <row r="189" spans="3:7" ht="12.75">
      <c r="C189" s="74"/>
      <c r="D189" s="75"/>
      <c r="E189" s="76"/>
      <c r="G189" s="53"/>
    </row>
  </sheetData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42:G42"/>
    <mergeCell ref="A62:E62"/>
    <mergeCell ref="A64:E64"/>
    <mergeCell ref="C10:F10"/>
    <mergeCell ref="B11:B12"/>
    <mergeCell ref="G11:G12"/>
    <mergeCell ref="A14:G14"/>
  </mergeCells>
  <pageMargins left="0.37" right="0.34" top="0.748031496062992" bottom="0.748031496062992" header="0.31496062992126" footer="0.31496062992126"/>
  <pageSetup orientation="landscape" paperSize="1" scale="63" r:id="rId2"/>
  <rowBreaks count="4" manualBreakCount="4">
    <brk id="25" max="6" man="1"/>
    <brk id="29" max="6" man="1"/>
    <brk id="35" max="6" man="1"/>
    <brk id="4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MANUEL SANTIESTEBAN ZALDIVAR PC-0075</dc:creator>
  <cp:keywords/>
  <dc:description/>
  <cp:lastModifiedBy>Tomas Ramirez</cp:lastModifiedBy>
  <cp:lastPrinted>2026-05-08T21:14:04Z</cp:lastPrinted>
  <dcterms:created xsi:type="dcterms:W3CDTF">2026-04-27T19:55:32Z</dcterms:created>
  <dcterms:modified xsi:type="dcterms:W3CDTF">2026-05-08T23:14:58Z</dcterms:modified>
  <cp:category/>
</cp:coreProperties>
</file>