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66925"/>
  <mc:AlternateContent xmlns:mc="http://schemas.openxmlformats.org/markup-compatibility/2006">
    <mc:Choice Requires="x15">
      <x15ac:absPath xmlns:x15ac="http://schemas.microsoft.com/office/spreadsheetml/2010/11/ac" url="C:\Users\PC-0094\Downloads\"/>
    </mc:Choice>
  </mc:AlternateContent>
  <xr:revisionPtr revIDLastSave="0" documentId="13_ncr:1_{21D6DDAA-3A7C-4207-8981-941C29246CF1}" xr6:coauthVersionLast="47" xr6:coauthVersionMax="47" xr10:uidLastSave="{00000000-0000-0000-0000-000000000000}"/>
  <bookViews>
    <workbookView xWindow="1950" yWindow="1095" windowWidth="25170" windowHeight="13680" xr2:uid="{00000000-000D-0000-FFFF-FFFF00000000}"/>
  </bookViews>
  <sheets>
    <sheet name="CATALOGO" sheetId="1" r:id="rId1"/>
  </sheets>
  <definedNames>
    <definedName name="_xlnm._FilterDatabase" localSheetId="0" hidden="1">CATALOGO!$A$16:$AH$32</definedName>
    <definedName name="ACCIONENREPORTE">#REF!</definedName>
    <definedName name="Administración_del_gasto_de_operación">#REF!</definedName>
    <definedName name="area">#REF!</definedName>
    <definedName name="_xlnm.Print_Area" localSheetId="0">CATALOGO!$A$1:$G$89</definedName>
    <definedName name="cargo">#REF!</definedName>
    <definedName name="cargocontacto">#REF!</definedName>
    <definedName name="cargoresponsabledelaobra">#REF!</definedName>
    <definedName name="cargovendedor">#REF!</definedName>
    <definedName name="CARRETERAS">#REF!</definedName>
    <definedName name="ciudad">#REF!</definedName>
    <definedName name="ciudadcliente">#REF!</definedName>
    <definedName name="ciudaddelaobra">#REF!</definedName>
    <definedName name="cmic">#REF!</definedName>
    <definedName name="codigodelaobra">#REF!</definedName>
    <definedName name="codigopostalcliente">#REF!</definedName>
    <definedName name="codigopostaldelaobra">#REF!</definedName>
    <definedName name="codigovendedor">#REF!</definedName>
    <definedName name="colonia">#REF!</definedName>
    <definedName name="coloniacliente">#REF!</definedName>
    <definedName name="coloniadelaobra">#REF!</definedName>
    <definedName name="Columna1">#REF!</definedName>
    <definedName name="Componente">#REF!</definedName>
    <definedName name="Conservación_reconstrucción_y_construcción_de_la_red_carretera_estatal">#REF!</definedName>
    <definedName name="contactocliente">#REF!</definedName>
    <definedName name="decimalesredondeo">#REF!</definedName>
    <definedName name="departamento">#REF!</definedName>
    <definedName name="Desarrollo_económico">#REF!</definedName>
    <definedName name="Desarrollo_integral_de_las_niñas_los_niños_y_adolescente">#REF!</definedName>
    <definedName name="Desarrollo_integral_de_las_niñas_los_niños_y_adolescentes">#REF!</definedName>
    <definedName name="Desarrollo_sostenible_el_territorio">#REF!</definedName>
    <definedName name="direccioncliente">#REF!</definedName>
    <definedName name="direcciondeconcurso">#REF!</definedName>
    <definedName name="direcciondelaobra">#REF!</definedName>
    <definedName name="domicilio">#REF!</definedName>
    <definedName name="Eje_especial">#REF!</definedName>
    <definedName name="Eje_Transversal">#REF!</definedName>
    <definedName name="email">#REF!</definedName>
    <definedName name="emailcliente">#REF!</definedName>
    <definedName name="emaildelaobra">#REF!</definedName>
    <definedName name="estado">#REF!</definedName>
    <definedName name="estadodelaobra">#REF!</definedName>
    <definedName name="FACTOR">#REF!</definedName>
    <definedName name="fechaconvocatoria">#REF!</definedName>
    <definedName name="fechadeconcurso">#REF!</definedName>
    <definedName name="fechainicio">#REF!</definedName>
    <definedName name="fechaterminacion">#REF!</definedName>
    <definedName name="Feminicidios">#REF!</definedName>
    <definedName name="FFF">#REF!</definedName>
    <definedName name="Fondo_Complementario_para_el_Desarrollo_Regional_FONDEREG">#REF!</definedName>
    <definedName name="Fondo_Común_Concursable_para_la_Infraestructura_FOCOCI">#REF!</definedName>
    <definedName name="Fondo_de_Infraestructura_Social_para_las_Entidades_FISE">#REF!</definedName>
    <definedName name="imss">#REF!</definedName>
    <definedName name="Industria">#REF!</definedName>
    <definedName name="infonavit">#REF!</definedName>
    <definedName name="Infraestructura_para_la_movilidad_sustentable">#REF!</definedName>
    <definedName name="Infraestructura_y_equipamiento_social_de_proyectos_estratégicos">#REF!</definedName>
    <definedName name="Innovación">#REF!</definedName>
    <definedName name="Innovación_gubernamental">#REF!</definedName>
    <definedName name="INVERSIONTOTAL">#REF!</definedName>
    <definedName name="mailcontacto">#REF!</definedName>
    <definedName name="mailvendedor">#REF!</definedName>
    <definedName name="nombrecliente">#REF!</definedName>
    <definedName name="nombredelaobra">#REF!</definedName>
    <definedName name="nombrevendedor">#REF!</definedName>
    <definedName name="numconvocatoria">#REF!</definedName>
    <definedName name="numerodeconcurso">#REF!</definedName>
    <definedName name="Obras_de_urbanización_en_reservas_urbanas">#REF!</definedName>
    <definedName name="OG_Seleccionado">#REF!</definedName>
    <definedName name="Operación_de_los_programas_de_infraestructura_escolar_en_el_Estado">#REF!</definedName>
    <definedName name="Planeación_gestión_y_proyección_de_obra_pública">#REF!</definedName>
    <definedName name="plazocalculado">#REF!</definedName>
    <definedName name="plazoreal">#REF!</definedName>
    <definedName name="porcentajeivapresupuesto">#REF!</definedName>
    <definedName name="PP">#REF!</definedName>
    <definedName name="Prevención_social_del_delito">#REF!</definedName>
    <definedName name="primeramoneda">#REF!</definedName>
    <definedName name="Puentes">#REF!</definedName>
    <definedName name="razonsocial">#REF!</definedName>
    <definedName name="Reinserción_social">#REF!</definedName>
    <definedName name="remateprimeramoneda">#REF!</definedName>
    <definedName name="rematesegundamoneda">#REF!</definedName>
    <definedName name="responsable">#REF!</definedName>
    <definedName name="responsabledelaobra">#REF!</definedName>
    <definedName name="rfc">#REF!</definedName>
    <definedName name="segundamoneda">#REF!</definedName>
    <definedName name="Seguridad">#REF!</definedName>
    <definedName name="Seguridad_justicia_y_Estado_de_derecho">#REF!</definedName>
    <definedName name="telefono">#REF!</definedName>
    <definedName name="telefonocliente">#REF!</definedName>
    <definedName name="telefonocontacto">#REF!</definedName>
    <definedName name="telefonodelaobra">#REF!</definedName>
    <definedName name="telefonovendedor">#REF!</definedName>
    <definedName name="Tipo_de_Obra">#REF!</definedName>
    <definedName name="tipodelicitacion">#REF!</definedName>
    <definedName name="_xlnm.Print_Titles" localSheetId="0">CATALOGO!$A:$G,CATALOGO!$1:$16</definedName>
    <definedName name="totalpresupuestoprimeramoneda">#REF!</definedName>
    <definedName name="totalpresupuestosegundamoneda">#REF!</definedName>
    <definedName name="UEG_Seleccionada">#REF!</definedName>
    <definedName name="vial">#REF!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17" i="1" l="1"/>
  <c r="G89" i="1"/>
  <c r="A89" i="1"/>
  <c r="G88" i="1"/>
  <c r="G87" i="1"/>
  <c r="G82" i="1"/>
  <c r="B82" i="1"/>
  <c r="G81" i="1"/>
  <c r="B81" i="1"/>
  <c r="G80" i="1"/>
  <c r="B80" i="1"/>
  <c r="G79" i="1"/>
  <c r="B79" i="1"/>
  <c r="G78" i="1"/>
  <c r="B78" i="1"/>
  <c r="G77" i="1"/>
  <c r="B77" i="1"/>
  <c r="G76" i="1"/>
  <c r="B76" i="1"/>
  <c r="G75" i="1"/>
  <c r="B75" i="1"/>
  <c r="G74" i="1"/>
  <c r="B74" i="1"/>
  <c r="G73" i="1"/>
  <c r="B73" i="1"/>
  <c r="G72" i="1"/>
  <c r="B72" i="1"/>
  <c r="G71" i="1"/>
  <c r="B71" i="1"/>
  <c r="G70" i="1"/>
  <c r="B70" i="1"/>
  <c r="G69" i="1"/>
  <c r="B69" i="1"/>
  <c r="G68" i="1"/>
  <c r="B68" i="1"/>
  <c r="G64" i="1"/>
  <c r="F64" i="1" a="1"/>
  <c r="F64" i="1"/>
  <c r="G63" i="1"/>
  <c r="F63" i="1" a="1"/>
  <c r="F63" i="1"/>
  <c r="G62" i="1"/>
  <c r="F62" i="1" a="1"/>
  <c r="F62" i="1"/>
  <c r="G61" i="1"/>
  <c r="F61" i="1" a="1"/>
  <c r="F61" i="1"/>
  <c r="G60" i="1"/>
  <c r="F60" i="1" a="1"/>
  <c r="F60" i="1"/>
  <c r="G59" i="1"/>
  <c r="F59" i="1" a="1"/>
  <c r="F59" i="1"/>
  <c r="G58" i="1"/>
  <c r="F58" i="1" a="1"/>
  <c r="F58" i="1"/>
  <c r="G57" i="1"/>
  <c r="F57" i="1" a="1"/>
  <c r="F57" i="1"/>
  <c r="G56" i="1"/>
  <c r="G55" i="1"/>
  <c r="F55" i="1" a="1"/>
  <c r="F55" i="1"/>
  <c r="G54" i="1"/>
  <c r="F54" i="1" a="1"/>
  <c r="F54" i="1"/>
  <c r="G53" i="1"/>
  <c r="F53" i="1" a="1"/>
  <c r="F53" i="1"/>
  <c r="G52" i="1"/>
  <c r="G51" i="1"/>
  <c r="G50" i="1"/>
  <c r="F50" i="1" a="1"/>
  <c r="F50" i="1"/>
  <c r="G49" i="1"/>
  <c r="F49" i="1" a="1"/>
  <c r="F49" i="1"/>
  <c r="G48" i="1"/>
  <c r="F48" i="1" a="1"/>
  <c r="F48" i="1"/>
  <c r="G47" i="1"/>
  <c r="F47" i="1" a="1"/>
  <c r="F47" i="1"/>
  <c r="G46" i="1"/>
  <c r="F46" i="1" a="1"/>
  <c r="F46" i="1"/>
  <c r="G45" i="1"/>
  <c r="G44" i="1"/>
  <c r="F44" i="1" a="1"/>
  <c r="F44" i="1"/>
  <c r="G43" i="1"/>
  <c r="F43" i="1" a="1"/>
  <c r="F43" i="1"/>
  <c r="G42" i="1"/>
  <c r="F42" i="1" a="1"/>
  <c r="F42" i="1"/>
  <c r="G41" i="1"/>
  <c r="F41" i="1" a="1"/>
  <c r="F41" i="1"/>
  <c r="G40" i="1"/>
  <c r="G39" i="1"/>
  <c r="F39" i="1" a="1"/>
  <c r="F39" i="1"/>
  <c r="G38" i="1"/>
  <c r="G37" i="1"/>
  <c r="G36" i="1"/>
  <c r="F36" i="1" a="1"/>
  <c r="F36" i="1"/>
  <c r="G35" i="1"/>
  <c r="F35" i="1" a="1"/>
  <c r="F35" i="1"/>
  <c r="G34" i="1"/>
  <c r="F34" i="1" a="1"/>
  <c r="F34" i="1"/>
  <c r="G33" i="1"/>
  <c r="G32" i="1"/>
  <c r="F32" i="1" a="1"/>
  <c r="F32" i="1"/>
  <c r="G31" i="1"/>
  <c r="F31" i="1" a="1"/>
  <c r="F31" i="1"/>
  <c r="G30" i="1"/>
  <c r="G29" i="1"/>
  <c r="G28" i="1"/>
  <c r="F28" i="1" a="1"/>
  <c r="F28" i="1"/>
  <c r="G27" i="1"/>
  <c r="F27" i="1" a="1"/>
  <c r="F27" i="1"/>
  <c r="G26" i="1"/>
  <c r="F26" i="1" a="1"/>
  <c r="F26" i="1"/>
  <c r="G25" i="1"/>
  <c r="F25" i="1" a="1"/>
  <c r="F25" i="1"/>
  <c r="G24" i="1"/>
  <c r="G23" i="1"/>
  <c r="F23" i="1" a="1"/>
  <c r="F23" i="1"/>
  <c r="G22" i="1"/>
  <c r="F22" i="1" a="1"/>
  <c r="F22" i="1"/>
  <c r="G21" i="1"/>
  <c r="G20" i="1"/>
  <c r="F20" i="1" a="1"/>
  <c r="F20" i="1"/>
  <c r="G19" i="1"/>
  <c r="G18" i="1"/>
  <c r="G17"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<sst xmlns="http://schemas.openxmlformats.org/spreadsheetml/2006/main" count="171" uniqueCount="114">
  <si>
    <t>GOBIERNO DEL ESTADO DE JALISCO</t>
  </si>
  <si>
    <t>NÚMERO DE PROCEDIMIENTO:</t>
  </si>
  <si>
    <t>SECRETARÍA DE INFRAESTRUCTURA Y OBRA PÚBLICA</t>
  </si>
  <si>
    <t>DIRECCIÓN GENERAL DE LICITACIÓN Y CONTRATACIÓN</t>
  </si>
  <si>
    <t>DESCRIPCIÓN GENERAL DE LOS TRABAJOS:</t>
  </si>
  <si>
    <t>FECHA DE INICIO AUTORIZADA:</t>
  </si>
  <si>
    <t>FECHA DE TERMINACIÓN AUTORIZADA:</t>
  </si>
  <si>
    <t>PLAZO DE EJECUCIÓN:</t>
  </si>
  <si>
    <t>FECHA:</t>
  </si>
  <si>
    <t>NOMBRE Y FIRMA DEL REPRESENTANTE LEGAL:</t>
  </si>
  <si>
    <t>DOCUMENTO</t>
  </si>
  <si>
    <t>CLAVE</t>
  </si>
  <si>
    <t xml:space="preserve">DESCRIPCIÓN </t>
  </si>
  <si>
    <t>UNIDAD</t>
  </si>
  <si>
    <t>CANTIDAD</t>
  </si>
  <si>
    <t>IMPORTE ($) M. N.</t>
  </si>
  <si>
    <t>A</t>
  </si>
  <si>
    <t>RESUMEN DE PARTIDAS</t>
  </si>
  <si>
    <t>IMPORTE CON LETRA (IVA INCLUIDO)</t>
  </si>
  <si>
    <t>SUBTOTAL M. N.</t>
  </si>
  <si>
    <t>IVA M. N.</t>
  </si>
  <si>
    <t>TOTAL M. N.</t>
  </si>
  <si>
    <t>M</t>
  </si>
  <si>
    <t>PZA</t>
  </si>
  <si>
    <t>A1</t>
  </si>
  <si>
    <t>Catálogo de Conceptos</t>
  </si>
  <si>
    <t>M3</t>
  </si>
  <si>
    <t>RAZÓN SOCIAL DEL CONTRATISTA:</t>
  </si>
  <si>
    <t>E2</t>
  </si>
  <si>
    <t>SIOP-001</t>
  </si>
  <si>
    <t>SIOP-002</t>
  </si>
  <si>
    <t>SIOP-003</t>
  </si>
  <si>
    <t>SIOP-004</t>
  </si>
  <si>
    <t>SIOP-005</t>
  </si>
  <si>
    <t>SIOP-006</t>
  </si>
  <si>
    <t>SIOP-007</t>
  </si>
  <si>
    <t>SIOP-008</t>
  </si>
  <si>
    <t>SIOP-009</t>
  </si>
  <si>
    <t>SIOP-010</t>
  </si>
  <si>
    <t>SIOP-011</t>
  </si>
  <si>
    <t>SIOP-012</t>
  </si>
  <si>
    <t>PRECIO UNITARIO ($) PROPUESTO</t>
  </si>
  <si>
    <t>PRECIO UNITARIO ($) 
PROPUESTO CON LETRA</t>
  </si>
  <si>
    <t>A1.1</t>
  </si>
  <si>
    <t>PAVIMENTACION</t>
  </si>
  <si>
    <t>A1.2</t>
  </si>
  <si>
    <t>SEÑALAMIENTO</t>
  </si>
  <si>
    <t>SUMINISTRO Y APLICACIÓN DE RAYA CONTINUA O DISCONTINUA, COLOR AMARILLA O BLANCA, CUMPLIENDO CON ESPESOR DE 0.38 A 0.51 MILIMETROS, DE 15 CM. DE ANCHO, POR UNIDAD DE OBRA TERMINADA, APLICANDO DE 0.70 KG DE MICROSFERA POR LITRO, NO EXHIBA ROCIADO EXCESIVO (BRISEADO) EN LAS ORILLAS DE LA LINEA DE MARCA, DICHAS LINEAS SEAN RECTAS A SIMPLE VISTA.</t>
  </si>
  <si>
    <t>SUMINISTRO Y COLOCACION DE VIALETAS EN RAYA CONTINUA Y/O DICONTINUA, CON REFLEJANTE COLOR AMARILLO Y/O BLANCA EN UNA O DOS CARAS POR UNIDAD DE OBRA TERMINADA, INCLUYE: MATERIALES, EPOXICO PARA ANCLAJE, MANO DE OBRA, EQUIPO Y HERRAMIENTA.</t>
  </si>
  <si>
    <t>SUMINISTRO Y COLOCACIÓN DE FANTASMAS DE 13 CM. DE DIÁMETRO Y 110 CM. DE ALTURA, DE CONCRETO HIDRÁULICO (CLASIFICACIÓN OD-6)</t>
  </si>
  <si>
    <t>TERRACERÍAS</t>
  </si>
  <si>
    <t>ESTRUCTURAS Y OBRAS DE DRENAJE</t>
  </si>
  <si>
    <t>RECONSTRUCCIÓN</t>
  </si>
  <si>
    <t>LIMPIEZA Y DESHIERBE DEL DERECHO DE VIA P.U.O.T.PARA LA REMOCIÓN DE LA VEGETACIÓN EXISTENTE, MEDIANTE: LA TALA, ROZA, DESENRAICE, LIMPIA Y DISPOSICIÓN FINAL; EN EL DERECHO DE VÍA, EN LAS ZONAS DE BANCOS, DE CANALES Y EN ÁREAS QUE SE DESTINEN A INSTALACIONES. INCLUYE: MATERIALES, MANO DE OBRA, EQUIPO , SEÑALAMIENTO, CARGA DEL PRODUCTO DE LA LIMPIEZA,  ACARREO, DESCARGA Y DISPOSICION EN EL BANCO DE DESPERDICIO O SITIO DE ACOPIO PROPUESTO POR EL CONTRATISTA Y AUTORIZADO POR LA DEPENDENCIA, CUMPLIENDO CON LAS LEYES Y REGLAMENTOS DE PROTECCIÓN ECOLÓGICA VIGENTES, CONSIDERANDO TODOS LOS ELEMENTOS NECESARIOS PARA SU CORRECTA EJECUCION. (EP-CSV-CAR-DSC-3-3-01-001/13).</t>
  </si>
  <si>
    <t xml:space="preserve"> HA</t>
  </si>
  <si>
    <t>A1.3</t>
  </si>
  <si>
    <t>SUMINISTRO Y APLICACION DE RIEGO DE IMPREGNACIÓN  CON EMULSION ASFALTICA  PARA IMPREGNACION (ECI-60) EN UNA PROPORCION PROMEDIO DE 1.5 LT/M2, INCLUYE: POREO CON ARENA,  COSTO DE ADQUISICIÓN DE LA EMULSIÓN, TRASLADOS, CALENTAMIENTOS, BOMBEO, RECIRCULACIONES,  BARRIDO DE LA SUPERFICIE PREVIO A LA COLOCACIÓN DEL PRODUCTO ASFÁLTICO, APLICACION DEL MATERIAL, HERRAMIENTAS, EQUIPO, MANO DE OBRA, SEÑALAMIENTOS, EL TIEMPO DE LOS EQUIPOS Y VEHICULOS EMPLEADOS  Y TODO LO NECESARIO PARA SU CORRECTA EJECUCIÓN. .(INCISO J.1 DE LA NORMA N-CTR-CAR-1-04-004 )</t>
  </si>
  <si>
    <t xml:space="preserve"> M2</t>
  </si>
  <si>
    <t>SEÑALAMIENTO HORIZONTAL</t>
  </si>
  <si>
    <t>A1.4</t>
  </si>
  <si>
    <t>A1.4.1</t>
  </si>
  <si>
    <t>A1.4.2</t>
  </si>
  <si>
    <t>SEÑALAMIENTO VERTICAL</t>
  </si>
  <si>
    <t xml:space="preserve">SUMINISTRO Y COLOCACIÓN DE SEÑAL DE 86 X 86 CM. CON UN TABLERO  ACABADO TIPO "A" ALTA INTENSIDAD 10 AÑOS DE DURACION, LAMINA TIPO CHAROLA  CALIBRE 16 , ROLADA EN CALIENTE, ESQUINAS ELABORADAS METODO EMBUTIDO (NO CORTE, NI SOLDADAS),  GALVANIZADA POR INMERSION EN CALIENTE, SOPORTE (OREJAS) CAL 16 REMACHE SOLIDO 3/16 PUNZONADAS ( NO SOLDADAS) , PELICULA ANTI GRAFFITI, TORNILLOS ANTIVANDALICOS GALVANIZADO, POSTE PTR 2"X2"  CAL 14 GALV. POR INMERSION EN CALIENTE ALTURA LIBRE PISO A SEÑAL 2.5 M. DE ALTURA, ANCLADO MINIMO 70 CMS DE PROFUNDIDAD CON VARILLA DE 1/2" TRANSVERSAL AL PTR AHOGADA EN DADO DE CONCRETO 150KG/CM2 .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   </t>
  </si>
  <si>
    <t xml:space="preserve">SUMINISTRO Y COLOCACIÓN DE SEÑAL CON UN (1) TABLERO DE 40 X 239 CM., CON LEYENDA ACABADO TIPO  "A" ALTA INTENSIDAD, LAMINA TIPO CHAROLA  CALIBRE 16 ROLADA EN CALIENTE,ESQUINAS ELABORADAS METODO EMBUTIDO (NO CORTE, NI SOLDADAS),  GALVANIZADA POR INMERSION EN CALIENTE, SOPORTE (OREJAS) CAL 16 REMACHE SOLIDO 3/16 PUNZONADAS ( NO SOLDADAS),  PELICULA ANTI GRAFFITI, TORNILLOS ANTIVANDALICOS GALVANIZADO, POSTE PTR 2"X2"  CAL 14 GALV. POR INMERSION EN CALIENTE ALTURA LIBRE PISO A SEÑAL 2.5 M. DE ALTURA, ANCLADO MINIMO 70 CMS PROFUNDIDAD CON VARILLA DE 1/2" TRANSVERSAL AL PTR AHOGADA EN DADO DE CONCRETO 150KG/CM2 .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 .  </t>
  </si>
  <si>
    <t>SUMINISTRO Y COLOCACIÓN DE SEÑAL CON TRES (3) TABLEROS DE 40 X 239 CM., CON LEYENDA ACABADO TIPO "A" ALTA INTENSIDAD, LAMINA TIPO CHAROLA CALIBRE 16 ROLADA EN CALIENTE, ESQUINAS ELABORADAS METODO EMBUTIDO (NO CORTE, NI SOLDADAS), GALVANIZADA POR INMERSION EN CALIENTE, SOPORTE (OREJAS) CAL 16 REMACHE SOLIDO 3/16 PUNZONADAS (NO SOLDADAS), PELICULA ANTI GRAFFITI, TORNILLOS ANTIVANDALICOS GALVANIZADO, POSTE PTR 2"X2" CAL 14 GALV. POR INMERSION EN CALIENTE ALTURA LIBRE PISO A SEÑAL 2.5 M. DE ALTURA, ANCLADO MINIMO 70 CMS PROFUNDIDAD CON VARILLA DE 1/2" TRANSVERSAL AL PTR AHOGADA EN DADO DE CONCRETO 150KG/CM2.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 INCLUYE: MATERIALES, MAQUINARIA, EQUIPO, SEÑALAMIENTO, HERRAMIENTA, MANO DE OBRA Y TODO LO NECESARIO PARA SU CORRECTA EJECUCION. (NORMA N·CMT·5·02·002/05 Y N·CMT·5·02·002/05)</t>
  </si>
  <si>
    <t>SIOP-013</t>
  </si>
  <si>
    <t>SIOP-014</t>
  </si>
  <si>
    <t>SIOP-015</t>
  </si>
  <si>
    <t>Conservación periódica y conservación rutinaria de la carretera Sin Código, tramo Colotlán - El Epazote, en el municipio de Colotlán, Jalisco.</t>
  </si>
  <si>
    <t>SIOP-E-ICAR-OB-LP-0220-2026</t>
  </si>
  <si>
    <t>LIMPIEZA DE CUNETAS Y CONTRACUNETAS EN DONDE LO INDIQUE LA DEPENDENCIA, P.U.O.T.A MANO O A MÁQUINA EN CUALQUIER TIPO DE MATERIAL, (RETIRO DE AZOLVE, VEGETACIÓN, BASURA, FRAGMENTOS DE ROCA Y TODO MATERIAL QUE SE ACUMULE EN ELEMENTOS DE DRENAJE. PARA RESTITUIR SU CAPACIDAD Y EFICIENCIA HIDRÁULICA.) INCLUYE: CARGA, FLETE, ACARREOS, DESCARGA Y DISPOSICION FINAL EN SITIOS QUE AUTORICE LA DEPENDENCIA Y QUE NO OBSTRUYAN PROPIEDAD PRIVADA, CAUCE DE ARROYOS U OBRAS DE DRENAJE, INCLUYE: MAQUINARIA, HERRAMIENTAS, EQUIPO, MANO DE OBRA, SEÑALAMIENTO Y TODO LO NECESARIO PARA SU CORRECTA EJECUCIÓN.(N-CSV-CAR-2-01-001)</t>
  </si>
  <si>
    <t>CONSTRUCCION DE CUNETAS CON CONCRETO HIDRÁULICO DE F'C=150 KG/CM2 Y 0.14 M2 DE SECCIÓN TRANSVERSAL DE CUNETA CONSIDERANDO 10 CM. DE ESPESOR, CONSIDERANDO: EXCAVACIÓN, PREPARACION Y CONFORMACIÓN DEL TERRENO PARA INSTALAR LA CUNETA, MATERIALES, CIMBRA, COLADO, DESCIMBRADO, VIBRADO, CURADO, LOS TIEMPOS DE LOS VEHÍCULOS EMPLEADOS EN LOS TRANSPORTES DURANTE LAS CARGAS Y LAS DESCARGAS DE LOS MATERIALES PARA LA CONSTRUCCIÓN DE LA CUNETA,  INCLUYE: MATERIALES, MAQUINARIA, EQUIPO, SEÑALAMIENTO, HERRAMIENTA, MANO DE OBRA Y TODO LO NECESARIO PARA SU CORRECTA EJECUCION, P.U.O.T. (INCISO J. DE LA NORMA N-CTR-CAR-1-03-003)</t>
  </si>
  <si>
    <t>RECUPERACION  EN FRIO DE PAVIMENTOS ASFALTICOS MEDIANTE DESINTEGRACIÓN MECANICA DE LA CARPETA ASFÁLTICA EXISTENTE  Y PARTE O LA TOTALIDAD DEL MATERIAL DE BASE O SUBBASE EN LOS ESTRATOS PRESENTES HASTA UN ESPESOR DE 25 CM O HASTA DONDE LO DICTAMINE EL ESTUDIO DE MECANICA DE SUELOS, PROCESO EFECTUADO POR MEDIOS MECÁNICOS CON RECUPERADORA  O EQUIPO SIMILAR PARA RECUPERADO EN FRIO, CONSIDERANDO REMEZCLAR EN EL LUGAR EL MATERIAL RECUPERADO CON UN 40% DE MATERIALES PÉTREOS NUEVOS, Y ADICIONAR ADEMAS 4% DE OXIDO DE CALCIODE ACUERDO AL P.V.S.M. O ASI LO INDIQUE LA MECANICA DE SUELOS, INCLUYE: TENDIDO, HOMOGENEIZADO, CONFORMADO, AFINE Y  COMPACTACION DEL MATERIAL COMO BASE HIDRAULICA DE 25 CM DE ESPESOR COMPACTO  O COMO LA CAPA ESTRUCTURAL QUE DETERMINE EL PROYECTO  Y EL DICTAMEN DE LABORATORIO YA SEA COMO CAPA DE BASE, SUBBASE O SUBRASANTE  DEBIENDO PRESENTAR UN GRADO DE COMPACTACION DEL 100% DE SU P.V.S.M. DE LA PRUEBA AASHTO MODIFICADA; CONISEDERANDO EL  EQUIPO, HERRAMIENTA, MANO DE OBRA, SEÑALAMIENTO Y TODO LO NECESARIO PARA SU CORRECTA EJECUCIÓN. (N-CSV-CAR-4-02-001/03)</t>
  </si>
  <si>
    <t>BACHEO PROFUNDO AISLADO, REALIZANDO DELIMITACION DEL AREA, CORTE CON DISCO Y REMOCIÓN DE LA CAPA DAÑADA DEL PAVIMENTO EXISTENTE, RE COMPACTACIÓN DEL FONDO DE LA EXCAVACIÓN, SUMINISTRO,TENDIDO, AFINE Y COMPACTACIÓN DE LA BASE EN CAPAS DE 20 CMS MAXIMO COMPACTADAS AL 100% P.V.M.; LIMPIEZA DURANTE Y AL FINAL DE LOS TRABAJOS DEPOSITANDO LOS RESIDUOS EN EL SITIO PROPUESTO POR EL CONTRATISTA, COLOCACIÓN DE MATERIAL, ACARREOS DE MATERIALES Y/O RESIDUOS DENTRO Y FUERA DE LA OBRA, SUMINISTRO DE LOS MATERIALES, FLETES, TODOS LOS ACARREOS, RIEGO DE IMPREGNACION A RAZON DE 1.5 LTS /M2 CON EMULSION PARA IMPREGNACION, RIEGO DE LIGA A RAZON DE 0.7 LTS/M2 CON EMULSION DE ROMPIMIENTO RAPIDO, RESTITUCION DE LA CAPA DE CARPETA EMPLEANDO MEZCLA ASFALTICA EN CALIENTE  PG 64-22 DE 1/2" A FINOS CUBRIENDO TOTALMENTE EL AREA DEL BACHEO TRATADO, SEÑALIZACIÓN DE LA ZONA, HERRAMIENTA MENOR, EQUIPO Y TODO LO NECESARIO PARA SU CORRECTA EJECUCIÓN, P.U.O.T (N·CSV·CAR·2·02·004/15) CONSIDERANDO 05 CM DE ESPESOR COMPACTO DE CARPETA, Y PARA LA ESTRUCTURA, MATERIAL DE BANCO QUE CUMPLA CON LOS PARAMETROS PARA SER EMPLEADA COMO BASE HIDRAULICA DE 1 1/2" A FINOS. DEL BANCO PROPUESTO POR EL CONTRATISTA. EN ESPESOR VARIABLE DE ENTRE 20 Y 40 CMS.,</t>
  </si>
  <si>
    <t>CARPETA DE CONCRETO ASFÁLTICO EN CALIENTE DE 5.00 CM. DE ESPESOR PROMEDIO COMPACTO, T.M.A. 1/2", INCLUYE CEMENTO ASFÁLTICO MODIFICADO GRADO PG 76-22 SEGUN DISEÑO PROPUESTO POR LA CONTRATISTA QUE CUMPLA CON ESPECIFICACIONES CONTENIDAS EN EL PROYECTO Y LA NORMATIVA VIGENTE APROBADOS POR LA SECRETARIA, EL DISEÑO DE LA MEZCLA DEBERA CONSIDERAR UNA ABSOLUTA AFINIDAD ASFALTO - PETREOS - MODIFICADOR, PARA LO CUAL DEBERA TENERSE EN CUENTA EL EMPLEO DE LOS ADITIVOS PROMOTORES DE ADHERENCIA Y FLUIDIFICANTES REQUERIDOS; EL CONCEPTO INCLUYE LIMPIEZA PREVIA DE LA SUPERFICIE POR CUBRIR POR MEDIOS MECANICOS Y MANUALES, RIEGO DE LIGA CON EMULSION ASFALTICA A RAZON DE 0.70 LTS/M2, APLICADA CON PETROLIZADORA HIDROSTATICA O EQUIPO SIMILAR, COMPACTACION DE LA CARPETA AL 95% DE SU P.V.S.M. MEDIANTE COMPACTADORES LISOS Y NEUMATICOS, SUMINISTRO DE TODOS LOS MATERIALES, CARGAS, DESCARGAS, FLETES, ACARREOS DE LA MEZCLA Y MATERIALES, EQUIPO DE TRANSPORTE, TENDIDO Y COMPACTACIÓN DE LA CARPETA, INCLUYE: MATERIALES, MAQUINARIA, EQUIPO, SEÑALAMIENTO, HERRAMIENTA, MANO DE OBRA Y TODO LO NECESARIO PARA SU CORRECTA EJECUCION; LOS EQUIPOS PARA EL TENDIDO DEBERAN ESTAR EQUIPADAS CON SENSORES O CON SISTEMAS DE TENDIDO QUE PROPORCIONEN UNA SUPERFICIE QUE COMPLA CON LOS PARAMETROS DE INDICE DE PERFIL TANTO LONGITUDINAL COMO TRANSVERSAL, EL ALINEAMIENTO NO DEBE PRESENTAR VARIACIONES,  P.U.O.T. ; LA VARIACION EN EL ESPESOR DE LA CAPA DE CARPETA APLICADA DEBERA RESPALDARSE CON UNA MODIFICACION EN EL DISEÑO, DONDE EL T.M.A. Y CONTENIDO DE RESIDUO ASFALTICO DEBERAN SER PREVIAMENTE APROBADOS POR LA DEPENDENCIA. EL INCUMPLIMIENTO DE CUALQUIERA DE ESTOS PUNTOS SERA MOTIVO DE RECHAZO DEL TRABAJO EJECUTADO SIN RESPONSABILIDAD PARA LA DEPENDENCIA. EL MUESTREO SERA ALEATORIO CON FRECUENCIA DE AL MENOS DOS EVENTOS POR CADA AUTOTANQUE DE ASFALTO EMPLEADO PARA LA FABRICACION DE LA MEZCLA ASFALTICA EN CALIENTE, DETERMINANDO ENTRE OTROS: GRANULOMETRIA, RESIDUO ASFALTICO, FLUJO, ESTABILIDAD, AFINIDAD Y PRUEBAS ADICIONALES CON APOYO DE REOMETROS, DE ACUERDO A LA NORMATIVA: N·CSV·CAR·3·02·005/20 NORMA, N-CMT-4-05-002/06, N-CMT-4-05-004/18, M-MMP-4-05-025/02.</t>
  </si>
  <si>
    <t>SUMINISTRO Y COLOCACIÓN DE SEÑAL DE  " KM" SIN RUTA DE 30 X 76  CM. CON LA LEYENDA ACABADO TIPO "A" ALTA INTENSIDAD 10 AÑOS DE DURACION, LAMINA LISA CALIBRE 16,PERIMETRO CORTE LASER, GALVANIZADA POR INMERSION EN CALIENTE,  PELICULA ANTI GRAFFITI , TORNILLOS ANTIVANDALICOS GALVANIZADO, ESCUDO EN IMPRESION DIGITAL VINIL ALTA INTENSIDAD DE ACUERDO A SPOT , POSTE PTR 2"X2"  CAL 14 GALV. POR INMERSION EN CALIENTE ALTURA LIBRE PISO A SEÑAL 1.0 M. DE ALTURA, ANCLADO MINIMO 70 CMS DE PROFUNDIDAD CON VARILLA DE 1/2" TRANSVERSAL AL PTR AHOGADA EN DADO DE CONCRETO 150KG/CM2 .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t>
  </si>
  <si>
    <t>SUMINISTRO Y COLOCACIÓN DE SEÑAL DE 60 X 76 CM. CON DOS TABLEROS  ACABADO TIPO "A" ALTA INTENSIDAD 10 AÑOS DE DURACION, LAMINA TIPO CHAROLA  CALIBRE 16 , ROLADA EN CALIENTE, ESQUINAS ELABORADAS METODO EMBUTIDO (NO CORTE, NI SOLDADAS),  GALVANIZADA POR INMERSION EN CALIENTE, SOPORTE (OREJAS) CAL 16 REMACHE SOLIDO 3/16 PUNZONADAS ( NO SOLDADAS) , PELICULA ANTI GRAFFITI, TORNILLOS ANTIVANDALICOS GALVANIZADO, POSTE PTR 2"X2"  CAL 14 GALV. POR INMERSION EN CALIENTE ALTURA LIBRE PISO A SEÑAL 2.5 M. DE ALTURA, ANCLADO MINIMO 70 CMS DE PROFUNDIDAD CON VARILLA DE 1/2" TRANSVERSAL AL PTR AHOGADA EN DADO DE CONCRETO 150KG/CM2 .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t>
  </si>
  <si>
    <t>A2</t>
  </si>
  <si>
    <t>A2.1</t>
  </si>
  <si>
    <t xml:space="preserve">CONSERVACIÓN PERIÓDICA </t>
  </si>
  <si>
    <t>A2.2</t>
  </si>
  <si>
    <t>LIMPIEZA DE ALCANTARILLAS EN DONDE LO INDIQUE LA DEPENDENCIA INCLUYE CANALES DE ENTRADA Y SALIDA P.U.O.T. A MANO O A MÁQUINA EN CUALQUIER TIPO DE MATERIAL, PARA RESTITUIR SU CAPACIDAD Y EFICIENCIA HIDRÁULICA DE ACUERDO A SU SECCION ORIGINAL CONSIDERANDO  CARGA Y RETIRO DE AZOLVE, LODOS, MATERIALES SOLIDOS, LIQUIDOS, SEMILIQUIDOS, VEGETACIÓN, BASURA, FRAGMENTOS DE ROCA Y TODO MATERIAL QUE SE ACUMULE EN LOS ELEMENTOS DE DRENAJE Y OBSTRUYAN EL LIBRE FLUJO DE LIQUIDOS EN CUNETA QUEDANDO LA SECCION ORIGINAL LIMPIA Y LIBRE DE OBJETOS EXTRAÑOS, INCLUYE, CARGA, FLETE Y DESCARGA DE LOS RESIDUOS EN SITIO PROPUESTO POR EL CONTRATISTA Y AUTORIZADO POR LA DEPENDENCIA  EN ZONAS QUE NO INVADA PROPIEDAD PRIVADA, CAUSES DE ARROYOS, CANALES U OBRAS DE DRENAJE; ADICIONALMENTE INCLUYE: MANO DE OBRA, MATERIALES, SEÑALAMIENTOS, EQUIPO Y TODO LO NECESARIO PARA SU CORRECTA EJECUCIÓN. N·CSV·CAR·2·01·003/01.</t>
  </si>
  <si>
    <t>REHABILITACION DE PUENTES VEHICULARES, INCLUYE INTERVENCION EN SUPERESTRUCTURA, OBRAS DE PROTECCION, DRENES, JUNTAS DE DILATACION, CALZADA, BANQUETAS Y PARAPETOS; EL CONCEPTO INCLUYE REHABILITACION DE SUPERFICIE DE RODAMIENTO, MEDIANTE REENCARPETADO DE PAVIMENTOS ASFALTICOS, ASI COMO CALAFATEOS, REPARACION DE DESCONCHADURAS Y RESANE DE OQUEDADES CUANDO SE TRATE DE SUPERFICIE DE RODAMIENTO A BASE DE LOSAS DE CONCRETO HIDRAULICO; PINTURA DE ESMALTE EN BANQUETAS, REMATES Y PARPETOS, PINTURA TIPO TRAFICO PARA EL SEÑALAMIENTO HORIZONTAL, MICROESFERA, RESTITUCION DE DEFENSA METALICA DE ACERO GALVANIZADO O  DE CONCRETO EN PARAPETOS; REHABILITACION DE JUNTAS DE DILATACION; REHABILITACION O REPOSICION DE SEÑALAMIENTO HORIZONTAL Y VERTICAL, VIALETAS DE PISO Y TIPO MENSULA, INCLUYE: LOS TRABAJOS CORRESPONDIENTES PARA TODOS LOS PROCESOS DESCRITOS, SUMINISTROS, TORNILLERIAS, SOPORTERIA, ACECESORIOS, MATERIALES, DESPERDICIOS, MANO DE OBRA, HERRAMIENTA, MAQUINARIA, EQUIPO, FLETES,  SEÑALAMIENTO DE PROTECCION DE OBRA Y TODO LO NECESARIO PARA SU CORRECTA EJECUCION. P.U.O.T. CONFORME A LAS NORMAS: N·CSV·CAR·2·03·001/01, N·CSV·CAR·2·03·002/01, N·CSV·CAR·2·03·003/01, N·CSV·CAR·2·03·004/01, N·CSV·CAR·3·03·001/02, N·CSV·CAR·3·03·002/02, N·CSV·CAR·3·03·003/02, N·CSV·CAR·3·03·004/02, N·CSV·CAR·3·03·005/02, N·CSV·CAR·3·02·011/03, N·CSV·CAR·3·02·005/20.</t>
  </si>
  <si>
    <t>M2</t>
  </si>
  <si>
    <t>SIOP-016</t>
  </si>
  <si>
    <t>SIOP-017</t>
  </si>
  <si>
    <t>A2.3</t>
  </si>
  <si>
    <t>BACHEO SUPERFICIAL AISLADO CON MEZCLA ASFÁLTICA EN CALIENTE O FRIO, CONSIDERANDO TRABAJOS EN FORMA MANUAL CON EQUIPO MENOR Y/O LIGERO, DELIMITACIÓN DEL ÁREA, CORTE PERIMETRAL CON DISCO, RETIRO DE RESIDUOS Y LIMPIEZA, RIEGO DE LIGA CON EMULSIÓN DE ROMPIMIENTO RÁPIDO (ECR-60) A RAZÓN DE 0.70 LT/M2,  DEMOLICION DE LA CARPETA ASFALTICA DAÑADA POR MEDIOS MECANICOS Y/O MANUALES, EXTRACCION Y RETIRO DEL MATERIAL PRODUCTO DE CORTE O DEMOLICION, RECOMPACTACION Y LIMPIEZA DE LA SUPERFICIE DESCUBIERTA, SUMINISTRO,TENDIDO Y  COMPACTACION DE MEZCLA ASFALTICA PARA CARPETA, LOS TIEMPOS DE LOS EQUIPOS Y VEHICULOS EMPLEADOS DURANTE LA EJECUCION DE LOS TRABAJOS, RETIRO DE SOBRANTES AL FINALIZAR LOS TRABAJOS A DESTINO AUTORIZADO POR LA DEPENDENCIA, CARGA, TRANSPORTE, DESCARGAS, MANO DE OBRA, HERRAMIENTAS, EQUIPO Y TODO LO NECESARIO PARA SU CORRECTA EJECUCION. P.U.O.T. N-CSV-CAR-2-02-003/00/16</t>
  </si>
  <si>
    <t>CALAFATEO Y SELLADO DE GRIETAS SOBRE PAVIMENTO HIDRÁULICO O ASFÁLTICO EMPLEANDO RESINAS EPÓXICAS O MATERIAL ASFÁLTICO EMULSIONADO, APLICADO MEDIANTE INYECCIÓN SIMPLE, INCLUYE: LIMPIEZA PREVIA, RASPADO, SOPLETEADO Y APLICACIÓN DEL MATERIAL DE SELLADO, INYECCIÓN HASTA RELLENO TOTAL DE LA GRIETA O JUNTA. INCLUYE: MATERIALES, MAQUINARIA, EQUIPO, SEÑALAMIENTO, HERRAMIENTA, MANO DE OBRA Y TODO LO NECESARIO PARA SU CORRECTA EJECUCIÓN. (NORMA N·CSV·CAR·2·02·002/15)</t>
  </si>
  <si>
    <t>RENIVELACIÓN AISLADAS CON MEZCLA ASFÁLTICA EN FRIO O CALIENTE CONSIDERANDO,  DELIMITACIÓN DEL ÁREA, PERFILADO, LIMPIEZA Y RETIRO DE RESIDUOS, RIEGO DE LIGA CON EMULSIÓN DE ROMPIMIENTO RÁPIDO (ECR-65) A RAZÓN DE 0.70 LT/M2,  TENDIDO Y COMPACTACION DE MEZCLA ASFALTICA, LOS TIEMPOS DE LOS EQUIPOS Y VEHICULOS EMPLEADOS DURANTE LA EJECUCION DE LOS TRABAJOS, MEZCLA ASFALTICA FABRICADA EMPLEANDO CEMENTO ASFÁLTICO GRADO PG 64-22, INCLUYE HERRAMIENTA, EQUIPO, MANO DE OBRA, SEÑALAMIENTO, EL SUMINISTRO DE LOS MATERIALES, FLETES, ACARREOS, CARGA Y RETIRO DE RESIDUOS, HERRAMIENTA,  P.U.O.T. ( DE LA NORMA N-CSV-CAR-3-02-001/15 )</t>
  </si>
  <si>
    <t>CARPETA DE CONCRETO ASFÁLTICO EN CALIENTE DE 4.00 CM. DE ESPESOR PROMEDIO COMPACTO, T.M.A. 1/2", INCLUYE CEMENTO ASFÁLTICO MODIFICADO GRADO PG 76-22 SEGUN DISEÑO PROPUESTO POR LA CONTRATISTA QUE CUMPLA CON ESPECIFICACIONES CONTENIDAS EN EL PROYECTO Y LA NORMATIVA VIGENTE APROBADOS POR LA SECRETARIA, EL DISEÑO DE LA MEZCLA DEBERA CONSIDERAR UNA ABSOLUTA AFINIDAD ASFALTO - PETREOS - MODIFICADOR, PARA LO CUAL DEBERA TENERSE EN CUENTA EL EMPLEO DE LOS ADITIVOS PROMOTORES DE ADHERENCIA Y FLUIDIFICANTES REQUERIDOS; EL CONCEPTO INCLUYE LIMPIEZA PREVIA DE LA SUPERFICIE POR CUBRIR POR MEDIOS MECANICOS Y MANUALES, RIEGO DE LIGA CON EMULSION ASFALTICA A RAZON DE 0.70 LTS/M2, APLICADA CON PETROLIZADORA HIDROSTATICA O EQUIPO SIMILAR, COMPACTACION DE LA CARPETA AL 95% DE SU P.V.S.M. MEDIANTE COMPACTADORES LISOS Y NEUMATICOS, SUMINISTRO DE TODOS LOS MATERIALES, CARGAS, DESCARGAS, FLETES, ACARREOS DE LA MEZCLA Y MATERIALES, EQUIPO DE TRANSPORTE, TENDIDO Y COMPACTACIÓN DE LA CARPETA, INCLUYE: MATERIALES, MAQUINARIA, EQUIPO, SEÑALAMIENTO, HERRAMIENTA, MANO DE OBRA Y TODO LO NECESARIO PARA SU CORRECTA EJECUCION; LOS EQUIPOS PARA EL TENDIDO DEBERAN ESTAR EQUIPADAS CON SENSORES O CON SISTEMAS DE TENDIDO QUE PROPORCIONEN UNA SUPERFICIE QUE COMPLA CON LOS PARAMETROS DE INDICE DE PERFIL TANTO LONGITUDINAL COMO TRANSVERSAL, EL ALINEAMIENTO NO DEBE PRESENTAR VARIACIONES,  P.U.O.T. ; LA VARIACION EN EL ESPESOR DE LA CAPA DE CARPETA APLICADA DEBERA RESPALDARSE CON UNA MODIFICACION EN EL DISEÑO, DONDE EL T.M.A. Y CONTENIDO DE RESIDUO ASFALTICO DEBERAN SER PREVIAMENTE APROBADOS POR LA DEPENDENCIA. EL INCUMPLIMIENTO DE CUALQUIERA DE ESTOS PUNTOS SERA MOTIVO DE RECHAZO DEL TRABAJO EJECUTADO SIN RESPONSABILIDAD PARA LA DEPENDENCIA. EL MUESTREO SERA ALEATORIO CON FRECUENCIA DE AL MENOS DOS EVENTOS POR CADA AUTOTANQUE DE ASFALTO EMPLEADO PARA LA FABRICACION DE LA MEZCLA ASFALTICA EN CALIENTE, DETERMINANDO ENTRE OTROS: GRANULOMETRIA, RESIDUO ASFALTICO, FLUJO, ESTABILIDAD, AFINIDAD Y PRUEBAS ADICIONALES CON APOYO DE REOMETROS, DE ACUERDO A LA NORMATIVA: N·CSV·CAR·3·02·005/20 NORMA, N-CMT-4-05-002/06, N-CMT-4-05-004/18, M-MMP-4-05-025/02.</t>
  </si>
  <si>
    <t>SIOP-018</t>
  </si>
  <si>
    <t>SIOP-019</t>
  </si>
  <si>
    <t>SIOP-020</t>
  </si>
  <si>
    <t>SIOP-021</t>
  </si>
  <si>
    <t>SIOP-022</t>
  </si>
  <si>
    <t>A2.4</t>
  </si>
  <si>
    <t>A2.4.1</t>
  </si>
  <si>
    <t>A2.4.2</t>
  </si>
  <si>
    <t>SIOP-023</t>
  </si>
  <si>
    <t>SIOP-024</t>
  </si>
  <si>
    <t>SIOP-025</t>
  </si>
  <si>
    <t>SUMINISTRO Y APLICACIÓN DE PINTURA EN LEYENDAS, MARCAS DIVERSAS EN PAVIMENTOS, REDUCTORES DE VELOCIDAD, RAYAS CON ESPACIAMIENTO LOGARÍTMICO, CRUCE PEATONAL,  SEGÚN DISEÑO, PINTURA DOBLE ESPESOR, COLOR REFLEJANTE, CUMPLIENDO ESPESOR 0.38 A 0.51 MILIMETROS,  SEGÚN DISEÑO, APLICANDO DE 0.7 KG DE MICROSFERA POR LITRO, NO EXHIBA ROCIADO EXCESIVO (BRISEADO) EN LAS ORILLAS DE LA LINEA DE MARCA, DICHAS LINEAS SEAN RECTAS A SIMPLE VISTA.</t>
  </si>
  <si>
    <t>SIOP-026</t>
  </si>
  <si>
    <t>SIOP-027</t>
  </si>
  <si>
    <t>SIOP-028</t>
  </si>
  <si>
    <t>SIOP-029</t>
  </si>
  <si>
    <t>SIOP-030</t>
  </si>
  <si>
    <t>SUMINISTRO Y COLOCACIÓN DE SEÑAL TIPO BANDERA CON UN (2) TABLERO DE 76 X 305 CM. CON LA LEYENDA,  ACABADO TIPO "A" ALTA INTENSIDAD 10 AÑOS DE DURACION , LAMINA LISA CALIBRE 16, PERIMETRO CORTE LASER, GALVANIZADA POR INMERSION EN CALIENTE, , ESCUDO EN IMPRESION DIGITAL VINIL ALTA INTENSIDAD DE ACUERDO A SPOT ,PELICULA ANTI GRAFFITI DE ALTA INTENSIDAD, TORNILLOS ANTIVANDALICOS GALVANIZADO, CON POSTE SEGUN DIMENSIONES PARA AREA DE LAMINA,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t>
  </si>
  <si>
    <t>DEFENSA METALICA DE ACERO GALVANIZADO DE DOS CRESTAS TIPO AASHTO M-18, INCLUYENDO SUS ACCESORIOS (CLASIFICACION DH-2.3) CONFORME A LA NORMA N-CTR-CAR-1-07-009, CON LONGITUD DE VIGA ACANALADA DE 4128 MM Y  DE LARGO EFECTIVO DE 3810MM CON RECUBRIMIENTO DE ZINC TIPO II CON CLASE A DE ESPESOR NOMINAL DEL METAL BASE DE LAS VIGAS ACANALADAS CON UNIONES CON PLACAS DE RESPALDO CON POSTES Y SEPARADORES DE ACERO Y TERMINALES. INCLUYE: SUMINISTRO DE LOS MATERIALES HASTA EL SITIO DE SU UTILIZACION, FLETES, ACARREOS, CARGA, DESCARGA, EXCAVACION DE LAS FOSAS PARA ALOJAR LOS POSTES,, COLOCACION DE LOS POSTES DE SOPORTE, BLOQUES DE ANCLAJE PARA LOS EXTREMOS ATERRIZADOS EN LAS DEFENSAS Y RELLENO DE LA EXCAVACION CON CONCRETO HIDRAULICO, INSTALACION Y ANCLAJE DE LA SEÑAL CON SEPARADORES, VIALETAS Y DEMAS ACECESORIOS, MATERIALES, DESPERDICIOS,, MANO DE OBRA, HERRAMIENTA, MAQUINARIA, EQUIPO Y TODO LO NECESARIO PARA SU CORRECTA EJECUCION. P.U.O.T.</t>
  </si>
  <si>
    <t>SIOP-031</t>
  </si>
  <si>
    <t>SIOP-032</t>
  </si>
  <si>
    <t>SIOP-033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</si>
</sst>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quot;$&quot;* #,##0.00_-;_-&quot;$&quot;* &quot;-&quot;??_-;_-@_-"/>
    <numFmt numFmtId="43" formatCode="_-* #,##0.00_-;\-* #,##0.00_-;_-* &quot;-&quot;??_-;_-@_-"/>
    <numFmt numFmtId="164" formatCode="0.000"/>
    <numFmt numFmtId="165" formatCode="&quot;$&quot;#,##0.00"/>
    <numFmt numFmtId="166" formatCode="0.00000"/>
    <numFmt numFmtId="167" formatCode="0.0000"/>
  </numFmts>
  <fonts count="16">
    <font>
      <sz val="11"/>
      <color theme="1"/>
      <name val="Calibri"/>
      <family val="2"/>
      <scheme val="minor"/>
    </font>
    <font>
      <sz val="10"/>
      <name val="Arial"/>
      <family val="2"/>
    </font>
    <font>
      <sz val="11"/>
      <name val="Calibri "/>
      <family val="2"/>
    </font>
    <font>
      <b/>
      <sz val="11"/>
      <name val="Calibri "/>
      <family val="2"/>
    </font>
    <font>
      <b/>
      <sz val="11"/>
      <color theme="0"/>
      <name val="Calibri "/>
      <family val="2"/>
    </font>
    <font>
      <sz val="11"/>
      <color theme="1"/>
      <name val="Calibri "/>
      <family val="2"/>
    </font>
    <font>
      <b/>
      <sz val="11"/>
      <color theme="1"/>
      <name val="Calibri "/>
      <family val="2"/>
    </font>
    <font>
      <b/>
      <sz val="11"/>
      <color rgb="FF006600"/>
      <name val="Calibri "/>
      <family val="2"/>
    </font>
    <font>
      <sz val="11"/>
      <color rgb="FF006600"/>
      <name val="Calibri "/>
      <family val="2"/>
    </font>
    <font>
      <b/>
      <sz val="11"/>
      <name val="Calibri"/>
      <family val="2"/>
    </font>
    <font>
      <sz val="11"/>
      <name val="Calibri"/>
      <family val="2"/>
    </font>
    <font>
      <b/>
      <sz val="11"/>
      <color theme="1" tint="4.9989318521683403E-2"/>
      <name val="Calibri "/>
      <family val="2"/>
    </font>
    <font>
      <b/>
      <sz val="11"/>
      <color rgb="FF0000CC"/>
      <name val="Calibri "/>
      <family val="2"/>
    </font>
    <font>
      <b/>
      <sz val="11"/>
      <color rgb="FFFF0000"/>
      <name val="Calibri "/>
      <family val="2"/>
    </font>
    <font>
      <sz val="11"/>
      <color rgb="FFFF0000"/>
      <name val="Calibri "/>
      <family val="2"/>
    </font>
    <font>
      <sz val="11"/>
      <color theme="1"/>
      <name val="Calibri"/>
      <family val="2"/>
      <scheme val="minor"/>
    </font>
  </fonts>
  <fills count="4">
    <fill>
      <patternFill patternType="none"/>
    </fill>
    <fill>
      <patternFill patternType="gray125"/>
    </fill>
    <fill>
      <patternFill patternType="solid">
        <fgColor rgb="FF00953B"/>
        <bgColor indexed="64"/>
      </patternFill>
    </fill>
    <fill>
      <patternFill patternType="solid">
        <fgColor theme="0" tint="-0.24994659260841701"/>
        <bgColor indexed="64"/>
      </patternFill>
    </fill>
  </fills>
  <borders count="17">
    <border>
      <left/>
      <right/>
      <top/>
      <bottom/>
      <diagonal/>
    </border>
    <border>
      <left style="medium">
        <color auto="1"/>
      </left>
      <right style="medium">
        <color auto="1"/>
      </right>
      <top/>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diagonal/>
    </border>
    <border>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
      <left/>
      <right style="medium">
        <color auto="1"/>
      </right>
      <top style="medium">
        <color auto="1"/>
      </top>
      <bottom style="medium">
        <color auto="1"/>
      </bottom>
      <diagonal/>
    </border>
    <border>
      <left/>
      <right/>
      <top style="medium">
        <color auto="1"/>
      </top>
      <bottom/>
      <diagonal/>
    </border>
    <border>
      <left style="medium">
        <color auto="1"/>
      </left>
      <right/>
      <top/>
      <bottom/>
      <diagonal/>
    </border>
    <border>
      <left style="medium">
        <color auto="1"/>
      </left>
      <right/>
      <top/>
      <bottom style="medium">
        <color auto="1"/>
      </bottom>
      <diagonal/>
    </border>
    <border>
      <left/>
      <right/>
      <top/>
      <bottom style="medium">
        <color auto="1"/>
      </bottom>
      <diagonal/>
    </border>
    <border>
      <left style="thin">
        <color auto="1"/>
      </left>
      <right/>
      <top/>
      <bottom/>
      <diagonal/>
    </border>
    <border>
      <left/>
      <right style="thin">
        <color auto="1"/>
      </right>
      <top/>
      <bottom/>
      <diagonal/>
    </border>
  </borders>
  <cellStyleXfs count="10">
    <xf numFmtId="0" fontId="0" fillId="0" borderId="0"/>
    <xf numFmtId="44" fontId="15"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3" fontId="15" fillId="0" borderId="0" applyFont="0" applyFill="0" applyBorder="0" applyAlignment="0" applyProtection="0"/>
    <xf numFmtId="0" fontId="1" fillId="0" borderId="0"/>
    <xf numFmtId="0" fontId="15" fillId="0" borderId="0"/>
    <xf numFmtId="44" fontId="15" fillId="0" borderId="0" applyFont="0" applyFill="0" applyBorder="0" applyAlignment="0" applyProtection="0"/>
    <xf numFmtId="9" fontId="15" fillId="0" borderId="0" applyFont="0" applyFill="0" applyBorder="0" applyAlignment="0" applyProtection="0"/>
  </cellStyleXfs>
  <cellXfs count="128">
    <xf numFmtId="0" fontId="0" fillId="0" borderId="0" xfId="0"/>
    <xf numFmtId="0" fontId="3" fillId="0" borderId="13" xfId="2" applyFont="1" applyBorder="1" applyAlignment="1">
      <alignment horizontal="center" vertical="center"/>
    </xf>
    <xf numFmtId="0" fontId="3" fillId="0" borderId="4" xfId="2" applyFont="1" applyBorder="1" applyAlignment="1">
      <alignment horizontal="center" vertical="center"/>
    </xf>
    <xf numFmtId="0" fontId="3" fillId="0" borderId="0" xfId="2" applyFont="1" applyAlignment="1">
      <alignment horizontal="center" vertical="center"/>
    </xf>
    <xf numFmtId="0" fontId="3" fillId="0" borderId="12" xfId="2" applyFont="1" applyBorder="1" applyAlignment="1">
      <alignment horizontal="center" vertical="center"/>
    </xf>
    <xf numFmtId="14" fontId="3" fillId="0" borderId="14" xfId="2" applyNumberFormat="1" applyFont="1" applyBorder="1" applyAlignment="1">
      <alignment horizontal="right" vertical="top"/>
    </xf>
    <xf numFmtId="14" fontId="3" fillId="0" borderId="13" xfId="2" applyNumberFormat="1" applyFont="1" applyBorder="1" applyAlignment="1">
      <alignment horizontal="right" vertical="top"/>
    </xf>
    <xf numFmtId="14" fontId="3" fillId="0" borderId="0" xfId="2" applyNumberFormat="1" applyFont="1" applyAlignment="1">
      <alignment horizontal="right" vertical="top"/>
    </xf>
    <xf numFmtId="14" fontId="3" fillId="0" borderId="12" xfId="2" applyNumberFormat="1" applyFont="1" applyBorder="1" applyAlignment="1">
      <alignment horizontal="right" vertical="top"/>
    </xf>
    <xf numFmtId="14" fontId="3" fillId="0" borderId="11" xfId="2" applyNumberFormat="1" applyFont="1" applyBorder="1" applyAlignment="1">
      <alignment horizontal="right" vertical="top"/>
    </xf>
    <xf numFmtId="14" fontId="3" fillId="0" borderId="2" xfId="2" applyNumberFormat="1" applyFont="1" applyBorder="1" applyAlignment="1">
      <alignment horizontal="right" vertical="top"/>
    </xf>
    <xf numFmtId="0" fontId="3" fillId="0" borderId="3" xfId="2" applyFont="1" applyBorder="1" applyAlignment="1">
      <alignment horizontal="center" vertical="top"/>
    </xf>
    <xf numFmtId="0" fontId="3" fillId="0" borderId="11" xfId="2" applyFont="1" applyBorder="1" applyAlignment="1">
      <alignment horizontal="center" vertical="top"/>
    </xf>
    <xf numFmtId="0" fontId="3" fillId="0" borderId="2" xfId="2" applyFont="1" applyBorder="1" applyAlignment="1">
      <alignment horizontal="center" vertical="top"/>
    </xf>
    <xf numFmtId="0" fontId="4" fillId="2" borderId="0" xfId="6" applyFont="1" applyFill="1" applyAlignment="1">
      <alignment horizontal="center" vertical="top"/>
    </xf>
    <xf numFmtId="0" fontId="3" fillId="0" borderId="14" xfId="2" applyFont="1" applyBorder="1" applyAlignment="1">
      <alignment horizontal="center" vertical="center"/>
    </xf>
    <xf numFmtId="0" fontId="3" fillId="0" borderId="5" xfId="2" applyFont="1" applyBorder="1" applyAlignment="1">
      <alignment horizontal="center" vertical="center"/>
    </xf>
    <xf numFmtId="0" fontId="2" fillId="0" borderId="0" xfId="2" applyFont="1" applyAlignment="1">
      <alignment vertical="top"/>
    </xf>
    <xf numFmtId="0" fontId="2" fillId="0" borderId="1" xfId="2" applyFont="1" applyBorder="1" applyAlignment="1">
      <alignment horizontal="center" vertical="top"/>
    </xf>
    <xf numFmtId="0" fontId="3" fillId="0" borderId="0" xfId="2" applyFont="1" applyAlignment="1">
      <alignment horizontal="center" vertical="top"/>
    </xf>
    <xf numFmtId="0" fontId="3" fillId="0" borderId="2" xfId="2" applyFont="1" applyBorder="1" applyAlignment="1">
      <alignment horizontal="left" vertical="top"/>
    </xf>
    <xf numFmtId="14" fontId="2" fillId="0" borderId="3" xfId="2" applyNumberFormat="1" applyFont="1" applyBorder="1" applyAlignment="1">
      <alignment horizontal="left" vertical="top"/>
    </xf>
    <xf numFmtId="14" fontId="2" fillId="0" borderId="4" xfId="2" applyNumberFormat="1" applyFont="1" applyBorder="1" applyAlignment="1">
      <alignment horizontal="left" vertical="top"/>
    </xf>
    <xf numFmtId="0" fontId="2" fillId="0" borderId="4" xfId="2" applyFont="1" applyBorder="1" applyAlignment="1">
      <alignment horizontal="left" vertical="top"/>
    </xf>
    <xf numFmtId="14" fontId="2" fillId="0" borderId="5" xfId="2" applyNumberFormat="1" applyFont="1" applyBorder="1" applyAlignment="1">
      <alignment horizontal="left" vertical="top"/>
    </xf>
    <xf numFmtId="0" fontId="3" fillId="0" borderId="0" xfId="2" applyFont="1" applyAlignment="1">
      <alignment vertical="top"/>
    </xf>
    <xf numFmtId="0" fontId="2" fillId="0" borderId="0" xfId="2" applyFont="1" applyAlignment="1">
      <alignment horizontal="center" vertical="center"/>
    </xf>
    <xf numFmtId="49" fontId="2" fillId="0" borderId="0" xfId="2" applyNumberFormat="1" applyFont="1" applyAlignment="1">
      <alignment horizontal="left" vertical="top"/>
    </xf>
    <xf numFmtId="0" fontId="4" fillId="2" borderId="0" xfId="6" applyFont="1" applyFill="1" applyAlignment="1">
      <alignment horizontal="justify" vertical="top"/>
    </xf>
    <xf numFmtId="0" fontId="2" fillId="0" borderId="0" xfId="6" applyFont="1" applyAlignment="1">
      <alignment vertical="top"/>
    </xf>
    <xf numFmtId="0" fontId="4" fillId="2" borderId="0" xfId="6" applyFont="1" applyFill="1" applyAlignment="1">
      <alignment horizontal="center" vertical="top"/>
    </xf>
    <xf numFmtId="0" fontId="2" fillId="0" borderId="0" xfId="2" applyFont="1" applyAlignment="1">
      <alignment horizontal="center" vertical="top"/>
    </xf>
    <xf numFmtId="0" fontId="3" fillId="0" borderId="1" xfId="2" applyFont="1" applyBorder="1" applyAlignment="1">
      <alignment horizontal="center" vertical="top"/>
    </xf>
    <xf numFmtId="4" fontId="3" fillId="0" borderId="0" xfId="2" applyNumberFormat="1" applyFont="1" applyAlignment="1">
      <alignment horizontal="center" vertical="top"/>
    </xf>
    <xf numFmtId="0" fontId="7" fillId="0" borderId="0" xfId="6" applyFont="1" applyAlignment="1">
      <alignment horizontal="justify" vertical="top"/>
    </xf>
    <xf numFmtId="165" fontId="8" fillId="0" borderId="0" xfId="4" applyNumberFormat="1" applyFont="1" applyAlignment="1">
      <alignment horizontal="right" vertical="top"/>
    </xf>
    <xf numFmtId="165" fontId="7" fillId="0" borderId="0" xfId="1" applyNumberFormat="1" applyFont="1" applyFill="1" applyAlignment="1">
      <alignment vertical="top"/>
    </xf>
    <xf numFmtId="0" fontId="6" fillId="0" borderId="0" xfId="2" applyFont="1" applyAlignment="1">
      <alignment horizontal="justify" vertical="top"/>
    </xf>
    <xf numFmtId="49" fontId="4" fillId="2" borderId="6" xfId="3" applyNumberFormat="1" applyFont="1" applyFill="1" applyBorder="1" applyAlignment="1">
      <alignment horizontal="center" vertical="center" wrapText="1"/>
    </xf>
    <xf numFmtId="49" fontId="4" fillId="2" borderId="7" xfId="3" applyNumberFormat="1" applyFont="1" applyFill="1" applyBorder="1" applyAlignment="1">
      <alignment horizontal="center" vertical="center" wrapText="1"/>
    </xf>
    <xf numFmtId="0" fontId="3" fillId="0" borderId="1" xfId="2" applyFont="1" applyBorder="1" applyAlignment="1">
      <alignment vertical="top"/>
    </xf>
    <xf numFmtId="0" fontId="3" fillId="0" borderId="8" xfId="2" applyFont="1" applyBorder="1" applyAlignment="1">
      <alignment vertical="top"/>
    </xf>
    <xf numFmtId="2" fontId="2" fillId="0" borderId="0" xfId="2" applyNumberFormat="1" applyFont="1" applyAlignment="1">
      <alignment horizontal="justify" vertical="top"/>
    </xf>
    <xf numFmtId="2" fontId="3" fillId="0" borderId="0" xfId="2" applyNumberFormat="1" applyFont="1" applyAlignment="1">
      <alignment vertical="top"/>
    </xf>
    <xf numFmtId="2" fontId="4" fillId="2" borderId="7" xfId="3" applyNumberFormat="1" applyFont="1" applyFill="1" applyBorder="1" applyAlignment="1">
      <alignment horizontal="center" vertical="center" wrapText="1"/>
    </xf>
    <xf numFmtId="2" fontId="2" fillId="0" borderId="0" xfId="2" applyNumberFormat="1" applyFont="1" applyAlignment="1">
      <alignment horizontal="right" vertical="top"/>
    </xf>
    <xf numFmtId="2" fontId="8" fillId="0" borderId="0" xfId="6" applyNumberFormat="1" applyFont="1" applyAlignment="1">
      <alignment horizontal="center" vertical="top" wrapText="1"/>
    </xf>
    <xf numFmtId="2" fontId="4" fillId="2" borderId="0" xfId="6" applyNumberFormat="1" applyFont="1" applyFill="1" applyAlignment="1">
      <alignment horizontal="center" vertical="top"/>
    </xf>
    <xf numFmtId="2" fontId="2" fillId="0" borderId="0" xfId="2" applyNumberFormat="1" applyFont="1" applyAlignment="1">
      <alignment vertical="top"/>
    </xf>
    <xf numFmtId="165" fontId="2" fillId="0" borderId="0" xfId="4" applyNumberFormat="1" applyFont="1" applyAlignment="1">
      <alignment horizontal="center" vertical="top" wrapText="1"/>
    </xf>
    <xf numFmtId="165" fontId="2" fillId="0" borderId="0" xfId="2" applyNumberFormat="1" applyFont="1" applyAlignment="1">
      <alignment vertical="top"/>
    </xf>
    <xf numFmtId="165" fontId="3" fillId="0" borderId="0" xfId="2" applyNumberFormat="1" applyFont="1" applyAlignment="1">
      <alignment vertical="top"/>
    </xf>
    <xf numFmtId="165" fontId="4" fillId="2" borderId="0" xfId="6" applyNumberFormat="1" applyFont="1" applyFill="1" applyAlignment="1">
      <alignment horizontal="center" vertical="top"/>
    </xf>
    <xf numFmtId="165" fontId="3" fillId="0" borderId="4" xfId="2" applyNumberFormat="1" applyFont="1" applyBorder="1" applyAlignment="1">
      <alignment vertical="top"/>
    </xf>
    <xf numFmtId="165" fontId="3" fillId="0" borderId="5" xfId="2" applyNumberFormat="1" applyFont="1" applyBorder="1" applyAlignment="1">
      <alignment vertical="top"/>
    </xf>
    <xf numFmtId="165" fontId="3" fillId="0" borderId="9" xfId="2" applyNumberFormat="1" applyFont="1" applyBorder="1" applyAlignment="1">
      <alignment horizontal="center" vertical="top"/>
    </xf>
    <xf numFmtId="165" fontId="3" fillId="0" borderId="1" xfId="2" applyNumberFormat="1" applyFont="1" applyBorder="1" applyAlignment="1">
      <alignment horizontal="center" vertical="top"/>
    </xf>
    <xf numFmtId="165" fontId="3" fillId="0" borderId="8" xfId="2" applyNumberFormat="1" applyFont="1" applyBorder="1" applyAlignment="1">
      <alignment horizontal="center" vertical="top"/>
    </xf>
    <xf numFmtId="165" fontId="4" fillId="2" borderId="10" xfId="3" applyNumberFormat="1" applyFont="1" applyFill="1" applyBorder="1" applyAlignment="1">
      <alignment horizontal="center" vertical="center" wrapText="1"/>
    </xf>
    <xf numFmtId="165" fontId="2" fillId="0" borderId="0" xfId="1" applyNumberFormat="1" applyFont="1" applyAlignment="1">
      <alignment horizontal="right" vertical="top"/>
    </xf>
    <xf numFmtId="165" fontId="4" fillId="2" borderId="0" xfId="1" applyNumberFormat="1" applyFont="1" applyFill="1" applyAlignment="1">
      <alignment vertical="top"/>
    </xf>
    <xf numFmtId="165" fontId="2" fillId="0" borderId="0" xfId="2" applyNumberFormat="1" applyFont="1" applyAlignment="1">
      <alignment horizontal="center" vertical="top"/>
    </xf>
    <xf numFmtId="165" fontId="3" fillId="0" borderId="0" xfId="2" applyNumberFormat="1" applyFont="1" applyAlignment="1">
      <alignment horizontal="center" vertical="top"/>
    </xf>
    <xf numFmtId="165" fontId="2" fillId="0" borderId="0" xfId="4" applyNumberFormat="1" applyFont="1" applyBorder="1" applyAlignment="1">
      <alignment horizontal="center" vertical="top"/>
    </xf>
    <xf numFmtId="165" fontId="8" fillId="0" borderId="0" xfId="6" applyNumberFormat="1" applyFont="1" applyAlignment="1">
      <alignment horizontal="center" vertical="top"/>
    </xf>
    <xf numFmtId="165" fontId="2" fillId="0" borderId="0" xfId="4" applyNumberFormat="1" applyFont="1" applyFill="1" applyAlignment="1">
      <alignment horizontal="center" vertical="top"/>
    </xf>
    <xf numFmtId="165" fontId="2" fillId="0" borderId="0" xfId="6" applyNumberFormat="1" applyFont="1" applyAlignment="1">
      <alignment horizontal="right" vertical="top"/>
    </xf>
    <xf numFmtId="2" fontId="2" fillId="0" borderId="0" xfId="6" applyNumberFormat="1" applyFont="1" applyAlignment="1">
      <alignment horizontal="center" vertical="top" wrapText="1"/>
    </xf>
    <xf numFmtId="165" fontId="2" fillId="0" borderId="0" xfId="6" applyNumberFormat="1" applyFont="1" applyAlignment="1">
      <alignment vertical="top"/>
    </xf>
    <xf numFmtId="0" fontId="9" fillId="0" borderId="9" xfId="2" applyFont="1" applyBorder="1" applyAlignment="1">
      <alignment horizontal="left" vertical="top"/>
    </xf>
    <xf numFmtId="166" fontId="2" fillId="0" borderId="0" xfId="6" applyNumberFormat="1" applyFont="1" applyAlignment="1">
      <alignment horizontal="center" vertical="top" wrapText="1"/>
    </xf>
    <xf numFmtId="165" fontId="2" fillId="0" borderId="0" xfId="4" applyNumberFormat="1" applyFont="1" applyFill="1" applyAlignment="1">
      <alignment horizontal="left" vertical="top" wrapText="1"/>
    </xf>
    <xf numFmtId="49" fontId="3" fillId="0" borderId="0" xfId="2" applyNumberFormat="1" applyFont="1" applyAlignment="1">
      <alignment horizontal="left" vertical="top"/>
    </xf>
    <xf numFmtId="0" fontId="11" fillId="0" borderId="0" xfId="2" applyFont="1" applyAlignment="1">
      <alignment horizontal="justify" vertical="top"/>
    </xf>
    <xf numFmtId="0" fontId="2" fillId="0" borderId="0" xfId="2" applyFont="1" applyAlignment="1">
      <alignment horizontal="center" vertical="top"/>
    </xf>
    <xf numFmtId="0" fontId="7" fillId="0" borderId="0" xfId="6" applyFont="1" applyAlignment="1">
      <alignment horizontal="justify" vertical="top"/>
    </xf>
    <xf numFmtId="0" fontId="7" fillId="0" borderId="0" xfId="6" applyFont="1" applyAlignment="1">
      <alignment horizontal="justify" vertical="top" wrapText="1"/>
    </xf>
    <xf numFmtId="0" fontId="2" fillId="0" borderId="0" xfId="6" applyFont="1" applyAlignment="1">
      <alignment horizontal="center" vertical="top"/>
    </xf>
    <xf numFmtId="0" fontId="12" fillId="0" borderId="0" xfId="6" applyFont="1" applyAlignment="1">
      <alignment horizontal="justify" vertical="top"/>
    </xf>
    <xf numFmtId="0" fontId="2" fillId="0" borderId="0" xfId="6" applyFont="1" applyAlignment="1">
      <alignment vertical="top"/>
    </xf>
    <xf numFmtId="165" fontId="3" fillId="0" borderId="0" xfId="4" applyNumberFormat="1" applyFont="1" applyBorder="1" applyAlignment="1">
      <alignment vertical="top"/>
    </xf>
    <xf numFmtId="165" fontId="7" fillId="0" borderId="0" xfId="1" applyNumberFormat="1" applyFont="1" applyFill="1" applyAlignment="1">
      <alignment vertical="top"/>
    </xf>
    <xf numFmtId="165" fontId="12" fillId="0" borderId="0" xfId="1" applyNumberFormat="1" applyFont="1" applyFill="1" applyAlignment="1">
      <alignment vertical="top"/>
    </xf>
    <xf numFmtId="0" fontId="3" fillId="0" borderId="0" xfId="2" applyFont="1" applyAlignment="1">
      <alignment horizontal="left" vertical="top" wrapText="1"/>
    </xf>
    <xf numFmtId="165" fontId="3" fillId="0" borderId="0" xfId="1" applyNumberFormat="1" applyFont="1" applyFill="1" applyAlignment="1">
      <alignment horizontal="right" vertical="top"/>
    </xf>
    <xf numFmtId="0" fontId="3" fillId="0" borderId="0" xfId="2" applyFont="1" applyAlignment="1">
      <alignment vertical="top"/>
    </xf>
    <xf numFmtId="2" fontId="3" fillId="0" borderId="0" xfId="2" applyNumberFormat="1" applyFont="1" applyAlignment="1">
      <alignment vertical="top"/>
    </xf>
    <xf numFmtId="165" fontId="3" fillId="0" borderId="0" xfId="2" applyNumberFormat="1" applyFont="1" applyAlignment="1">
      <alignment horizontal="center" vertical="top"/>
    </xf>
    <xf numFmtId="2" fontId="8" fillId="0" borderId="0" xfId="6" applyNumberFormat="1" applyFont="1" applyAlignment="1">
      <alignment horizontal="center" vertical="top" wrapText="1"/>
    </xf>
    <xf numFmtId="165" fontId="8" fillId="0" borderId="0" xfId="6" applyNumberFormat="1" applyFont="1" applyAlignment="1">
      <alignment horizontal="center" vertical="top"/>
    </xf>
    <xf numFmtId="165" fontId="8" fillId="0" borderId="0" xfId="4" applyNumberFormat="1" applyFont="1" applyAlignment="1">
      <alignment horizontal="right" vertical="top"/>
    </xf>
    <xf numFmtId="49" fontId="2" fillId="0" borderId="0" xfId="6" applyNumberFormat="1" applyFont="1" applyAlignment="1">
      <alignment horizontal="left" vertical="top"/>
    </xf>
    <xf numFmtId="49" fontId="2" fillId="0" borderId="0" xfId="6" applyNumberFormat="1" applyFont="1" applyAlignment="1">
      <alignment horizontal="justify" vertical="top" wrapText="1"/>
    </xf>
    <xf numFmtId="2" fontId="2" fillId="0" borderId="0" xfId="6" applyNumberFormat="1" applyFont="1" applyAlignment="1">
      <alignment horizontal="center" vertical="top" wrapText="1"/>
    </xf>
    <xf numFmtId="165" fontId="2" fillId="0" borderId="0" xfId="6" applyNumberFormat="1" applyFont="1" applyAlignment="1">
      <alignment horizontal="right" vertical="top"/>
    </xf>
    <xf numFmtId="10" fontId="2" fillId="0" borderId="0" xfId="9" applyNumberFormat="1" applyFont="1" applyAlignment="1">
      <alignment vertical="top"/>
    </xf>
    <xf numFmtId="44" fontId="2" fillId="0" borderId="0" xfId="1" applyFont="1" applyAlignment="1">
      <alignment vertical="top"/>
    </xf>
    <xf numFmtId="2" fontId="2" fillId="0" borderId="0" xfId="6" applyNumberFormat="1" applyFont="1"/>
    <xf numFmtId="0" fontId="2" fillId="0" borderId="0" xfId="2" applyFont="1" applyAlignment="1">
      <alignment vertical="top"/>
    </xf>
    <xf numFmtId="165" fontId="2" fillId="0" borderId="0" xfId="4" applyNumberFormat="1" applyFont="1" applyAlignment="1">
      <alignment horizontal="left" vertical="top" wrapText="1"/>
    </xf>
    <xf numFmtId="165" fontId="2" fillId="0" borderId="0" xfId="6" applyNumberFormat="1" applyFont="1" applyAlignment="1">
      <alignment horizontal="center" vertical="top"/>
    </xf>
    <xf numFmtId="165" fontId="2" fillId="0" borderId="0" xfId="6" applyNumberFormat="1" applyFont="1" applyAlignment="1">
      <alignment horizontal="center" vertical="top"/>
    </xf>
    <xf numFmtId="167" fontId="2" fillId="0" borderId="0" xfId="6" applyNumberFormat="1" applyFont="1" applyAlignment="1">
      <alignment horizontal="center" vertical="top" wrapText="1"/>
    </xf>
    <xf numFmtId="0" fontId="2" fillId="0" borderId="9" xfId="2" applyFont="1" applyBorder="1" applyAlignment="1">
      <alignment horizontal="center" vertical="top"/>
    </xf>
    <xf numFmtId="0" fontId="3" fillId="0" borderId="9" xfId="2" applyFont="1" applyBorder="1" applyAlignment="1">
      <alignment horizontal="center" vertical="top"/>
    </xf>
    <xf numFmtId="165" fontId="3" fillId="0" borderId="3" xfId="2" applyNumberFormat="1" applyFont="1" applyBorder="1" applyAlignment="1">
      <alignment vertical="top"/>
    </xf>
    <xf numFmtId="164" fontId="5" fillId="0" borderId="8" xfId="0" applyNumberFormat="1" applyFont="1" applyBorder="1" applyAlignment="1">
      <alignment horizontal="center" vertical="center"/>
    </xf>
    <xf numFmtId="0" fontId="13" fillId="0" borderId="0" xfId="6" applyFont="1" applyAlignment="1">
      <alignment horizontal="justify" vertical="top"/>
    </xf>
    <xf numFmtId="0" fontId="14" fillId="0" borderId="0" xfId="6" applyFont="1" applyAlignment="1">
      <alignment vertical="top"/>
    </xf>
    <xf numFmtId="2" fontId="14" fillId="0" borderId="0" xfId="6" applyNumberFormat="1" applyFont="1" applyAlignment="1">
      <alignment horizontal="center" vertical="top" wrapText="1"/>
    </xf>
    <xf numFmtId="165" fontId="14" fillId="0" borderId="0" xfId="6" applyNumberFormat="1" applyFont="1" applyAlignment="1">
      <alignment horizontal="center" vertical="top"/>
    </xf>
    <xf numFmtId="165" fontId="14" fillId="0" borderId="0" xfId="4" applyNumberFormat="1" applyFont="1" applyAlignment="1">
      <alignment horizontal="left" vertical="top" wrapText="1"/>
    </xf>
    <xf numFmtId="165" fontId="13" fillId="0" borderId="0" xfId="1" applyNumberFormat="1" applyFont="1" applyFill="1" applyAlignment="1">
      <alignment vertical="top"/>
    </xf>
    <xf numFmtId="0" fontId="4" fillId="2" borderId="6" xfId="2" applyFont="1" applyFill="1" applyBorder="1" applyAlignment="1">
      <alignment horizontal="center" vertical="top"/>
    </xf>
    <xf numFmtId="0" fontId="4" fillId="2" borderId="7" xfId="2" applyFont="1" applyFill="1" applyBorder="1" applyAlignment="1">
      <alignment horizontal="center" vertical="top"/>
    </xf>
    <xf numFmtId="0" fontId="4" fillId="2" borderId="10" xfId="2" applyFont="1" applyFill="1" applyBorder="1" applyAlignment="1">
      <alignment horizontal="center" vertical="top"/>
    </xf>
    <xf numFmtId="0" fontId="3" fillId="3" borderId="15" xfId="2" applyFont="1" applyFill="1" applyBorder="1" applyAlignment="1">
      <alignment horizontal="center" vertical="top"/>
    </xf>
    <xf numFmtId="0" fontId="3" fillId="3" borderId="0" xfId="2" applyFont="1" applyFill="1" applyAlignment="1">
      <alignment horizontal="center" vertical="top"/>
    </xf>
    <xf numFmtId="0" fontId="3" fillId="3" borderId="16" xfId="2" applyFont="1" applyFill="1" applyBorder="1" applyAlignment="1">
      <alignment horizontal="center" vertical="top"/>
    </xf>
    <xf numFmtId="0" fontId="2" fillId="0" borderId="12" xfId="2" applyFont="1" applyBorder="1" applyAlignment="1">
      <alignment horizontal="center" vertical="center"/>
    </xf>
    <xf numFmtId="0" fontId="2" fillId="0" borderId="0" xfId="2" applyFont="1" applyAlignment="1">
      <alignment horizontal="center" vertical="center"/>
    </xf>
    <xf numFmtId="0" fontId="2" fillId="0" borderId="4" xfId="2" applyFont="1" applyBorder="1" applyAlignment="1">
      <alignment horizontal="center" vertical="center"/>
    </xf>
    <xf numFmtId="0" fontId="2" fillId="0" borderId="13" xfId="2" applyFont="1" applyBorder="1" applyAlignment="1">
      <alignment horizontal="center" vertical="center"/>
    </xf>
    <xf numFmtId="0" fontId="2" fillId="0" borderId="14" xfId="2" applyFont="1" applyBorder="1" applyAlignment="1">
      <alignment horizontal="center" vertical="center"/>
    </xf>
    <xf numFmtId="0" fontId="2" fillId="0" borderId="5" xfId="2" applyFont="1" applyBorder="1" applyAlignment="1">
      <alignment horizontal="center" vertical="center"/>
    </xf>
    <xf numFmtId="0" fontId="5" fillId="0" borderId="1" xfId="0" applyFont="1" applyBorder="1" applyAlignment="1">
      <alignment horizontal="left" vertical="top" wrapText="1"/>
    </xf>
    <xf numFmtId="0" fontId="10" fillId="0" borderId="1" xfId="2" applyFont="1" applyBorder="1" applyAlignment="1">
      <alignment horizontal="center" vertical="center"/>
    </xf>
    <xf numFmtId="0" fontId="10" fillId="0" borderId="8" xfId="2" applyFont="1" applyBorder="1" applyAlignment="1">
      <alignment horizontal="center" vertical="center"/>
    </xf>
  </cellXfs>
  <cellStyles count="10">
    <cellStyle name="Millares 2" xfId="5" xr:uid="{00000000-0005-0000-0000-000009000000}"/>
    <cellStyle name="Moneda" xfId="1" builtinId="4"/>
    <cellStyle name="Moneda 2 2" xfId="4" xr:uid="{00000000-0005-0000-0000-000008000000}"/>
    <cellStyle name="Moneda 3" xfId="8" xr:uid="{00000000-0005-0000-0000-00000C000000}"/>
    <cellStyle name="Normal" xfId="0" builtinId="0"/>
    <cellStyle name="Normal 2" xfId="2" xr:uid="{00000000-0005-0000-0000-000006000000}"/>
    <cellStyle name="Normal 2 2" xfId="6" xr:uid="{00000000-0005-0000-0000-00000A000000}"/>
    <cellStyle name="Normal 3 2" xfId="3" xr:uid="{00000000-0005-0000-0000-000007000000}"/>
    <cellStyle name="Normal 5" xfId="7" xr:uid="{00000000-0005-0000-0000-00000B000000}"/>
    <cellStyle name="Porcentaje" xfId="9"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78254</xdr:colOff>
      <xdr:row>2</xdr:row>
      <xdr:rowOff>58782</xdr:rowOff>
    </xdr:from>
    <xdr:to>
      <xdr:col>0</xdr:col>
      <xdr:colOff>1202354</xdr:colOff>
      <xdr:row>7</xdr:row>
      <xdr:rowOff>85964</xdr:rowOff>
    </xdr:to>
    <xdr:pic>
      <xdr:nvPicPr>
        <xdr:cNvPr id="2" name="Imagen 1">
          <a:extLst>
            <a:ext uri="{FF2B5EF4-FFF2-40B4-BE49-F238E27FC236}">
              <a16:creationId xmlns:a16="http://schemas.microsoft.com/office/drawing/2014/main" id="{2788B604-A443-4BF6-9670-BD4AB4C8589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a:xfrm>
          <a:off x="76200" y="438150"/>
          <a:ext cx="1123950" cy="990600"/>
        </a:xfrm>
        <a:prstGeom prst="rect">
          <a:avLst/>
        </a:prstGeom>
      </xdr:spPr>
    </xdr:pic>
    <xdr:clientData/>
  </xdr:twoCellAnchor>
  <xdr:twoCellAnchor editAs="oneCell">
    <xdr:from>
      <xdr:col>6</xdr:col>
      <xdr:colOff>32452</xdr:colOff>
      <xdr:row>3</xdr:row>
      <xdr:rowOff>103908</xdr:rowOff>
    </xdr:from>
    <xdr:to>
      <xdr:col>6</xdr:col>
      <xdr:colOff>1755770</xdr:colOff>
      <xdr:row>6</xdr:row>
      <xdr:rowOff>49134</xdr:rowOff>
    </xdr:to>
    <xdr:pic>
      <xdr:nvPicPr>
        <xdr:cNvPr id="3" name="Imagen 2">
          <a:extLst>
            <a:ext uri="{FF2B5EF4-FFF2-40B4-BE49-F238E27FC236}">
              <a16:creationId xmlns:a16="http://schemas.microsoft.com/office/drawing/2014/main" id="{30479134-5F3E-48EF-A358-1FC7339E7BB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12230100" y="676275"/>
          <a:ext cx="1724025" cy="5238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04F5F-C163-45FA-A6B9-83E9E00FD7A8}">
  <sheetPr codeName="Hoja1"/>
  <dimension ref="A1:AH89"/>
  <sheetViews>
    <sheetView showGridLines="0" tabSelected="1" zoomScale="90" zoomScaleNormal="90" zoomScaleSheetLayoutView="70" zoomScalePageLayoutView="52" workbookViewId="0"/>
  </sheetViews>
  <sheetFormatPr baseColWidth="10" defaultColWidth="9.140625" defaultRowHeight="14.25"/>
  <cols>
    <col min="1" max="1" width="21.140625" style="17" customWidth="1"/>
    <col min="2" max="2" width="77.42578125" style="17" customWidth="1"/>
    <col min="3" max="3" width="10.28515625" style="17" customWidth="1"/>
    <col min="4" max="4" width="13.85546875" style="48" bestFit="1" customWidth="1"/>
    <col min="5" max="5" width="23.5703125" style="61" customWidth="1"/>
    <col min="6" max="6" width="36.7109375" style="17" customWidth="1"/>
    <col min="7" max="7" width="27.140625" style="50" customWidth="1"/>
    <col min="8" max="8" width="12.7109375" style="17" bestFit="1" customWidth="1"/>
    <col min="9" max="9" width="14.140625" style="17" bestFit="1" customWidth="1"/>
    <col min="10" max="16384" width="9.140625" style="17"/>
  </cols>
  <sheetData>
    <row r="1" spans="1:9" s="29" customFormat="1" ht="15">
      <c r="A1" s="103"/>
      <c r="B1" s="104" t="s">
        <v>0</v>
      </c>
      <c r="C1" s="13" t="s">
        <v>1</v>
      </c>
      <c r="D1" s="12"/>
      <c r="E1" s="12"/>
      <c r="F1" s="11"/>
      <c r="G1" s="105"/>
      <c r="H1" s="68"/>
      <c r="I1" s="50"/>
    </row>
    <row r="2" spans="1:9" ht="15">
      <c r="A2" s="18"/>
      <c r="B2" s="32" t="s">
        <v>2</v>
      </c>
      <c r="C2" s="119" t="s">
        <v>70</v>
      </c>
      <c r="D2" s="120"/>
      <c r="E2" s="120"/>
      <c r="F2" s="121"/>
      <c r="G2" s="53"/>
    </row>
    <row r="3" spans="1:9" ht="15">
      <c r="A3" s="18"/>
      <c r="B3" s="19" t="s">
        <v>3</v>
      </c>
      <c r="C3" s="119"/>
      <c r="D3" s="120"/>
      <c r="E3" s="120"/>
      <c r="F3" s="121"/>
      <c r="G3" s="53"/>
    </row>
    <row r="4" spans="1:9" ht="15">
      <c r="A4" s="18"/>
      <c r="B4" s="40"/>
      <c r="C4" s="119"/>
      <c r="D4" s="120"/>
      <c r="E4" s="120"/>
      <c r="F4" s="121"/>
      <c r="G4" s="53"/>
    </row>
    <row r="5" spans="1:9" ht="15.75" thickBot="1">
      <c r="A5" s="18"/>
      <c r="B5" s="41"/>
      <c r="C5" s="122"/>
      <c r="D5" s="123"/>
      <c r="E5" s="123"/>
      <c r="F5" s="124"/>
      <c r="G5" s="53"/>
    </row>
    <row r="6" spans="1:9" ht="15">
      <c r="A6" s="18"/>
      <c r="B6" s="20" t="s">
        <v>4</v>
      </c>
      <c r="C6" s="10" t="s">
        <v>5</v>
      </c>
      <c r="D6" s="9"/>
      <c r="E6" s="9"/>
      <c r="F6" s="21"/>
      <c r="G6" s="53"/>
    </row>
    <row r="7" spans="1:9" ht="15">
      <c r="A7" s="18"/>
      <c r="B7" s="125" t="s">
        <v>69</v>
      </c>
      <c r="C7" s="8" t="s">
        <v>6</v>
      </c>
      <c r="D7" s="7"/>
      <c r="E7" s="7"/>
      <c r="F7" s="22"/>
      <c r="G7" s="53"/>
    </row>
    <row r="8" spans="1:9" ht="15">
      <c r="A8" s="18"/>
      <c r="B8" s="125"/>
      <c r="C8" s="8" t="s">
        <v>7</v>
      </c>
      <c r="D8" s="7"/>
      <c r="E8" s="7"/>
      <c r="F8" s="23"/>
      <c r="G8" s="53"/>
    </row>
    <row r="9" spans="1:9" ht="15.75" thickBot="1">
      <c r="A9" s="18"/>
      <c r="B9" s="125"/>
      <c r="C9" s="6" t="s">
        <v>8</v>
      </c>
      <c r="D9" s="5"/>
      <c r="E9" s="5"/>
      <c r="F9" s="24"/>
      <c r="G9" s="54"/>
    </row>
    <row r="10" spans="1:9" ht="15">
      <c r="A10" s="18"/>
      <c r="B10" s="69" t="s">
        <v>27</v>
      </c>
      <c r="C10" s="13" t="s">
        <v>9</v>
      </c>
      <c r="D10" s="12"/>
      <c r="E10" s="12"/>
      <c r="F10" s="11"/>
      <c r="G10" s="55" t="s">
        <v>10</v>
      </c>
    </row>
    <row r="11" spans="1:9" ht="15">
      <c r="A11" s="18"/>
      <c r="B11" s="126"/>
      <c r="C11" s="4"/>
      <c r="D11" s="3"/>
      <c r="E11" s="3"/>
      <c r="F11" s="2"/>
      <c r="G11" s="56" t="s">
        <v>28</v>
      </c>
    </row>
    <row r="12" spans="1:9" ht="15.75" thickBot="1">
      <c r="A12" s="106"/>
      <c r="B12" s="127"/>
      <c r="C12" s="1"/>
      <c r="D12" s="15"/>
      <c r="E12" s="15"/>
      <c r="F12" s="16"/>
      <c r="G12" s="57"/>
    </row>
    <row r="13" spans="1:9" ht="15" thickBot="1">
      <c r="D13" s="42"/>
    </row>
    <row r="14" spans="1:9" ht="15.75" thickBot="1">
      <c r="A14" s="113" t="s">
        <v>25</v>
      </c>
      <c r="B14" s="114"/>
      <c r="C14" s="114"/>
      <c r="D14" s="114"/>
      <c r="E14" s="114"/>
      <c r="F14" s="114"/>
      <c r="G14" s="115"/>
    </row>
    <row r="15" spans="1:9" ht="15.75" thickBot="1">
      <c r="A15" s="25"/>
      <c r="B15" s="25"/>
      <c r="C15" s="25"/>
      <c r="D15" s="43"/>
      <c r="E15" s="62"/>
      <c r="F15" s="25"/>
      <c r="G15" s="51"/>
    </row>
    <row r="16" spans="1:9" s="26" customFormat="1" ht="30.75" thickBot="1">
      <c r="A16" s="38" t="s">
        <v>11</v>
      </c>
      <c r="B16" s="39" t="s">
        <v>12</v>
      </c>
      <c r="C16" s="39" t="s">
        <v>13</v>
      </c>
      <c r="D16" s="44" t="s">
        <v>14</v>
      </c>
      <c r="E16" s="44" t="s">
        <v>41</v>
      </c>
      <c r="F16" s="44" t="s">
        <v>42</v>
      </c>
      <c r="G16" s="58" t="s">
        <v>15</v>
      </c>
    </row>
    <row r="17" spans="1:34" ht="30">
      <c r="A17" s="72" t="s">
        <v>16</v>
      </c>
      <c r="B17" s="73" t="str">
        <f>B7</f>
        <v>Conservación periódica y conservación rutinaria de la carretera Sin Código, tramo Colotlán - El Epazote, en el municipio de Colotlán, Jalisco.</v>
      </c>
      <c r="C17" s="74"/>
      <c r="D17" s="45"/>
      <c r="E17" s="63"/>
      <c r="F17" s="33"/>
      <c r="G17" s="80">
        <f>G18+G37</f>
        <v>0</v>
      </c>
    </row>
    <row r="18" spans="1:34" ht="15">
      <c r="A18" s="75" t="s">
        <v>24</v>
      </c>
      <c r="B18" s="76" t="s">
        <v>52</v>
      </c>
      <c r="C18" s="75"/>
      <c r="D18" s="102"/>
      <c r="E18" s="102"/>
      <c r="F18" s="49"/>
      <c r="G18" s="81">
        <f>G19+G21+G24+G29</f>
        <v>0</v>
      </c>
      <c r="H18" s="29"/>
    </row>
    <row r="19" spans="1:34" s="29" customFormat="1" ht="15">
      <c r="A19" s="78" t="s">
        <v>43</v>
      </c>
      <c r="B19" s="78" t="s">
        <v>50</v>
      </c>
      <c r="C19" s="79"/>
      <c r="D19" s="67"/>
      <c r="E19" s="101"/>
      <c r="F19" s="99"/>
      <c r="G19" s="82">
        <f>SUM(G20:G20)</f>
        <v>0</v>
      </c>
      <c r="H19" s="94"/>
      <c r="I19" s="50"/>
    </row>
    <row r="20" spans="1:34" s="79" customFormat="1" ht="171">
      <c r="A20" s="91" t="s">
        <v>29</v>
      </c>
      <c r="B20" s="92" t="s">
        <v>53</v>
      </c>
      <c r="C20" s="77" t="s">
        <v>54</v>
      </c>
      <c r="D20" s="93">
        <v>0.26</v>
      </c>
      <c r="E20" s="100"/>
      <c r="F20" s="99" t="str" cm="1">
        <f t="array" ref="F20">numtext(E20)</f>
        <v>CERO PESOS 00/100 M.N.</v>
      </c>
      <c r="G20" s="94">
        <f t="shared" ref="G20" si="0">ROUND(D20*E20,2)</f>
        <v>0</v>
      </c>
      <c r="H20" s="94"/>
      <c r="I20" s="94"/>
      <c r="J20" s="94"/>
      <c r="K20" s="95"/>
      <c r="L20" s="96"/>
      <c r="M20" s="97"/>
      <c r="N20" s="97"/>
      <c r="W20" s="98"/>
      <c r="X20" s="98"/>
      <c r="Y20" s="98"/>
      <c r="Z20" s="98"/>
      <c r="AA20" s="98"/>
      <c r="AB20" s="98"/>
      <c r="AC20" s="98"/>
      <c r="AD20" s="98"/>
      <c r="AE20" s="98"/>
      <c r="AF20" s="98"/>
      <c r="AG20" s="98"/>
      <c r="AH20" s="98"/>
    </row>
    <row r="21" spans="1:34" s="29" customFormat="1" ht="15">
      <c r="A21" s="78" t="s">
        <v>45</v>
      </c>
      <c r="B21" s="78" t="s">
        <v>51</v>
      </c>
      <c r="C21" s="79"/>
      <c r="D21" s="67"/>
      <c r="E21" s="101"/>
      <c r="F21" s="99"/>
      <c r="G21" s="82">
        <f>SUM(G22:G23)</f>
        <v>0</v>
      </c>
      <c r="H21" s="94"/>
      <c r="I21" s="50"/>
    </row>
    <row r="22" spans="1:34" s="79" customFormat="1" ht="156.75">
      <c r="A22" s="91" t="s">
        <v>30</v>
      </c>
      <c r="B22" s="92" t="s">
        <v>71</v>
      </c>
      <c r="C22" s="77" t="s">
        <v>22</v>
      </c>
      <c r="D22" s="93">
        <v>85</v>
      </c>
      <c r="E22" s="100"/>
      <c r="F22" s="99" t="str" cm="1">
        <f t="array" ref="F22">numtext(E22)</f>
        <v>CERO PESOS 00/100 M.N.</v>
      </c>
      <c r="G22" s="94">
        <f t="shared" ref="G22:G28" si="1">ROUND(D22*E22,2)</f>
        <v>0</v>
      </c>
      <c r="H22" s="94"/>
      <c r="I22" s="94"/>
      <c r="J22" s="94"/>
      <c r="K22" s="95"/>
      <c r="L22" s="96"/>
      <c r="M22" s="97"/>
      <c r="N22" s="97"/>
      <c r="W22" s="98"/>
      <c r="X22" s="98"/>
      <c r="Y22" s="98"/>
      <c r="Z22" s="98"/>
      <c r="AA22" s="98"/>
      <c r="AB22" s="98"/>
      <c r="AC22" s="98"/>
      <c r="AD22" s="98"/>
      <c r="AE22" s="98"/>
      <c r="AF22" s="98"/>
      <c r="AG22" s="98"/>
      <c r="AH22" s="98"/>
    </row>
    <row r="23" spans="1:34" s="79" customFormat="1" ht="156.75">
      <c r="A23" s="91" t="s">
        <v>31</v>
      </c>
      <c r="B23" s="92" t="s">
        <v>72</v>
      </c>
      <c r="C23" s="77" t="s">
        <v>22</v>
      </c>
      <c r="D23" s="93">
        <v>122</v>
      </c>
      <c r="E23" s="100"/>
      <c r="F23" s="99" t="str" cm="1">
        <f t="array" ref="F23">numtext(E23)</f>
        <v>CERO PESOS 00/100 M.N.</v>
      </c>
      <c r="G23" s="94">
        <f t="shared" si="1"/>
        <v>0</v>
      </c>
      <c r="H23" s="94"/>
      <c r="I23" s="94"/>
      <c r="J23" s="94"/>
      <c r="K23" s="95"/>
      <c r="L23" s="96"/>
      <c r="M23" s="97"/>
      <c r="N23" s="97"/>
      <c r="W23" s="98"/>
      <c r="X23" s="98"/>
      <c r="Y23" s="98"/>
      <c r="Z23" s="98"/>
      <c r="AA23" s="98"/>
      <c r="AB23" s="98"/>
      <c r="AC23" s="98"/>
      <c r="AD23" s="98"/>
      <c r="AE23" s="98"/>
      <c r="AF23" s="98"/>
      <c r="AG23" s="98"/>
      <c r="AH23" s="98"/>
    </row>
    <row r="24" spans="1:34" s="29" customFormat="1" ht="15">
      <c r="A24" s="78" t="s">
        <v>55</v>
      </c>
      <c r="B24" s="78" t="s">
        <v>44</v>
      </c>
      <c r="C24" s="79"/>
      <c r="D24" s="67"/>
      <c r="E24" s="101"/>
      <c r="F24" s="99"/>
      <c r="G24" s="82">
        <f>SUM(G25:G28)</f>
        <v>0</v>
      </c>
      <c r="H24" s="94"/>
      <c r="I24" s="50"/>
    </row>
    <row r="25" spans="1:34" s="79" customFormat="1" ht="270.75">
      <c r="A25" s="91" t="s">
        <v>32</v>
      </c>
      <c r="B25" s="92" t="s">
        <v>73</v>
      </c>
      <c r="C25" s="77" t="s">
        <v>26</v>
      </c>
      <c r="D25" s="93">
        <v>458.6</v>
      </c>
      <c r="E25" s="100"/>
      <c r="F25" s="99" t="str" cm="1">
        <f t="array" ref="F25">numtext(E25)</f>
        <v>CERO PESOS 00/100 M.N.</v>
      </c>
      <c r="G25" s="94">
        <f t="shared" si="1"/>
        <v>0</v>
      </c>
      <c r="H25" s="94"/>
      <c r="I25" s="94"/>
      <c r="J25" s="94"/>
      <c r="K25" s="95"/>
      <c r="L25" s="96"/>
      <c r="M25" s="97"/>
      <c r="N25" s="97"/>
      <c r="W25" s="98"/>
      <c r="X25" s="98"/>
      <c r="Y25" s="98"/>
      <c r="Z25" s="98"/>
      <c r="AA25" s="98"/>
      <c r="AB25" s="98"/>
      <c r="AC25" s="98"/>
      <c r="AD25" s="98"/>
      <c r="AE25" s="98"/>
      <c r="AF25" s="98"/>
      <c r="AG25" s="98"/>
      <c r="AH25" s="98"/>
    </row>
    <row r="26" spans="1:34" s="79" customFormat="1" ht="142.5">
      <c r="A26" s="91" t="s">
        <v>33</v>
      </c>
      <c r="B26" s="92" t="s">
        <v>56</v>
      </c>
      <c r="C26" s="77" t="s">
        <v>57</v>
      </c>
      <c r="D26" s="93">
        <v>1834.4</v>
      </c>
      <c r="E26" s="100"/>
      <c r="F26" s="99" t="str" cm="1">
        <f t="array" ref="F26">numtext(E26)</f>
        <v>CERO PESOS 00/100 M.N.</v>
      </c>
      <c r="G26" s="94">
        <f t="shared" si="1"/>
        <v>0</v>
      </c>
      <c r="H26" s="94"/>
      <c r="I26" s="94"/>
      <c r="J26" s="94"/>
      <c r="K26" s="95"/>
      <c r="L26" s="96"/>
      <c r="M26" s="97"/>
      <c r="N26" s="97"/>
      <c r="W26" s="98"/>
      <c r="X26" s="98"/>
      <c r="Y26" s="98"/>
      <c r="Z26" s="98"/>
      <c r="AA26" s="98"/>
      <c r="AB26" s="98"/>
      <c r="AC26" s="98"/>
      <c r="AD26" s="98"/>
      <c r="AE26" s="98"/>
      <c r="AF26" s="98"/>
      <c r="AG26" s="98"/>
      <c r="AH26" s="98"/>
    </row>
    <row r="27" spans="1:34" s="79" customFormat="1" ht="299.25">
      <c r="A27" s="91" t="s">
        <v>34</v>
      </c>
      <c r="B27" s="92" t="s">
        <v>74</v>
      </c>
      <c r="C27" s="77" t="s">
        <v>26</v>
      </c>
      <c r="D27" s="93">
        <v>4.5999999999999996</v>
      </c>
      <c r="E27" s="100"/>
      <c r="F27" s="99" t="str" cm="1">
        <f t="array" ref="F27">numtext(E27)</f>
        <v>CERO PESOS 00/100 M.N.</v>
      </c>
      <c r="G27" s="94">
        <f t="shared" si="1"/>
        <v>0</v>
      </c>
      <c r="H27" s="94"/>
      <c r="I27" s="94"/>
      <c r="J27" s="94"/>
      <c r="K27" s="95"/>
      <c r="L27" s="96"/>
      <c r="M27" s="97"/>
      <c r="N27" s="97"/>
      <c r="W27" s="98"/>
      <c r="X27" s="98"/>
      <c r="Y27" s="98"/>
      <c r="Z27" s="98"/>
      <c r="AA27" s="98"/>
      <c r="AB27" s="98"/>
      <c r="AC27" s="98"/>
      <c r="AD27" s="98"/>
      <c r="AE27" s="98"/>
      <c r="AF27" s="98"/>
      <c r="AG27" s="98"/>
      <c r="AH27" s="98"/>
    </row>
    <row r="28" spans="1:34" s="79" customFormat="1" ht="409.5">
      <c r="A28" s="91" t="s">
        <v>35</v>
      </c>
      <c r="B28" s="92" t="s">
        <v>75</v>
      </c>
      <c r="C28" s="77" t="s">
        <v>26</v>
      </c>
      <c r="D28" s="93">
        <v>91.720000000000013</v>
      </c>
      <c r="E28" s="100"/>
      <c r="F28" s="99" t="str" cm="1">
        <f t="array" ref="F28">numtext(E28)</f>
        <v>CERO PESOS 00/100 M.N.</v>
      </c>
      <c r="G28" s="94">
        <f t="shared" si="1"/>
        <v>0</v>
      </c>
      <c r="H28" s="94"/>
      <c r="I28" s="94"/>
      <c r="J28" s="94"/>
      <c r="K28" s="95"/>
      <c r="L28" s="96"/>
      <c r="M28" s="97"/>
      <c r="N28" s="97"/>
      <c r="W28" s="98"/>
      <c r="X28" s="98"/>
      <c r="Y28" s="98"/>
      <c r="Z28" s="98"/>
      <c r="AA28" s="98"/>
      <c r="AB28" s="98"/>
      <c r="AC28" s="98"/>
      <c r="AD28" s="98"/>
      <c r="AE28" s="98"/>
      <c r="AF28" s="98"/>
      <c r="AG28" s="98"/>
      <c r="AH28" s="98"/>
    </row>
    <row r="29" spans="1:34" s="29" customFormat="1" ht="15">
      <c r="A29" s="78" t="s">
        <v>59</v>
      </c>
      <c r="B29" s="78" t="s">
        <v>46</v>
      </c>
      <c r="C29" s="79"/>
      <c r="D29" s="67"/>
      <c r="E29" s="101"/>
      <c r="F29" s="99"/>
      <c r="G29" s="82">
        <f>G30+G33</f>
        <v>0</v>
      </c>
      <c r="H29" s="94"/>
      <c r="I29" s="50"/>
    </row>
    <row r="30" spans="1:34" s="29" customFormat="1" ht="15">
      <c r="A30" s="107" t="s">
        <v>60</v>
      </c>
      <c r="B30" s="107" t="s">
        <v>58</v>
      </c>
      <c r="C30" s="108"/>
      <c r="D30" s="109"/>
      <c r="E30" s="110"/>
      <c r="F30" s="111"/>
      <c r="G30" s="112">
        <f>SUM(G31:G32)</f>
        <v>0</v>
      </c>
      <c r="H30" s="94"/>
      <c r="I30" s="50"/>
    </row>
    <row r="31" spans="1:34" s="79" customFormat="1" ht="85.5">
      <c r="A31" s="91" t="s">
        <v>36</v>
      </c>
      <c r="B31" s="92" t="s">
        <v>47</v>
      </c>
      <c r="C31" s="77" t="s">
        <v>22</v>
      </c>
      <c r="D31" s="93">
        <v>750</v>
      </c>
      <c r="E31" s="100"/>
      <c r="F31" s="99" t="str" cm="1">
        <f t="array" ref="F31">numtext(E31)</f>
        <v>CERO PESOS 00/100 M.N.</v>
      </c>
      <c r="G31" s="94">
        <f t="shared" ref="G31:G32" si="2">ROUND(D31*E31,2)</f>
        <v>0</v>
      </c>
      <c r="H31" s="94"/>
      <c r="I31" s="94"/>
      <c r="J31" s="94"/>
      <c r="K31" s="95"/>
      <c r="L31" s="96"/>
      <c r="M31" s="97"/>
      <c r="N31" s="97"/>
      <c r="W31" s="98"/>
      <c r="X31" s="98"/>
      <c r="Y31" s="98"/>
      <c r="Z31" s="98"/>
      <c r="AA31" s="98"/>
      <c r="AB31" s="98"/>
      <c r="AC31" s="98"/>
      <c r="AD31" s="98"/>
      <c r="AE31" s="98"/>
      <c r="AF31" s="98"/>
      <c r="AG31" s="98"/>
      <c r="AH31" s="98"/>
    </row>
    <row r="32" spans="1:34" s="79" customFormat="1" ht="57">
      <c r="A32" s="91" t="s">
        <v>37</v>
      </c>
      <c r="B32" s="92" t="s">
        <v>48</v>
      </c>
      <c r="C32" s="77" t="s">
        <v>23</v>
      </c>
      <c r="D32" s="93">
        <v>25</v>
      </c>
      <c r="E32" s="100"/>
      <c r="F32" s="99" t="str" cm="1">
        <f t="array" ref="F32">numtext(E32)</f>
        <v>CERO PESOS 00/100 M.N.</v>
      </c>
      <c r="G32" s="94">
        <f t="shared" si="2"/>
        <v>0</v>
      </c>
      <c r="H32" s="94"/>
      <c r="I32" s="94"/>
      <c r="J32" s="94"/>
      <c r="K32" s="95"/>
      <c r="L32" s="96"/>
      <c r="M32" s="97"/>
      <c r="N32" s="97"/>
      <c r="W32" s="98"/>
      <c r="X32" s="98"/>
      <c r="Y32" s="98"/>
      <c r="Z32" s="98"/>
      <c r="AA32" s="98"/>
      <c r="AB32" s="98"/>
      <c r="AC32" s="98"/>
      <c r="AD32" s="98"/>
      <c r="AE32" s="98"/>
      <c r="AF32" s="98"/>
      <c r="AG32" s="98"/>
      <c r="AH32" s="98"/>
    </row>
    <row r="33" spans="1:34" s="79" customFormat="1" ht="15">
      <c r="A33" s="107" t="s">
        <v>61</v>
      </c>
      <c r="B33" s="107" t="s">
        <v>62</v>
      </c>
      <c r="C33" s="108"/>
      <c r="D33" s="109"/>
      <c r="E33" s="110"/>
      <c r="F33" s="111"/>
      <c r="G33" s="112">
        <f>SUM(G34:G36)</f>
        <v>0</v>
      </c>
      <c r="H33" s="94"/>
      <c r="I33" s="94"/>
      <c r="J33" s="94"/>
      <c r="K33" s="95"/>
      <c r="L33" s="96"/>
      <c r="M33" s="97"/>
      <c r="N33" s="97"/>
      <c r="W33" s="98"/>
      <c r="X33" s="98"/>
      <c r="Y33" s="98"/>
      <c r="Z33" s="98"/>
      <c r="AA33" s="98"/>
      <c r="AB33" s="98"/>
      <c r="AC33" s="98"/>
      <c r="AD33" s="98"/>
      <c r="AE33" s="98"/>
      <c r="AF33" s="98"/>
      <c r="AG33" s="98"/>
      <c r="AH33" s="98"/>
    </row>
    <row r="34" spans="1:34" s="79" customFormat="1" ht="213.75">
      <c r="A34" s="91" t="s">
        <v>38</v>
      </c>
      <c r="B34" s="92" t="s">
        <v>76</v>
      </c>
      <c r="C34" s="77" t="s">
        <v>23</v>
      </c>
      <c r="D34" s="93">
        <v>2</v>
      </c>
      <c r="E34" s="100"/>
      <c r="F34" s="99" t="str" cm="1">
        <f t="array" ref="F34">numtext(E34)</f>
        <v>CERO PESOS 00/100 M.N.</v>
      </c>
      <c r="G34" s="94">
        <f t="shared" ref="G34:G36" si="3">ROUND(D34*E34,2)</f>
        <v>0</v>
      </c>
      <c r="H34" s="94"/>
      <c r="I34" s="94"/>
      <c r="J34" s="94"/>
      <c r="K34" s="95"/>
      <c r="L34" s="96"/>
      <c r="M34" s="97"/>
      <c r="N34" s="97"/>
      <c r="W34" s="98"/>
      <c r="X34" s="98"/>
      <c r="Y34" s="98"/>
      <c r="Z34" s="98"/>
      <c r="AA34" s="98"/>
      <c r="AB34" s="98"/>
      <c r="AC34" s="98"/>
      <c r="AD34" s="98"/>
      <c r="AE34" s="98"/>
      <c r="AF34" s="98"/>
      <c r="AG34" s="98"/>
      <c r="AH34" s="98"/>
    </row>
    <row r="35" spans="1:34" s="79" customFormat="1" ht="228">
      <c r="A35" s="91" t="s">
        <v>39</v>
      </c>
      <c r="B35" s="92" t="s">
        <v>63</v>
      </c>
      <c r="C35" s="77" t="s">
        <v>23</v>
      </c>
      <c r="D35" s="93">
        <v>5</v>
      </c>
      <c r="E35" s="100"/>
      <c r="F35" s="99" t="str" cm="1">
        <f t="array" ref="F35">numtext(E35)</f>
        <v>CERO PESOS 00/100 M.N.</v>
      </c>
      <c r="G35" s="94">
        <f t="shared" si="3"/>
        <v>0</v>
      </c>
      <c r="H35" s="94"/>
      <c r="I35" s="94"/>
      <c r="J35" s="94"/>
      <c r="K35" s="95"/>
      <c r="L35" s="96"/>
      <c r="M35" s="97"/>
      <c r="N35" s="97"/>
      <c r="W35" s="98"/>
      <c r="X35" s="98"/>
      <c r="Y35" s="98"/>
      <c r="Z35" s="98"/>
      <c r="AA35" s="98"/>
      <c r="AB35" s="98"/>
      <c r="AC35" s="98"/>
      <c r="AD35" s="98"/>
      <c r="AE35" s="98"/>
      <c r="AF35" s="98"/>
      <c r="AG35" s="98"/>
      <c r="AH35" s="98"/>
    </row>
    <row r="36" spans="1:34" s="79" customFormat="1" ht="228">
      <c r="A36" s="91" t="s">
        <v>40</v>
      </c>
      <c r="B36" s="92" t="s">
        <v>77</v>
      </c>
      <c r="C36" s="77" t="s">
        <v>23</v>
      </c>
      <c r="D36" s="93">
        <v>9</v>
      </c>
      <c r="E36" s="100"/>
      <c r="F36" s="99" t="str" cm="1">
        <f t="array" ref="F36">numtext(E36)</f>
        <v>CERO PESOS 00/100 M.N.</v>
      </c>
      <c r="G36" s="94">
        <f t="shared" si="3"/>
        <v>0</v>
      </c>
      <c r="H36" s="94"/>
      <c r="I36" s="94"/>
      <c r="J36" s="94"/>
      <c r="K36" s="95"/>
      <c r="L36" s="96"/>
      <c r="M36" s="97"/>
      <c r="N36" s="97"/>
      <c r="W36" s="98"/>
      <c r="X36" s="98"/>
      <c r="Y36" s="98"/>
      <c r="Z36" s="98"/>
      <c r="AA36" s="98"/>
      <c r="AB36" s="98"/>
      <c r="AC36" s="98"/>
      <c r="AD36" s="98"/>
      <c r="AE36" s="98"/>
      <c r="AF36" s="98"/>
      <c r="AG36" s="98"/>
      <c r="AH36" s="98"/>
    </row>
    <row r="37" spans="1:34" ht="15">
      <c r="A37" s="75" t="s">
        <v>78</v>
      </c>
      <c r="B37" s="76" t="s">
        <v>80</v>
      </c>
      <c r="C37" s="75"/>
      <c r="D37" s="102"/>
      <c r="E37" s="102"/>
      <c r="F37" s="49"/>
      <c r="G37" s="81">
        <f>G38+G40+G45+G51</f>
        <v>0</v>
      </c>
      <c r="H37" s="29"/>
    </row>
    <row r="38" spans="1:34" s="29" customFormat="1" ht="15">
      <c r="A38" s="78" t="s">
        <v>79</v>
      </c>
      <c r="B38" s="78" t="s">
        <v>50</v>
      </c>
      <c r="C38" s="79"/>
      <c r="D38" s="67"/>
      <c r="E38" s="101"/>
      <c r="F38" s="99"/>
      <c r="G38" s="82">
        <f>SUM(G39:G39)</f>
        <v>0</v>
      </c>
      <c r="H38" s="94"/>
      <c r="I38" s="50"/>
    </row>
    <row r="39" spans="1:34" s="79" customFormat="1" ht="171">
      <c r="A39" s="91" t="s">
        <v>66</v>
      </c>
      <c r="B39" s="92" t="s">
        <v>53</v>
      </c>
      <c r="C39" s="77" t="s">
        <v>54</v>
      </c>
      <c r="D39" s="93">
        <v>2.89</v>
      </c>
      <c r="E39" s="100"/>
      <c r="F39" s="99" t="str" cm="1">
        <f t="array" ref="F39">numtext(E39)</f>
        <v>CERO PESOS 00/100 M.N.</v>
      </c>
      <c r="G39" s="94">
        <f t="shared" ref="G39" si="4">ROUND(D39*E39,2)</f>
        <v>0</v>
      </c>
      <c r="H39" s="94"/>
      <c r="I39" s="94"/>
      <c r="J39" s="94"/>
      <c r="K39" s="95"/>
      <c r="L39" s="96"/>
      <c r="M39" s="97"/>
      <c r="N39" s="97"/>
      <c r="W39" s="98"/>
      <c r="X39" s="98"/>
      <c r="Y39" s="98"/>
      <c r="Z39" s="98"/>
      <c r="AA39" s="98"/>
      <c r="AB39" s="98"/>
      <c r="AC39" s="98"/>
      <c r="AD39" s="98"/>
      <c r="AE39" s="98"/>
      <c r="AF39" s="98"/>
      <c r="AG39" s="98"/>
      <c r="AH39" s="98"/>
    </row>
    <row r="40" spans="1:34" s="29" customFormat="1" ht="15">
      <c r="A40" s="78" t="s">
        <v>81</v>
      </c>
      <c r="B40" s="78" t="s">
        <v>51</v>
      </c>
      <c r="C40" s="79"/>
      <c r="D40" s="67"/>
      <c r="E40" s="101"/>
      <c r="F40" s="99"/>
      <c r="G40" s="82">
        <f>SUM(G41:G44)</f>
        <v>0</v>
      </c>
      <c r="H40" s="94"/>
      <c r="I40" s="50"/>
    </row>
    <row r="41" spans="1:34" s="79" customFormat="1" ht="228">
      <c r="A41" s="91" t="s">
        <v>67</v>
      </c>
      <c r="B41" s="92" t="s">
        <v>82</v>
      </c>
      <c r="C41" s="77" t="s">
        <v>26</v>
      </c>
      <c r="D41" s="93">
        <v>64.5</v>
      </c>
      <c r="E41" s="100"/>
      <c r="F41" s="99" t="str" cm="1">
        <f t="array" ref="F41">numtext(E41)</f>
        <v>CERO PESOS 00/100 M.N.</v>
      </c>
      <c r="G41" s="94">
        <f t="shared" ref="G41:G44" si="5">ROUND(D41*E41,2)</f>
        <v>0</v>
      </c>
      <c r="H41" s="94"/>
      <c r="I41" s="94"/>
      <c r="J41" s="94"/>
      <c r="K41" s="95"/>
      <c r="L41" s="96"/>
      <c r="M41" s="97"/>
      <c r="N41" s="97"/>
      <c r="W41" s="98"/>
      <c r="X41" s="98"/>
      <c r="Y41" s="98"/>
      <c r="Z41" s="98"/>
      <c r="AA41" s="98"/>
      <c r="AB41" s="98"/>
      <c r="AC41" s="98"/>
      <c r="AD41" s="98"/>
      <c r="AE41" s="98"/>
      <c r="AF41" s="98"/>
      <c r="AG41" s="98"/>
      <c r="AH41" s="98"/>
    </row>
    <row r="42" spans="1:34" s="79" customFormat="1" ht="156.75">
      <c r="A42" s="91" t="s">
        <v>68</v>
      </c>
      <c r="B42" s="92" t="s">
        <v>71</v>
      </c>
      <c r="C42" s="77" t="s">
        <v>22</v>
      </c>
      <c r="D42" s="93">
        <v>660</v>
      </c>
      <c r="E42" s="100"/>
      <c r="F42" s="99" t="str" cm="1">
        <f t="array" ref="F42">numtext(E42)</f>
        <v>CERO PESOS 00/100 M.N.</v>
      </c>
      <c r="G42" s="94">
        <f t="shared" si="5"/>
        <v>0</v>
      </c>
      <c r="H42" s="94"/>
      <c r="I42" s="94"/>
      <c r="J42" s="94"/>
      <c r="K42" s="95"/>
      <c r="L42" s="96"/>
      <c r="M42" s="97"/>
      <c r="N42" s="97"/>
      <c r="W42" s="98"/>
      <c r="X42" s="98"/>
      <c r="Y42" s="98"/>
      <c r="Z42" s="98"/>
      <c r="AA42" s="98"/>
      <c r="AB42" s="98"/>
      <c r="AC42" s="98"/>
      <c r="AD42" s="98"/>
      <c r="AE42" s="98"/>
      <c r="AF42" s="98"/>
      <c r="AG42" s="98"/>
      <c r="AH42" s="98"/>
    </row>
    <row r="43" spans="1:34" s="79" customFormat="1" ht="156.75">
      <c r="A43" s="91" t="s">
        <v>85</v>
      </c>
      <c r="B43" s="92" t="s">
        <v>72</v>
      </c>
      <c r="C43" s="77" t="s">
        <v>22</v>
      </c>
      <c r="D43" s="93">
        <v>1163</v>
      </c>
      <c r="E43" s="100"/>
      <c r="F43" s="99" t="str" cm="1">
        <f t="array" ref="F43">numtext(E43)</f>
        <v>CERO PESOS 00/100 M.N.</v>
      </c>
      <c r="G43" s="94">
        <f t="shared" si="5"/>
        <v>0</v>
      </c>
      <c r="H43" s="94"/>
      <c r="I43" s="94"/>
      <c r="J43" s="94"/>
      <c r="K43" s="95"/>
      <c r="L43" s="96"/>
      <c r="M43" s="97"/>
      <c r="N43" s="97"/>
      <c r="W43" s="98"/>
      <c r="X43" s="98"/>
      <c r="Y43" s="98"/>
      <c r="Z43" s="98"/>
      <c r="AA43" s="98"/>
      <c r="AB43" s="98"/>
      <c r="AC43" s="98"/>
      <c r="AD43" s="98"/>
      <c r="AE43" s="98"/>
      <c r="AF43" s="98"/>
      <c r="AG43" s="98"/>
      <c r="AH43" s="98"/>
    </row>
    <row r="44" spans="1:34" s="79" customFormat="1" ht="342">
      <c r="A44" s="91" t="s">
        <v>86</v>
      </c>
      <c r="B44" s="92" t="s">
        <v>83</v>
      </c>
      <c r="C44" s="77" t="s">
        <v>84</v>
      </c>
      <c r="D44" s="93">
        <v>215</v>
      </c>
      <c r="E44" s="100"/>
      <c r="F44" s="99" t="str" cm="1">
        <f t="array" ref="F44">numtext(E44)</f>
        <v>CERO PESOS 00/100 M.N.</v>
      </c>
      <c r="G44" s="94">
        <f t="shared" si="5"/>
        <v>0</v>
      </c>
      <c r="H44" s="94"/>
      <c r="I44" s="94"/>
      <c r="J44" s="94"/>
      <c r="K44" s="95"/>
      <c r="L44" s="96"/>
      <c r="M44" s="97"/>
      <c r="N44" s="97"/>
      <c r="W44" s="98"/>
      <c r="X44" s="98"/>
      <c r="Y44" s="98"/>
      <c r="Z44" s="98"/>
      <c r="AA44" s="98"/>
      <c r="AB44" s="98"/>
      <c r="AC44" s="98"/>
      <c r="AD44" s="98"/>
      <c r="AE44" s="98"/>
      <c r="AF44" s="98"/>
      <c r="AG44" s="98"/>
      <c r="AH44" s="98"/>
    </row>
    <row r="45" spans="1:34" s="29" customFormat="1" ht="15">
      <c r="A45" s="78" t="s">
        <v>87</v>
      </c>
      <c r="B45" s="78" t="s">
        <v>44</v>
      </c>
      <c r="C45" s="79"/>
      <c r="D45" s="67"/>
      <c r="E45" s="101"/>
      <c r="F45" s="99"/>
      <c r="G45" s="82">
        <f>SUM(G46:G50)</f>
        <v>0</v>
      </c>
      <c r="H45" s="94"/>
      <c r="I45" s="50"/>
    </row>
    <row r="46" spans="1:34" s="79" customFormat="1" ht="299.25">
      <c r="A46" s="91" t="s">
        <v>92</v>
      </c>
      <c r="B46" s="92" t="s">
        <v>74</v>
      </c>
      <c r="C46" s="77" t="s">
        <v>26</v>
      </c>
      <c r="D46" s="93">
        <v>97.9</v>
      </c>
      <c r="E46" s="100"/>
      <c r="F46" s="99" t="str" cm="1">
        <f t="array" ref="F46">numtext(E46)</f>
        <v>CERO PESOS 00/100 M.N.</v>
      </c>
      <c r="G46" s="94">
        <f t="shared" ref="G46:G49" si="6">ROUND(D46*E46,2)</f>
        <v>0</v>
      </c>
      <c r="H46" s="94"/>
      <c r="I46" s="94"/>
      <c r="J46" s="94"/>
      <c r="K46" s="95"/>
      <c r="L46" s="96"/>
      <c r="M46" s="97"/>
      <c r="N46" s="97"/>
      <c r="W46" s="98"/>
      <c r="X46" s="98"/>
      <c r="Y46" s="98"/>
      <c r="Z46" s="98"/>
      <c r="AA46" s="98"/>
      <c r="AB46" s="98"/>
      <c r="AC46" s="98"/>
      <c r="AD46" s="98"/>
      <c r="AE46" s="98"/>
      <c r="AF46" s="98"/>
      <c r="AG46" s="98"/>
      <c r="AH46" s="98"/>
    </row>
    <row r="47" spans="1:34" s="79" customFormat="1" ht="228">
      <c r="A47" s="91" t="s">
        <v>93</v>
      </c>
      <c r="B47" s="92" t="s">
        <v>88</v>
      </c>
      <c r="C47" s="77" t="s">
        <v>26</v>
      </c>
      <c r="D47" s="93">
        <v>42.64</v>
      </c>
      <c r="E47" s="100"/>
      <c r="F47" s="99" t="str" cm="1">
        <f t="array" ref="F47">numtext(E47)</f>
        <v>CERO PESOS 00/100 M.N.</v>
      </c>
      <c r="G47" s="94">
        <f t="shared" si="6"/>
        <v>0</v>
      </c>
      <c r="H47" s="94"/>
      <c r="I47" s="94"/>
      <c r="J47" s="94"/>
      <c r="K47" s="95"/>
      <c r="L47" s="96"/>
      <c r="M47" s="97"/>
      <c r="N47" s="97"/>
      <c r="W47" s="98"/>
      <c r="X47" s="98"/>
      <c r="Y47" s="98"/>
      <c r="Z47" s="98"/>
      <c r="AA47" s="98"/>
      <c r="AB47" s="98"/>
      <c r="AC47" s="98"/>
      <c r="AD47" s="98"/>
      <c r="AE47" s="98"/>
      <c r="AF47" s="98"/>
      <c r="AG47" s="98"/>
      <c r="AH47" s="98"/>
    </row>
    <row r="48" spans="1:34" s="79" customFormat="1" ht="114">
      <c r="A48" s="91" t="s">
        <v>94</v>
      </c>
      <c r="B48" s="92" t="s">
        <v>89</v>
      </c>
      <c r="C48" s="77" t="s">
        <v>22</v>
      </c>
      <c r="D48" s="93">
        <v>1245.8</v>
      </c>
      <c r="E48" s="100"/>
      <c r="F48" s="99" t="str" cm="1">
        <f t="array" ref="F48">numtext(E48)</f>
        <v>CERO PESOS 00/100 M.N.</v>
      </c>
      <c r="G48" s="94">
        <f t="shared" si="6"/>
        <v>0</v>
      </c>
      <c r="H48" s="94"/>
      <c r="I48" s="94"/>
      <c r="J48" s="94"/>
      <c r="K48" s="95"/>
      <c r="L48" s="96"/>
      <c r="M48" s="97"/>
      <c r="N48" s="97"/>
      <c r="W48" s="98"/>
      <c r="X48" s="98"/>
      <c r="Y48" s="98"/>
      <c r="Z48" s="98"/>
      <c r="AA48" s="98"/>
      <c r="AB48" s="98"/>
      <c r="AC48" s="98"/>
      <c r="AD48" s="98"/>
      <c r="AE48" s="98"/>
      <c r="AF48" s="98"/>
      <c r="AG48" s="98"/>
      <c r="AH48" s="98"/>
    </row>
    <row r="49" spans="1:34" s="79" customFormat="1" ht="156.75">
      <c r="A49" s="91" t="s">
        <v>95</v>
      </c>
      <c r="B49" s="92" t="s">
        <v>90</v>
      </c>
      <c r="C49" s="77" t="s">
        <v>26</v>
      </c>
      <c r="D49" s="93">
        <v>116.48</v>
      </c>
      <c r="E49" s="100"/>
      <c r="F49" s="99" t="str" cm="1">
        <f t="array" ref="F49">numtext(E49)</f>
        <v>CERO PESOS 00/100 M.N.</v>
      </c>
      <c r="G49" s="94">
        <f t="shared" si="6"/>
        <v>0</v>
      </c>
      <c r="H49" s="94"/>
      <c r="I49" s="94"/>
      <c r="J49" s="94"/>
      <c r="K49" s="95"/>
      <c r="L49" s="96"/>
      <c r="M49" s="97"/>
      <c r="N49" s="97"/>
      <c r="W49" s="98"/>
      <c r="X49" s="98"/>
      <c r="Y49" s="98"/>
      <c r="Z49" s="98"/>
      <c r="AA49" s="98"/>
      <c r="AB49" s="98"/>
      <c r="AC49" s="98"/>
      <c r="AD49" s="98"/>
      <c r="AE49" s="98"/>
      <c r="AF49" s="98"/>
      <c r="AG49" s="98"/>
      <c r="AH49" s="98"/>
    </row>
    <row r="50" spans="1:34" s="79" customFormat="1" ht="409.5">
      <c r="A50" s="91" t="s">
        <v>96</v>
      </c>
      <c r="B50" s="92" t="s">
        <v>91</v>
      </c>
      <c r="C50" s="77" t="s">
        <v>26</v>
      </c>
      <c r="D50" s="93">
        <v>780.48</v>
      </c>
      <c r="E50" s="100"/>
      <c r="F50" s="99" t="str" cm="1">
        <f t="array" ref="F50">numtext(E50)</f>
        <v>CERO PESOS 00/100 M.N.</v>
      </c>
      <c r="G50" s="94">
        <f t="shared" ref="G50" si="7">ROUND(D50*E50,2)</f>
        <v>0</v>
      </c>
      <c r="H50" s="94"/>
      <c r="I50" s="94"/>
      <c r="J50" s="94"/>
      <c r="K50" s="95"/>
      <c r="L50" s="96"/>
      <c r="M50" s="97"/>
      <c r="N50" s="97"/>
      <c r="W50" s="98"/>
      <c r="X50" s="98"/>
      <c r="Y50" s="98"/>
      <c r="Z50" s="98"/>
      <c r="AA50" s="98"/>
      <c r="AB50" s="98"/>
      <c r="AC50" s="98"/>
      <c r="AD50" s="98"/>
      <c r="AE50" s="98"/>
      <c r="AF50" s="98"/>
      <c r="AG50" s="98"/>
      <c r="AH50" s="98"/>
    </row>
    <row r="51" spans="1:34" s="29" customFormat="1" ht="15">
      <c r="A51" s="78" t="s">
        <v>97</v>
      </c>
      <c r="B51" s="78" t="s">
        <v>46</v>
      </c>
      <c r="C51" s="79"/>
      <c r="D51" s="67"/>
      <c r="E51" s="101"/>
      <c r="F51" s="99"/>
      <c r="G51" s="82">
        <f>G52+G56</f>
        <v>0</v>
      </c>
      <c r="H51" s="94"/>
      <c r="I51" s="50"/>
    </row>
    <row r="52" spans="1:34" s="29" customFormat="1" ht="15">
      <c r="A52" s="107" t="s">
        <v>98</v>
      </c>
      <c r="B52" s="107" t="s">
        <v>58</v>
      </c>
      <c r="C52" s="108"/>
      <c r="D52" s="109"/>
      <c r="E52" s="110"/>
      <c r="F52" s="111"/>
      <c r="G52" s="112">
        <f>SUM(G53:G55)</f>
        <v>0</v>
      </c>
      <c r="H52" s="94"/>
      <c r="I52" s="50"/>
    </row>
    <row r="53" spans="1:34" s="79" customFormat="1" ht="85.5">
      <c r="A53" s="91" t="s">
        <v>100</v>
      </c>
      <c r="B53" s="92" t="s">
        <v>47</v>
      </c>
      <c r="C53" s="77" t="s">
        <v>22</v>
      </c>
      <c r="D53" s="93">
        <v>8210</v>
      </c>
      <c r="E53" s="100"/>
      <c r="F53" s="99" t="str" cm="1">
        <f t="array" ref="F53">numtext(E53)</f>
        <v>CERO PESOS 00/100 M.N.</v>
      </c>
      <c r="G53" s="94">
        <f t="shared" ref="G53:G54" si="8">ROUND(D53*E53,2)</f>
        <v>0</v>
      </c>
      <c r="H53" s="94"/>
      <c r="I53" s="94"/>
      <c r="J53" s="94"/>
      <c r="K53" s="95"/>
      <c r="L53" s="96"/>
      <c r="M53" s="97"/>
      <c r="N53" s="97"/>
      <c r="W53" s="98"/>
      <c r="X53" s="98"/>
      <c r="Y53" s="98"/>
      <c r="Z53" s="98"/>
      <c r="AA53" s="98"/>
      <c r="AB53" s="98"/>
      <c r="AC53" s="98"/>
      <c r="AD53" s="98"/>
      <c r="AE53" s="98"/>
      <c r="AF53" s="98"/>
      <c r="AG53" s="98"/>
      <c r="AH53" s="98"/>
    </row>
    <row r="54" spans="1:34" s="79" customFormat="1" ht="114">
      <c r="A54" s="91" t="s">
        <v>101</v>
      </c>
      <c r="B54" s="92" t="s">
        <v>103</v>
      </c>
      <c r="C54" s="77" t="s">
        <v>84</v>
      </c>
      <c r="D54" s="93">
        <v>94</v>
      </c>
      <c r="E54" s="100"/>
      <c r="F54" s="99" t="str" cm="1">
        <f t="array" ref="F54">numtext(E54)</f>
        <v>CERO PESOS 00/100 M.N.</v>
      </c>
      <c r="G54" s="94">
        <f t="shared" si="8"/>
        <v>0</v>
      </c>
      <c r="H54" s="94"/>
      <c r="I54" s="94"/>
      <c r="J54" s="94"/>
      <c r="K54" s="95"/>
      <c r="L54" s="96"/>
      <c r="M54" s="97"/>
      <c r="N54" s="97"/>
      <c r="W54" s="98"/>
      <c r="X54" s="98"/>
      <c r="Y54" s="98"/>
      <c r="Z54" s="98"/>
      <c r="AA54" s="98"/>
      <c r="AB54" s="98"/>
      <c r="AC54" s="98"/>
      <c r="AD54" s="98"/>
      <c r="AE54" s="98"/>
      <c r="AF54" s="98"/>
      <c r="AG54" s="98"/>
      <c r="AH54" s="98"/>
    </row>
    <row r="55" spans="1:34" s="79" customFormat="1" ht="57">
      <c r="A55" s="91" t="s">
        <v>102</v>
      </c>
      <c r="B55" s="92" t="s">
        <v>48</v>
      </c>
      <c r="C55" s="77" t="s">
        <v>23</v>
      </c>
      <c r="D55" s="93">
        <v>275</v>
      </c>
      <c r="E55" s="100"/>
      <c r="F55" s="99" t="str" cm="1">
        <f t="array" ref="F55">numtext(E55)</f>
        <v>CERO PESOS 00/100 M.N.</v>
      </c>
      <c r="G55" s="94">
        <f t="shared" ref="G55" si="9">ROUND(D55*E55,2)</f>
        <v>0</v>
      </c>
      <c r="H55" s="94"/>
      <c r="I55" s="94"/>
      <c r="J55" s="94"/>
      <c r="K55" s="95"/>
      <c r="L55" s="96"/>
      <c r="M55" s="97"/>
      <c r="N55" s="97"/>
      <c r="W55" s="98"/>
      <c r="X55" s="98"/>
      <c r="Y55" s="98"/>
      <c r="Z55" s="98"/>
      <c r="AA55" s="98"/>
      <c r="AB55" s="98"/>
      <c r="AC55" s="98"/>
      <c r="AD55" s="98"/>
      <c r="AE55" s="98"/>
      <c r="AF55" s="98"/>
      <c r="AG55" s="98"/>
      <c r="AH55" s="98"/>
    </row>
    <row r="56" spans="1:34" s="79" customFormat="1" ht="15">
      <c r="A56" s="107" t="s">
        <v>99</v>
      </c>
      <c r="B56" s="107" t="s">
        <v>62</v>
      </c>
      <c r="C56" s="108"/>
      <c r="D56" s="109"/>
      <c r="E56" s="110"/>
      <c r="F56" s="111"/>
      <c r="G56" s="112">
        <f>SUM(G57:G64)</f>
        <v>0</v>
      </c>
      <c r="H56" s="94"/>
      <c r="I56" s="94"/>
      <c r="J56" s="94"/>
      <c r="K56" s="95"/>
      <c r="L56" s="96"/>
      <c r="M56" s="97"/>
      <c r="N56" s="97"/>
      <c r="W56" s="98"/>
      <c r="X56" s="98"/>
      <c r="Y56" s="98"/>
      <c r="Z56" s="98"/>
      <c r="AA56" s="98"/>
      <c r="AB56" s="98"/>
      <c r="AC56" s="98"/>
      <c r="AD56" s="98"/>
      <c r="AE56" s="98"/>
      <c r="AF56" s="98"/>
      <c r="AG56" s="98"/>
      <c r="AH56" s="98"/>
    </row>
    <row r="57" spans="1:34" s="79" customFormat="1" ht="213.75">
      <c r="A57" s="91" t="s">
        <v>104</v>
      </c>
      <c r="B57" s="92" t="s">
        <v>76</v>
      </c>
      <c r="C57" s="77" t="s">
        <v>23</v>
      </c>
      <c r="D57" s="93">
        <v>4</v>
      </c>
      <c r="E57" s="100"/>
      <c r="F57" s="99" t="str" cm="1">
        <f t="array" ref="F57">numtext(E57)</f>
        <v>CERO PESOS 00/100 M.N.</v>
      </c>
      <c r="G57" s="94">
        <f t="shared" ref="G57:G58" si="10">ROUND(D57*E57,2)</f>
        <v>0</v>
      </c>
      <c r="H57" s="94"/>
      <c r="I57" s="94"/>
      <c r="J57" s="94"/>
      <c r="K57" s="95"/>
      <c r="L57" s="96"/>
      <c r="M57" s="97"/>
      <c r="N57" s="97"/>
      <c r="W57" s="98"/>
      <c r="X57" s="98"/>
      <c r="Y57" s="98"/>
      <c r="Z57" s="98"/>
      <c r="AA57" s="98"/>
      <c r="AB57" s="98"/>
      <c r="AC57" s="98"/>
      <c r="AD57" s="98"/>
      <c r="AE57" s="98"/>
      <c r="AF57" s="98"/>
      <c r="AG57" s="98"/>
      <c r="AH57" s="98"/>
    </row>
    <row r="58" spans="1:34" s="79" customFormat="1" ht="228">
      <c r="A58" s="91" t="s">
        <v>105</v>
      </c>
      <c r="B58" s="92" t="s">
        <v>63</v>
      </c>
      <c r="C58" s="77" t="s">
        <v>23</v>
      </c>
      <c r="D58" s="93">
        <v>31</v>
      </c>
      <c r="E58" s="100"/>
      <c r="F58" s="99" t="str" cm="1">
        <f t="array" ref="F58">numtext(E58)</f>
        <v>CERO PESOS 00/100 M.N.</v>
      </c>
      <c r="G58" s="94">
        <f t="shared" si="10"/>
        <v>0</v>
      </c>
      <c r="H58" s="94"/>
      <c r="I58" s="94"/>
      <c r="J58" s="94"/>
      <c r="K58" s="95"/>
      <c r="L58" s="96"/>
      <c r="M58" s="97"/>
      <c r="N58" s="97"/>
      <c r="W58" s="98"/>
      <c r="X58" s="98"/>
      <c r="Y58" s="98"/>
      <c r="Z58" s="98"/>
      <c r="AA58" s="98"/>
      <c r="AB58" s="98"/>
      <c r="AC58" s="98"/>
      <c r="AD58" s="98"/>
      <c r="AE58" s="98"/>
      <c r="AF58" s="98"/>
      <c r="AG58" s="98"/>
      <c r="AH58" s="98"/>
    </row>
    <row r="59" spans="1:34" s="79" customFormat="1" ht="228">
      <c r="A59" s="91" t="s">
        <v>106</v>
      </c>
      <c r="B59" s="92" t="s">
        <v>77</v>
      </c>
      <c r="C59" s="77" t="s">
        <v>23</v>
      </c>
      <c r="D59" s="93">
        <v>37</v>
      </c>
      <c r="E59" s="100"/>
      <c r="F59" s="99" t="str" cm="1">
        <f t="array" ref="F59">numtext(E59)</f>
        <v>CERO PESOS 00/100 M.N.</v>
      </c>
      <c r="G59" s="94">
        <f t="shared" ref="G59:G64" si="11">ROUND(D59*E59,2)</f>
        <v>0</v>
      </c>
      <c r="H59" s="94"/>
      <c r="I59" s="94"/>
      <c r="J59" s="94"/>
      <c r="K59" s="95"/>
      <c r="L59" s="96"/>
      <c r="M59" s="97"/>
      <c r="N59" s="97"/>
      <c r="W59" s="98"/>
      <c r="X59" s="98"/>
      <c r="Y59" s="98"/>
      <c r="Z59" s="98"/>
      <c r="AA59" s="98"/>
      <c r="AB59" s="98"/>
      <c r="AC59" s="98"/>
      <c r="AD59" s="98"/>
      <c r="AE59" s="98"/>
      <c r="AF59" s="98"/>
      <c r="AG59" s="98"/>
      <c r="AH59" s="98"/>
    </row>
    <row r="60" spans="1:34" s="79" customFormat="1" ht="228">
      <c r="A60" s="91" t="s">
        <v>107</v>
      </c>
      <c r="B60" s="92" t="s">
        <v>64</v>
      </c>
      <c r="C60" s="77" t="s">
        <v>23</v>
      </c>
      <c r="D60" s="93">
        <v>2</v>
      </c>
      <c r="E60" s="100"/>
      <c r="F60" s="99" t="str" cm="1">
        <f t="array" ref="F60">numtext(E60)</f>
        <v>CERO PESOS 00/100 M.N.</v>
      </c>
      <c r="G60" s="94">
        <f t="shared" si="11"/>
        <v>0</v>
      </c>
      <c r="H60" s="94"/>
      <c r="I60" s="94"/>
      <c r="J60" s="94"/>
      <c r="K60" s="95"/>
      <c r="L60" s="96"/>
      <c r="M60" s="97"/>
      <c r="N60" s="97"/>
      <c r="W60" s="98"/>
      <c r="X60" s="98"/>
      <c r="Y60" s="98"/>
      <c r="Z60" s="98"/>
      <c r="AA60" s="98"/>
      <c r="AB60" s="98"/>
      <c r="AC60" s="98"/>
      <c r="AD60" s="98"/>
      <c r="AE60" s="98"/>
      <c r="AF60" s="98"/>
      <c r="AG60" s="98"/>
      <c r="AH60" s="98"/>
    </row>
    <row r="61" spans="1:34" s="79" customFormat="1" ht="270.75">
      <c r="A61" s="91" t="s">
        <v>108</v>
      </c>
      <c r="B61" s="92" t="s">
        <v>65</v>
      </c>
      <c r="C61" s="77" t="s">
        <v>23</v>
      </c>
      <c r="D61" s="93">
        <v>1</v>
      </c>
      <c r="E61" s="100"/>
      <c r="F61" s="99" t="str" cm="1">
        <f t="array" ref="F61">numtext(E61)</f>
        <v>CERO PESOS 00/100 M.N.</v>
      </c>
      <c r="G61" s="94">
        <f t="shared" si="11"/>
        <v>0</v>
      </c>
      <c r="H61" s="94"/>
      <c r="I61" s="94"/>
      <c r="J61" s="94"/>
      <c r="K61" s="95"/>
      <c r="L61" s="96"/>
      <c r="M61" s="97"/>
      <c r="N61" s="97"/>
      <c r="W61" s="98"/>
      <c r="X61" s="98"/>
      <c r="Y61" s="98"/>
      <c r="Z61" s="98"/>
      <c r="AA61" s="98"/>
      <c r="AB61" s="98"/>
      <c r="AC61" s="98"/>
      <c r="AD61" s="98"/>
      <c r="AE61" s="98"/>
      <c r="AF61" s="98"/>
      <c r="AG61" s="98"/>
      <c r="AH61" s="98"/>
    </row>
    <row r="62" spans="1:34" s="79" customFormat="1" ht="28.5">
      <c r="A62" s="91" t="s">
        <v>111</v>
      </c>
      <c r="B62" s="92" t="s">
        <v>49</v>
      </c>
      <c r="C62" s="77" t="s">
        <v>23</v>
      </c>
      <c r="D62" s="93">
        <v>36</v>
      </c>
      <c r="E62" s="100"/>
      <c r="F62" s="99" t="str" cm="1">
        <f t="array" ref="F62">numtext(E62)</f>
        <v>CERO PESOS 00/100 M.N.</v>
      </c>
      <c r="G62" s="94">
        <f t="shared" si="11"/>
        <v>0</v>
      </c>
      <c r="H62" s="94"/>
      <c r="I62" s="94"/>
      <c r="J62" s="94"/>
      <c r="K62" s="95"/>
      <c r="L62" s="96"/>
      <c r="M62" s="97"/>
      <c r="N62" s="97"/>
      <c r="W62" s="98"/>
      <c r="X62" s="98"/>
      <c r="Y62" s="98"/>
      <c r="Z62" s="98"/>
      <c r="AA62" s="98"/>
      <c r="AB62" s="98"/>
      <c r="AC62" s="98"/>
      <c r="AD62" s="98"/>
      <c r="AE62" s="98"/>
      <c r="AF62" s="98"/>
      <c r="AG62" s="98"/>
      <c r="AH62" s="98"/>
    </row>
    <row r="63" spans="1:34" s="79" customFormat="1" ht="185.25">
      <c r="A63" s="91" t="s">
        <v>112</v>
      </c>
      <c r="B63" s="92" t="s">
        <v>109</v>
      </c>
      <c r="C63" s="77" t="s">
        <v>23</v>
      </c>
      <c r="D63" s="93">
        <v>1</v>
      </c>
      <c r="E63" s="100"/>
      <c r="F63" s="99" t="str" cm="1">
        <f t="array" ref="F63">numtext(E63)</f>
        <v>CERO PESOS 00/100 M.N.</v>
      </c>
      <c r="G63" s="94">
        <f t="shared" si="11"/>
        <v>0</v>
      </c>
      <c r="H63" s="94"/>
      <c r="I63" s="94"/>
      <c r="J63" s="94"/>
      <c r="K63" s="95"/>
      <c r="L63" s="96"/>
      <c r="M63" s="97"/>
      <c r="N63" s="97"/>
      <c r="W63" s="98"/>
      <c r="X63" s="98"/>
      <c r="Y63" s="98"/>
      <c r="Z63" s="98"/>
      <c r="AA63" s="98"/>
      <c r="AB63" s="98"/>
      <c r="AC63" s="98"/>
      <c r="AD63" s="98"/>
      <c r="AE63" s="98"/>
      <c r="AF63" s="98"/>
      <c r="AG63" s="98"/>
      <c r="AH63" s="98"/>
    </row>
    <row r="64" spans="1:34" s="79" customFormat="1" ht="242.25">
      <c r="A64" s="91" t="s">
        <v>113</v>
      </c>
      <c r="B64" s="92" t="s">
        <v>110</v>
      </c>
      <c r="C64" s="77" t="s">
        <v>22</v>
      </c>
      <c r="D64" s="93">
        <v>380</v>
      </c>
      <c r="E64" s="100"/>
      <c r="F64" s="99" t="str" cm="1">
        <f t="array" ref="F64">numtext(E64)</f>
        <v>CERO PESOS 00/100 M.N.</v>
      </c>
      <c r="G64" s="94">
        <f t="shared" si="11"/>
        <v>0</v>
      </c>
      <c r="H64" s="94"/>
      <c r="I64" s="94"/>
      <c r="J64" s="94"/>
      <c r="K64" s="95"/>
      <c r="L64" s="96"/>
      <c r="M64" s="97"/>
      <c r="N64" s="97"/>
      <c r="W64" s="98"/>
      <c r="X64" s="98"/>
      <c r="Y64" s="98"/>
      <c r="Z64" s="98"/>
      <c r="AA64" s="98"/>
      <c r="AB64" s="98"/>
      <c r="AC64" s="98"/>
      <c r="AD64" s="98"/>
      <c r="AE64" s="98"/>
      <c r="AF64" s="98"/>
      <c r="AG64" s="98"/>
      <c r="AH64" s="98"/>
    </row>
    <row r="65" spans="1:9" s="29" customFormat="1" ht="15">
      <c r="A65" s="75"/>
      <c r="B65" s="76"/>
      <c r="C65" s="77"/>
      <c r="D65" s="67"/>
      <c r="E65" s="66"/>
      <c r="F65" s="71"/>
      <c r="G65" s="81"/>
      <c r="H65" s="68"/>
      <c r="I65" s="50"/>
    </row>
    <row r="66" spans="1:9" s="29" customFormat="1" ht="15">
      <c r="A66" s="75"/>
      <c r="B66" s="76"/>
      <c r="C66" s="77"/>
      <c r="D66" s="70"/>
      <c r="E66" s="70"/>
      <c r="F66" s="49"/>
      <c r="G66" s="81"/>
      <c r="H66" s="68"/>
    </row>
    <row r="67" spans="1:9" ht="15">
      <c r="A67" s="116" t="s">
        <v>17</v>
      </c>
      <c r="B67" s="117"/>
      <c r="C67" s="117"/>
      <c r="D67" s="117"/>
      <c r="E67" s="117"/>
      <c r="F67" s="117"/>
      <c r="G67" s="118"/>
      <c r="H67" s="68"/>
    </row>
    <row r="68" spans="1:9" ht="30">
      <c r="A68" s="72" t="s">
        <v>16</v>
      </c>
      <c r="B68" s="83" t="str">
        <f t="shared" ref="B68:B82" si="12">+VLOOKUP($A68,$A$17:$G$66,2,0)</f>
        <v>Conservación periódica y conservación rutinaria de la carretera Sin Código, tramo Colotlán - El Epazote, en el municipio de Colotlán, Jalisco.</v>
      </c>
      <c r="C68" s="85"/>
      <c r="D68" s="86"/>
      <c r="E68" s="87"/>
      <c r="F68" s="85"/>
      <c r="G68" s="84">
        <f t="shared" ref="G68:G82" si="13">+VLOOKUP($A68,$A$17:$G$66,7,0)</f>
        <v>0</v>
      </c>
      <c r="H68" s="68"/>
    </row>
    <row r="69" spans="1:9" s="29" customFormat="1" ht="15">
      <c r="A69" s="75" t="s">
        <v>24</v>
      </c>
      <c r="B69" s="75" t="str">
        <f t="shared" si="12"/>
        <v>RECONSTRUCCIÓN</v>
      </c>
      <c r="C69" s="75"/>
      <c r="D69" s="88"/>
      <c r="E69" s="89"/>
      <c r="F69" s="90"/>
      <c r="G69" s="81">
        <f t="shared" si="13"/>
        <v>0</v>
      </c>
      <c r="H69" s="68"/>
    </row>
    <row r="70" spans="1:9" s="29" customFormat="1" ht="15">
      <c r="A70" s="78" t="s">
        <v>43</v>
      </c>
      <c r="B70" s="78" t="str">
        <f t="shared" si="12"/>
        <v>TERRACERÍAS</v>
      </c>
      <c r="C70" s="75"/>
      <c r="D70" s="88"/>
      <c r="E70" s="89"/>
      <c r="F70" s="90"/>
      <c r="G70" s="82">
        <f t="shared" si="13"/>
        <v>0</v>
      </c>
      <c r="H70" s="68"/>
    </row>
    <row r="71" spans="1:9" s="29" customFormat="1" ht="15">
      <c r="A71" s="78" t="s">
        <v>45</v>
      </c>
      <c r="B71" s="78" t="str">
        <f t="shared" si="12"/>
        <v>ESTRUCTURAS Y OBRAS DE DRENAJE</v>
      </c>
      <c r="C71" s="75"/>
      <c r="D71" s="88"/>
      <c r="E71" s="89"/>
      <c r="F71" s="90"/>
      <c r="G71" s="82">
        <f t="shared" si="13"/>
        <v>0</v>
      </c>
      <c r="H71" s="68"/>
    </row>
    <row r="72" spans="1:9" s="29" customFormat="1" ht="15">
      <c r="A72" s="78" t="s">
        <v>55</v>
      </c>
      <c r="B72" s="78" t="str">
        <f t="shared" si="12"/>
        <v>PAVIMENTACION</v>
      </c>
      <c r="C72" s="75"/>
      <c r="D72" s="88"/>
      <c r="E72" s="89"/>
      <c r="F72" s="90"/>
      <c r="G72" s="82">
        <f t="shared" si="13"/>
        <v>0</v>
      </c>
      <c r="H72" s="68"/>
    </row>
    <row r="73" spans="1:9" s="29" customFormat="1" ht="15">
      <c r="A73" s="78" t="s">
        <v>59</v>
      </c>
      <c r="B73" s="78" t="str">
        <f t="shared" si="12"/>
        <v>SEÑALAMIENTO</v>
      </c>
      <c r="C73" s="75"/>
      <c r="D73" s="88"/>
      <c r="E73" s="89"/>
      <c r="F73" s="90"/>
      <c r="G73" s="82">
        <f t="shared" si="13"/>
        <v>0</v>
      </c>
      <c r="H73" s="68"/>
    </row>
    <row r="74" spans="1:9" s="29" customFormat="1" ht="15">
      <c r="A74" s="107" t="s">
        <v>60</v>
      </c>
      <c r="B74" s="107" t="str">
        <f t="shared" si="12"/>
        <v>SEÑALAMIENTO HORIZONTAL</v>
      </c>
      <c r="C74" s="108"/>
      <c r="D74" s="109"/>
      <c r="E74" s="110"/>
      <c r="F74" s="111"/>
      <c r="G74" s="112">
        <f t="shared" si="13"/>
        <v>0</v>
      </c>
      <c r="H74" s="94"/>
      <c r="I74" s="50"/>
    </row>
    <row r="75" spans="1:9" s="29" customFormat="1" ht="15">
      <c r="A75" s="107" t="s">
        <v>61</v>
      </c>
      <c r="B75" s="107" t="str">
        <f t="shared" si="12"/>
        <v>SEÑALAMIENTO VERTICAL</v>
      </c>
      <c r="C75" s="108"/>
      <c r="D75" s="109"/>
      <c r="E75" s="110"/>
      <c r="F75" s="111"/>
      <c r="G75" s="112">
        <f t="shared" si="13"/>
        <v>0</v>
      </c>
      <c r="H75" s="94"/>
      <c r="I75" s="50"/>
    </row>
    <row r="76" spans="1:9" s="29" customFormat="1" ht="15">
      <c r="A76" s="75" t="s">
        <v>78</v>
      </c>
      <c r="B76" s="75" t="str">
        <f t="shared" si="12"/>
        <v xml:space="preserve">CONSERVACIÓN PERIÓDICA </v>
      </c>
      <c r="C76" s="75"/>
      <c r="D76" s="88"/>
      <c r="E76" s="89"/>
      <c r="F76" s="90"/>
      <c r="G76" s="81">
        <f t="shared" si="13"/>
        <v>0</v>
      </c>
      <c r="H76" s="68"/>
    </row>
    <row r="77" spans="1:9" s="29" customFormat="1" ht="15">
      <c r="A77" s="78" t="s">
        <v>79</v>
      </c>
      <c r="B77" s="78" t="str">
        <f t="shared" si="12"/>
        <v>TERRACERÍAS</v>
      </c>
      <c r="C77" s="75"/>
      <c r="D77" s="88"/>
      <c r="E77" s="89"/>
      <c r="F77" s="90"/>
      <c r="G77" s="82">
        <f t="shared" si="13"/>
        <v>0</v>
      </c>
      <c r="H77" s="68"/>
    </row>
    <row r="78" spans="1:9" s="29" customFormat="1" ht="15">
      <c r="A78" s="78" t="s">
        <v>81</v>
      </c>
      <c r="B78" s="78" t="str">
        <f t="shared" si="12"/>
        <v>ESTRUCTURAS Y OBRAS DE DRENAJE</v>
      </c>
      <c r="C78" s="75"/>
      <c r="D78" s="88"/>
      <c r="E78" s="89"/>
      <c r="F78" s="90"/>
      <c r="G78" s="82">
        <f t="shared" si="13"/>
        <v>0</v>
      </c>
      <c r="H78" s="68"/>
    </row>
    <row r="79" spans="1:9" s="29" customFormat="1" ht="15">
      <c r="A79" s="78" t="s">
        <v>87</v>
      </c>
      <c r="B79" s="78" t="str">
        <f t="shared" si="12"/>
        <v>PAVIMENTACION</v>
      </c>
      <c r="C79" s="75"/>
      <c r="D79" s="88"/>
      <c r="E79" s="89"/>
      <c r="F79" s="90"/>
      <c r="G79" s="82">
        <f t="shared" si="13"/>
        <v>0</v>
      </c>
      <c r="H79" s="68"/>
    </row>
    <row r="80" spans="1:9" s="29" customFormat="1" ht="15">
      <c r="A80" s="78" t="s">
        <v>97</v>
      </c>
      <c r="B80" s="78" t="str">
        <f t="shared" si="12"/>
        <v>SEÑALAMIENTO</v>
      </c>
      <c r="C80" s="75"/>
      <c r="D80" s="88"/>
      <c r="E80" s="89"/>
      <c r="F80" s="90"/>
      <c r="G80" s="82">
        <f t="shared" si="13"/>
        <v>0</v>
      </c>
      <c r="H80" s="68"/>
    </row>
    <row r="81" spans="1:8" s="29" customFormat="1" ht="15">
      <c r="A81" s="107" t="s">
        <v>98</v>
      </c>
      <c r="B81" s="107" t="str">
        <f t="shared" si="12"/>
        <v>SEÑALAMIENTO HORIZONTAL</v>
      </c>
      <c r="C81" s="108"/>
      <c r="D81" s="109"/>
      <c r="E81" s="110"/>
      <c r="F81" s="111"/>
      <c r="G81" s="112">
        <f t="shared" si="13"/>
        <v>0</v>
      </c>
      <c r="H81" s="68"/>
    </row>
    <row r="82" spans="1:8" s="29" customFormat="1" ht="15">
      <c r="A82" s="107" t="s">
        <v>99</v>
      </c>
      <c r="B82" s="107" t="str">
        <f t="shared" si="12"/>
        <v>SEÑALAMIENTO VERTICAL</v>
      </c>
      <c r="C82" s="108"/>
      <c r="D82" s="109"/>
      <c r="E82" s="110"/>
      <c r="F82" s="111"/>
      <c r="G82" s="112">
        <f t="shared" si="13"/>
        <v>0</v>
      </c>
      <c r="H82" s="68"/>
    </row>
    <row r="83" spans="1:8" s="29" customFormat="1" ht="15">
      <c r="A83" s="78"/>
      <c r="B83" s="78"/>
      <c r="C83" s="75"/>
      <c r="D83" s="88"/>
      <c r="E83" s="89"/>
      <c r="F83" s="90"/>
      <c r="G83" s="82"/>
      <c r="H83" s="68"/>
    </row>
    <row r="84" spans="1:8" s="29" customFormat="1" ht="15">
      <c r="A84" s="34"/>
      <c r="B84" s="34"/>
      <c r="C84" s="34"/>
      <c r="D84" s="46"/>
      <c r="E84" s="64"/>
      <c r="F84" s="35"/>
      <c r="G84" s="36"/>
      <c r="H84" s="68"/>
    </row>
    <row r="85" spans="1:8" s="29" customFormat="1" ht="15">
      <c r="A85" s="34"/>
      <c r="B85" s="34"/>
      <c r="C85" s="34"/>
      <c r="D85" s="46"/>
      <c r="E85" s="64"/>
      <c r="F85" s="35"/>
      <c r="G85" s="36"/>
      <c r="H85" s="68"/>
    </row>
    <row r="86" spans="1:8" ht="15">
      <c r="A86" s="27"/>
      <c r="B86" s="37"/>
      <c r="C86" s="31"/>
      <c r="D86" s="45"/>
      <c r="E86" s="65"/>
      <c r="F86" s="31"/>
      <c r="G86" s="59"/>
    </row>
    <row r="87" spans="1:8" ht="15">
      <c r="A87" s="14" t="s">
        <v>18</v>
      </c>
      <c r="B87" s="14"/>
      <c r="C87" s="14"/>
      <c r="D87" s="14"/>
      <c r="E87" s="14"/>
      <c r="F87" s="28" t="s">
        <v>19</v>
      </c>
      <c r="G87" s="60">
        <f>G68</f>
        <v>0</v>
      </c>
    </row>
    <row r="88" spans="1:8" s="29" customFormat="1" ht="15">
      <c r="A88" s="30"/>
      <c r="B88" s="30"/>
      <c r="C88" s="30"/>
      <c r="D88" s="47"/>
      <c r="E88" s="52"/>
      <c r="F88" s="28" t="s">
        <v>20</v>
      </c>
      <c r="G88" s="60">
        <f>ROUND(G87*0.16,2)</f>
        <v>0</v>
      </c>
    </row>
    <row r="89" spans="1:8" s="29" customFormat="1" ht="15">
      <c r="A89" s="14" t="str">
        <f>+numtext(G89)</f>
        <v>CERO PESOS 00/100 M.N.</v>
      </c>
      <c r="B89" s="14"/>
      <c r="C89" s="14"/>
      <c r="D89" s="14"/>
      <c r="E89" s="14"/>
      <c r="F89" s="28" t="s">
        <v>21</v>
      </c>
      <c r="G89" s="60">
        <f>+ROUND(G87+G88,2)</f>
        <v>0</v>
      </c>
    </row>
  </sheetData>
  <mergeCells count="15">
    <mergeCell ref="A89:E89"/>
    <mergeCell ref="C1:F1"/>
    <mergeCell ref="C6:E6"/>
    <mergeCell ref="C7:E7"/>
    <mergeCell ref="C8:E8"/>
    <mergeCell ref="C9:E9"/>
    <mergeCell ref="C10:F10"/>
    <mergeCell ref="C11:F11"/>
    <mergeCell ref="C12:F12"/>
    <mergeCell ref="A14:G14"/>
    <mergeCell ref="A87:E87"/>
    <mergeCell ref="A67:G67"/>
    <mergeCell ref="C2:F5"/>
    <mergeCell ref="B7:B9"/>
    <mergeCell ref="B11:B12"/>
  </mergeCells>
  <printOptions horizontalCentered="1"/>
  <pageMargins left="0.31496062992126" right="0.31496062992126" top="0.31496062992126" bottom="0.31496062992126" header="0.31496062992126" footer="0.31496062992126"/>
  <pageSetup scale="59" fitToHeight="0" orientation="landscape" horizontalDpi="360" verticalDpi="360" r:id="rId1"/>
  <headerFooter>
    <oddFooter>&amp;C&amp;P de &amp;N</oddFooter>
  </headerFooter>
  <rowBreaks count="5" manualBreakCount="5">
    <brk id="23" max="6" man="1"/>
    <brk id="32" max="6" man="1"/>
    <brk id="36" max="6" man="1"/>
    <brk id="44" max="6" man="1"/>
    <brk id="66" max="16383" man="1"/>
  </rowBreaks>
  <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CATALOGO</vt:lpstr>
      <vt:lpstr>CATALOGO!Área_de_impresión</vt:lpstr>
      <vt:lpstr>CATALOGO!Títulos_a_imprimir</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Dell</dc:creator>
  <cp:keywords/>
  <dc:description/>
  <cp:lastModifiedBy>ELIDA IVETTE AGUIRRE ROCHIN.</cp:lastModifiedBy>
  <cp:lastPrinted>2026-04-28T22:04:13Z</cp:lastPrinted>
  <dcterms:created xsi:type="dcterms:W3CDTF">2024-12-27T18:23:43Z</dcterms:created>
  <dcterms:modified xsi:type="dcterms:W3CDTF">2026-04-29T17:10:54Z</dcterms:modified>
  <cp:category/>
</cp:coreProperties>
</file>