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66925"/>
  <mc:AlternateContent xmlns:mc="http://schemas.openxmlformats.org/markup-compatibility/2006">
    <mc:Choice Requires="x15">
      <x15ac:absPath xmlns:x15ac="http://schemas.microsoft.com/office/spreadsheetml/2010/11/ac" url="C:\Users\PC-0094\Downloads\"/>
    </mc:Choice>
  </mc:AlternateContent>
  <xr:revisionPtr revIDLastSave="0" documentId="13_ncr:1_{64F1855C-AC0B-4563-9F56-96FB4595C563}" xr6:coauthVersionLast="47" xr6:coauthVersionMax="47" xr10:uidLastSave="{00000000-0000-0000-0000-000000000000}"/>
  <bookViews>
    <workbookView xWindow="2295" yWindow="1440" windowWidth="25170" windowHeight="13680" xr2:uid="{00000000-000D-0000-FFFF-FFFF00000000}"/>
  </bookViews>
  <sheets>
    <sheet name="CATALOGO" sheetId="2" r:id="rId1"/>
  </sheets>
  <definedNames>
    <definedName name="_xlnm._FilterDatabase" localSheetId="0" hidden="1">CATALOGO!$A$16:$K$37</definedName>
    <definedName name="area" localSheetId="0">#REF!</definedName>
    <definedName name="area">#REF!</definedName>
    <definedName name="_xlnm.Print_Area" localSheetId="0">CATALOGO!$B$1:$H$49</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7" i="2" l="1"/>
  <c r="H49" i="2"/>
  <c r="H48" i="2"/>
  <c r="B48" i="2" a="1"/>
  <c r="B48" i="2"/>
  <c r="H47" i="2"/>
  <c r="H45" i="2"/>
  <c r="C45" i="2"/>
  <c r="H44" i="2"/>
  <c r="C44" i="2"/>
  <c r="H43" i="2"/>
  <c r="C43" i="2"/>
  <c r="H42" i="2"/>
  <c r="C42" i="2"/>
  <c r="H41" i="2"/>
  <c r="C41" i="2"/>
  <c r="H40" i="2"/>
  <c r="C40" i="2"/>
  <c r="H39" i="2"/>
  <c r="H37" i="2"/>
  <c r="G37" i="2" a="1"/>
  <c r="G37" i="2"/>
  <c r="H36" i="2"/>
  <c r="G36" i="2" a="1"/>
  <c r="G36" i="2"/>
  <c r="H35" i="2"/>
  <c r="G35" i="2" a="1"/>
  <c r="G35" i="2"/>
  <c r="H34" i="2"/>
  <c r="H33" i="2"/>
  <c r="G33" i="2" a="1"/>
  <c r="G33" i="2"/>
  <c r="H32" i="2"/>
  <c r="G32" i="2" a="1"/>
  <c r="G32" i="2"/>
  <c r="H31" i="2"/>
  <c r="G31" i="2" a="1"/>
  <c r="G31" i="2"/>
  <c r="H30" i="2"/>
  <c r="G30" i="2" a="1"/>
  <c r="G30" i="2"/>
  <c r="H29" i="2"/>
  <c r="H28" i="2"/>
  <c r="H27" i="2"/>
  <c r="G27" i="2" a="1"/>
  <c r="G27" i="2"/>
  <c r="H26" i="2"/>
  <c r="G26" i="2" a="1"/>
  <c r="G26" i="2"/>
  <c r="H25" i="2"/>
  <c r="G25" i="2" a="1"/>
  <c r="G25" i="2"/>
  <c r="H24" i="2"/>
  <c r="G24" i="2" a="1"/>
  <c r="G24" i="2"/>
  <c r="H23" i="2"/>
  <c r="G23" i="2" a="1"/>
  <c r="G23" i="2"/>
  <c r="H22" i="2"/>
  <c r="H21" i="2"/>
  <c r="G21" i="2" a="1"/>
  <c r="G21" i="2"/>
  <c r="H20" i="2"/>
  <c r="G20" i="2" a="1"/>
  <c r="G20" i="2"/>
  <c r="H19" i="2"/>
  <c r="G19" i="2" a="1"/>
  <c r="G19" i="2"/>
  <c r="H18" i="2"/>
  <c r="H17"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<sst xmlns="http://schemas.openxmlformats.org/spreadsheetml/2006/main" count="90" uniqueCount="73">
  <si>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</si>
  <si>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</si>
  <si>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</si>
  <si>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</si>
  <si>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</si>
  <si>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</si>
  <si>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</si>
  <si>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</si>
  <si>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</si>
  <si>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</si>
  <si>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</si>
  <si>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</si>
  <si>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</si>
  <si>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</si>
  <si>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</si>
  <si>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A1</t>
  </si>
  <si>
    <t>RAZÓN SOCIAL DEL CONTRATISTA:</t>
  </si>
  <si>
    <t>PRECIO UNITARIO ($) PROPUESTO</t>
  </si>
  <si>
    <t>PRECIO UNITARIO ($) PROPUESTO CON LETRA</t>
  </si>
  <si>
    <t>FECHA DE INICIO AUTORIZADA:</t>
  </si>
  <si>
    <t>FECHA DE TERMINACIÓN AUTORIZADA:</t>
  </si>
  <si>
    <t>CATÁLOGO DE CONCEPTOS</t>
  </si>
  <si>
    <t>RESUMEN DE PARTIDAS</t>
  </si>
  <si>
    <t>SIOP-001</t>
  </si>
  <si>
    <t>DIRECCIÓN GENERAL DE LICITACIÓN Y CONTRATACIÓN</t>
  </si>
  <si>
    <t>DOCUMENTO</t>
  </si>
  <si>
    <t>NÚMERO DE PROCEDIMIENTO:</t>
  </si>
  <si>
    <t>NOMBRE Y FIRMA DEL REPRESENTANTE LEGAL</t>
  </si>
  <si>
    <t>E2</t>
  </si>
  <si>
    <t>ESTRUCTURAS Y OBRAS DE DRENAJE</t>
  </si>
  <si>
    <t>M³</t>
  </si>
  <si>
    <t>SIOP-002</t>
  </si>
  <si>
    <t>M</t>
  </si>
  <si>
    <t>SIOP-003</t>
  </si>
  <si>
    <t>A2</t>
  </si>
  <si>
    <t>PAVIMENTOS</t>
  </si>
  <si>
    <t>SIOP-004</t>
  </si>
  <si>
    <t>SIOP-005</t>
  </si>
  <si>
    <t>SIOP-006</t>
  </si>
  <si>
    <t>SIOP-007</t>
  </si>
  <si>
    <t>SIOP-008</t>
  </si>
  <si>
    <t>M²</t>
  </si>
  <si>
    <t>A3</t>
  </si>
  <si>
    <t>SEÑALAMIENTO</t>
  </si>
  <si>
    <t>A3.1</t>
  </si>
  <si>
    <t>SEÑALAMIENTO VERTICAL</t>
  </si>
  <si>
    <t>SIOP-009</t>
  </si>
  <si>
    <t>SUMINISTRO Y COLOCACION DE SEÑAL INFORMATIVA DE IDENTIFICACION DE KILOMETRO SIN RUTA (SII-15), DE 30 X 76 CM,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QUE LA PARTE INFERIOR DE TABLERO QUEDE 2.50 M. SOBRE EL HOMBRO DE LA CARRETERA, ANCLADO MINIMO 70 CMS DE PROFUNDIDAD CON VARILLA DE 1/2" TRANSVERSAL AL PTR AHOGADA EN DADO DE CONCRETO 150KG/CM2 . INCLUYE: INFORME DE PRUEBA DE RETRO REFLECTIVIDAD, LIMPIEZA EN LA ZONA DE TRABAJO, Y  SEÑALAMIENTO DE PROTECCIÓN DE OBRA. P.U.O.T.</t>
  </si>
  <si>
    <t>PZA</t>
  </si>
  <si>
    <t>SIOP-010</t>
  </si>
  <si>
    <t>SUMINISTRO Y COLOCACIÓN DE SEÑAL RESTRICTIVA DE 71 CM. DE DIAMETRO,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TRABAJO,Y  SEÑALAMIENTO DE PROTECCIÓN DE OBRA. P.U.O.T.</t>
  </si>
  <si>
    <t>SIOP-011</t>
  </si>
  <si>
    <t>SUMINISTRO Y COLOCACIÓN DE SEÑALES SP, DE 71 X 71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Y SEÑALAMIENTO DE PROTECCIÓN DE OBRA.  P.U.O.T.</t>
  </si>
  <si>
    <t>SIOP-012</t>
  </si>
  <si>
    <t>SUMINISTRO Y COLOCACIÓN DE SEÑAL TIPO BANDERA CON UN (1) TABLERO DE 122 X 305 CM. CON LA LEYENDA, ACABADO TIPO "A" ALTA INTENSIDAD 10 AÑOS DE DURACION , LAMINA LISA CALIBRE 16, PERIMETRO CORTE LASER, GALVANIZADA POR INMERSION EN CALIENTE, , ESCUDO EN IMPRESION DIGITAL VINIL ALTA INTENSIDAD DE ACUERDO A SPOT ,PELICULA ANTI GRAFFITI DE ALTA INTENSIDAD, TORNILLOS ANTIVANDALICOS GALVANIZADO, CON POSTE SEGUN DIMENSIONES PARA AREA DE LAMINA,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</si>
  <si>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A3.2</t>
  </si>
  <si>
    <t>SEÑALAMIENTO HORIZONTAL</t>
  </si>
  <si>
    <t>SIOP-013</t>
  </si>
  <si>
    <t>SUMINISTRO Y APLICACIÓN DE RAYA SEPARADORA DE SENTIDOS DE CIRCULACION CONTINUA O DISCONTINUA, SENCILLA DE 15 CMS DE ANCHO, PINTURA TIPO TRAFICO COLOR AMARILLA APLICANDO 1.7 Lts/m² CUMPLIENDO ESPESOR HUMEDO 35 MILESIMAS DE PULGADA,  POR UNIDAD DE OBRA TERMINADA, APLICANDO DE 0.7 KG DE MICROSFERA POR M² (1.2 KG/LITRO DE PINTURA), NO EXHIBA ROCIADO EXCESIVO (BRISEADO) EN LAS ORILLAS DE LA LINEA DE MARCA, DICHAS LINEAS SEAN RECTAS A SIMPLE VISTA. (CLASIFICACIÓN M-1.2)</t>
  </si>
  <si>
    <t>SIOP-014</t>
  </si>
  <si>
    <t>SUMINISTRO Y APLICACIÓN DE RAYA EN ORILLA DEL CAMINO O DE CALZADA, CONTINUA,  SENCILLA COLOR BLANCO DE 15 CMS DE ANCHO, MEDIANTE PINTURA TIPO TRAFICO, APLICANDO 1.7 Lts/m² CUMPLIENDO ESPESOR HUMEDO 35 MILESIMAS DE PULGADA, POR UNIDAD DE OBRA TERMINADA, APLICANDO DE 0.7 KG DE MICROSFERA POR M² ( 1.2 KG/LITRO), NO EXHIBA ROCIADO EXCESIVO (BRISEADO) EN LAS ORILLAS DE LA LINEA DE MARCA, DICHAS LINEAS SEAN RECTAS A SIMPLE VISTA. (CLASIFICACIÓN M-1.2)</t>
  </si>
  <si>
    <t>SIOP-015</t>
  </si>
  <si>
    <t>REPOSICIÓN AISLADA DE VIALETAS Y BOTONES EN CARRETERAS, CUANDO HAN SUFRIDO ALGÚN TIPO DE DAÑO, SE HAN DETERIORADO, HAN PERDIDO SU CAPACIDAD DE RETROREFLEXION O HAN TERMINADO SU VIDA UTIL, CON EL PROPÓSITO DE MANTENER LA CARRETERA EN CONDICIONES DE SEGURIDAD EN LO QUE A SEÑALAMIENTO SE REFIERE. INCLUYE: COSTO DE ADQUISICION Y SUMINISTRO DE LOS MATERIALES, MARCADO Y LIMPIEZA DE LA ZONA DONDE SE REPONDRA LA VIALETA O BOTON, LA COLOCACION, EL ADHESIVOS O ELEMENTOS DE FIJACION, LA MANO DE OBRA, EQUIPO, HERRAMIENTAS, SEÑALAMIENTOS, BANDEREROS, EL ADHESIVO, RESINA Y CATALIZADOR ADECUADOS, EL TIEMPO DE LOS EQUIPOS Y VEHICULOS EMPLEADOS Y TODO LO NECESARIO PARA SU CORRECTA EJECUCIÓN. (N-CSV-CAR-3-05-003/02)</t>
  </si>
  <si>
    <t>Conservación periódica y conservación rutinaria de la carretera 632, tramo San Marcos - límite estatal, en el municipio de San Marcos, Jalisco.</t>
  </si>
  <si>
    <t>SIOP-E-ICAR-OB-LP-0221-2026</t>
  </si>
  <si>
    <t>PEDRAPLEN, MEDIANTE LA CONSTRUCCIÓN DE CAPAS DE MATERIALES GRANULARES PROCEDENTES DE CORTES O DE BANCO DE ACUERDO A ESPECIFICACIONES DE PROYECTO, EN CAPAS DE 60 CM. (MINIMO), COMPACTADO POR MEDIOS MECÁNICOS MANUALES, LA CARGA Y ACARREO DEL MATERIAL DE EXCAVACIÓN Y RETIRO AL SITIO DE ALMACENAMIENTO O LUGAR DE DESPERDICIO INDICADO EN PROYECTO O ASI INDICADO POR LA SECRETARIA, P.U.O.T. (INCISO J. DE LA NORMA N-CTR-CAR-1-01-019723)</t>
  </si>
  <si>
    <t>SUBDREN LONGITUDINAL, TRANSVERSAL, MEDIANTE LA CONSTRUCCIÓN DE ZANJA LATERAL DE 1.2 M X 2.5 M, RECUBIERTO CON GEOTEXTIL 200 GR/M2 PARA RETENCIÓN DE FINOS DE ACUERDO A ESPECIFICACIONES DE PROYECTO, COLOCACIÓN AL FONDO,DE TUBO PERFORADO DE POLIETILENO CORRUGADA DE 8" DE DIÁMETRO, Y RELLENO CON MATERIAL DRENANTE DE BANCO (GRAVA TRITURADA), COMPACTADO POR MEDIOS MECÁNICOS MANUALES, LA CARGA Y ACARREO DEL MATERIAL DE EXCAVACIÓN Y RETIRO AL SITIO DE ALMACENAMIENTO O LUGAR DE DESPERDICIO INDICADO EN PROYECTO O ASI INDICADO POR LA SECRETARIA, P.U.O.T. (INCISO J. DE LA NORMA N-CTR-CAR-1-03-009)</t>
  </si>
  <si>
    <r>
      <t xml:space="preserve">MAMPOSTERÍA DE PIEDRA, P.U.O.T. MAMPOSTERIA DE 3A CLASE JUNTEADA CON MORTERO CEMENTO-ARENA, TIPO II [CON RESISTENCIA MINIMA A LA COMPRESION DE 7,5 MPA (76 KG/CM2)] EN MUROS, ALEROS Y CABEZOTES. INCLUYE: TODO LO NECESARIO PARA SU CORRECTA EJECUCIÓN. </t>
    </r>
    <r>
      <rPr>
        <sz val="8"/>
        <color theme="1"/>
        <rFont val="Arial"/>
        <family val="2"/>
      </rPr>
      <t>N-CTR-CAR-1-02-001</t>
    </r>
  </si>
  <si>
    <t>BACHEO PROFUNDO AISLADO, REALIZANDO DELIMITACION DEL AREA, CORTE CON DISCO Y REMOCIÓN DE LA CAPA DAÑADA DEL PAVIMENTO EXISTENTE Y MATERIAL DEL ESTRATO DEFECTUOSO,  RE-COMPACTACIÓN DEL FONDO DE LA EXCAVACIÓN, SUMINISTRO, TENDIDO,  AFINE Y COMPACTACIÓN DE LA BASE HIDRAULICA EN CAPAS DE 20 CMS MAXIMO COMPACTADAS AL 100%  DE LA PRUEBA AASHTO MODIFICADA CON EQUIPO MECANICO; INCLUYE: LIMPIEZA DURANTE Y AL FINAL DE LOS TRABAJOS DEPOSITANDO LOS RESIDUOS EN EL SITIO AUTORIZADO POR LA DEPENDENCIA, CARGAS, SUMINISTROS, COLOCACIÓN, EXTENDIDO Y AFINE DE LOS MATERIALES, FLETES Y TODOS LOS ACARREOS DE MATERIALES, ESCOMBROS  Y/O RESIDUOS DENTRO Y FUERA DE LA OBRA,  SEÑALIZACIÓN DE LA ZONA, HERRAMIENTA MENOR, EQUIPO Y TODO LO NECESARIO PARA SU CORRECTA EJECUCIÓN, P.U.O.T. MATERIAL DE BANCO PROPUESTO POR EL CONTRATISTA Y QUE CUMPLA CON TODOS LOS PARAMETROS PARA SER EMPLEADA COMO BASE HIDRAULICA CON GRANULOMETRIA DE 1 1/2" A FINOS EN ESPESOR VARIABLE DEPENDIENDO DEL ESPESOR DEL ESTRATO DEFECTUOSO EXISTENTE POR SUSTITUIR EN CADA SECCION PARTICULAR, NO INCLUYE APLICACION DE MEZCLA ASFALTICA PARA CARPETA. N-CSVCAR-2-02-004/15</t>
  </si>
  <si>
    <r>
      <t xml:space="preserve">BACHEO SUPERFICIAL AISLADO CON MEZCLA ASFÁLTICA EN CALIENTE ELABORADA EN PLANTA, CONSIDERANDO TRABAJOS EN FORMA MANUAL CON EQUIPO MENOR Y/O LIGERO, DELIMITACIÓN DEL ÁREA, RETIRO DE RESIDUOS Y LIMPIEZA, RIEGO DE LIGA CON EMULSIÓN DE ROMPIMIENTO RÁPIDO (ECR-60) A RAZÓN DE 1.00 LT/M2, DEMOLICION DE LA CARPETA ASFALTICA DAÑADA POR MEDIOS MECANICOS Y/O MANUALES, EXTRACCION Y RETIRO DEL MATERIAL PRODUCTO DE CORTE O DEMOLICION, RECOMPACTACION Y LIMPIEZA DE LA SUPERFICIE DESCUBIERTA, SUMINISTRO,TENDIDO Y COMPACTACION DE MEZCLA ASFALTICA PARA CARPETA, LOS TIEMPOS DE LOS EQUIPOS Y VEHICULOS EMPLEADOS DURANTE LA EJECUCION DE LOS TRABAJOS, RETIRO DE SOBRANTES AL FINALIZAR LOS TRABAJOS A DESTINO AUTORIZADO POR LA DEPENDENCIA, CARGA, TRANSPORTE, DESCARGAS, MANO DE OBRA, HERRAMIENTAS, EQUIPO Y TODO LO NECESARIO PARA SU CORRECTA EJECUCION. P.U.O.T. </t>
    </r>
    <r>
      <rPr>
        <sz val="8"/>
        <color theme="1"/>
        <rFont val="Arial"/>
        <family val="2"/>
      </rPr>
      <t>N-CSVCAR-2-02-003/00/16</t>
    </r>
  </si>
  <si>
    <t>SUMINISTRO, APLICACIÓN Y PLANCHADO DE UN RIEGO DE SELLO NATURAL, CON MATERIAL PÉTREO 3-A, CONSIDERANDO, EL VALOR DE ADQUISICIÓN DE LOS MATERIALES, CARGAS Y DESCARGAS Y TODOS LOS ACARREOS LOCALES NECESARIOS PARA LOS TRATAMIENTOS ASI COMO DE LOS DESPERDICIOS Y FORMACIÓN DE ALMACENES, BARRIDO PREVIO Y POSTERIOR A LA APLICACION DEL SELLADO LAS VECES NECESARIAS DE LA SUPERFICIE SOBRE LA QUE SE CONSTRUIRÁ LA CAPA DE RODADURA POR EL SISTEMA DE RIEGOS, PROTECCIÓN DE LAS ESTRUCTURAS O PARTE DE ELLAS, CARGAS Y TRANSPORTE AL LUGAR DE UTILIZACIÓN, ESPARCIDO POR MEDIOS MECANICOS CON EL EQUIPO ADECUADO, ESPARCIDORES, COMPUERTAS O EQUIPOS DE RIEGO SINCRONIZADOS Y PLANCHADO DE LOS MATERIALES PÉTREOS O DEL RIEGO PREMEZCLADO POR MEDIO DE RODILLOS METALICOS LIGEROS CON PESO MAXIMO DE 4 TON. Y COMPACTADOR DE NEUMATICOS CON PESO CON O SIN LASTRE DE 7 A 10 TONELADAS, RASTREO, RECOLECCION, REMOCION, TRANSPORTE Y DEPOSITO EN LA FORMA Y EL SITIO INDICADOS EN EL PROYECTO O APROBADOS POR LA DEPENDENCIA, LOS TIEMPOS DE LOS VEHICULOS EMPLEADOS EN LOS TRANSPORTES RIEGO Y ESPARCIDO DE TODOS LOS MATERIALES DURANTE LAS CARGAS Y LAS DESCARGAS,LA DOSIFICACION SERA CON  EMULSION ASFALTICA MODIFICADA CON POLIMEROS PARA EL RIEGO DE LIGA, DEBERA GARANTIZARSE EL CORRECTO TRASLAPE EN JUNTAS LONGITUDINALES Y TRANSVERSALES, SE DEBERA REALIZAR UN TRAMO DE PRUEBA CON EL FIN DE CALIBRAR LOS EQUIPOS, VERIFICAR LA AFINIDAD PETREO-ASFALTO Y MONITOREAR LOS PROCESOS DE CONSTRUCCION Y CANTIDADES DE MATERIAL DESPRENDIDO Y TIEMPOS DE MADURACION Y FRAGUADO, INCLUYE SUMINISTRO Y APLICACION DE LOS MATERIALES, HERRAMIENTAS, MANO DE OBRA, SEÑALIZACION, BANDEREROS Y TODO LO NECESARIO PARA SU CORRECTA EJECUCION. P.U.O.T.(INCISO J DE LA NORMA N-CSV-CAR-3-02-002/15 )</t>
  </si>
  <si>
    <r>
      <t xml:space="preserve">RENIVELACIÓNES LOCALES AISLADAS EMPLEANDO MEZCLA ASFÁLTICA EN CALIENTE CONSIDERANDO, DELIMITACIÓN DEL ÁREA, LIMPIEZA Y RETIRO DE RESIDUOS, INCLUYE : MANO DE OBRA, SUMINISTRO DE LOS MATERIALES, RIEGO DE LIGA CON EMULSIÓN DE ROMPIMIENTO RÁPIDO (ECR-60) A RAZÓN DE 1.0 LT/M2, TENDIDO Y COMPACTACION POR MEDIOS MECANICOS Y MANUALES DE LA MEZCLA ASFALTICA EN CALIENTE TAMAÑO MAXIMO DEL AGREGADO DE 1/2" LOS TIEMPOS DE LOS EQUIPOS Y VEHICULOS EMPLEADOS DURANTE LA EJECUCION DE LOS TRABAJOS, FLETES, CEMENTO ASFÁLTICO GRADO PG 64-22 , P.U.O.T. ( NORMA </t>
    </r>
    <r>
      <rPr>
        <sz val="8"/>
        <color theme="1"/>
        <rFont val="Arial"/>
        <family val="2"/>
      </rPr>
      <t>N-CSV-CAR-3-02-001 /15)</t>
    </r>
  </si>
  <si>
    <r>
      <t xml:space="preserve">CARPETA DE CONCRETO ASFÁLTICO EN CALIENTE DE 5 CM. DE ESPESOR, T.M.A. 3/4" , INCLUYE CEMENTO ASFÁLTICO GRADO PG 64-22 (PRODUCIDO POR PEMEX COMO EKBE) Y RIEGO DE LIGA, COMPACTADA AL 95 % DE SU P.V.S.M., CON CONCRETO ASFÁLTICO MODIFICADO CON POLÍMEROS, CONSIDERANDO: OBTENCIÓN DE LA MEZCLA EN CALIENTE, CARGA EN LA PLANTA DE LA MEZCLA ASFÁLTICA AL EQUIPO DE TRANSPORTE Y ACARREO AL LUGAR DE TENDIDO, TENDIDO Y COMPACTACIÓN DE LA MEZCLA ASFÁLTICA, LOS TIEMPOS DE LOS VEHÍCULOS EMPLEADOS EN LOS TRANSPORTES DE TODOS LOS MATERIALES DURANTE LAS CARGAS Y DESCARGAS, P.U.O.T. (INCISO J. DE LA NORMA </t>
    </r>
    <r>
      <rPr>
        <sz val="8"/>
        <color rgb="FF333333"/>
        <rFont val="Arial"/>
        <family val="2"/>
      </rPr>
      <t>N-CTR-CAR-1-04-006)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</si>
</sst>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4" formatCode="_-&quot;$&quot;* #,##0.00_-;\-&quot;$&quot;* #,##0.00_-;_-&quot;$&quot;* &quot;-&quot;??_-;_-@_-"/>
    <numFmt numFmtId="164" formatCode="&quot;$&quot;#,##0.00"/>
    <numFmt numFmtId="165" formatCode="&quot;$&quot;#,###.00"/>
    <numFmt numFmtId="166" formatCode="#,##0.0000"/>
    <numFmt numFmtId="167" formatCode="0.000"/>
  </numFmts>
  <fonts count="22" x14ac:knownFonts="1">
    <font>
      <sz val="11"/>
      <color theme="1"/>
      <name val="Calibri"/>
      <family val="2"/>
      <scheme val="minor"/>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b/>
      <sz val="12"/>
      <name val="Calibri"/>
      <family val="2"/>
      <scheme val="minor"/>
    </font>
    <font>
      <b/>
      <sz val="10"/>
      <color rgb="FF0000CC"/>
      <name val="Calibri"/>
      <family val="2"/>
      <scheme val="minor"/>
    </font>
    <font>
      <b/>
      <sz val="10"/>
      <color rgb="FF006600"/>
      <name val="Calibri"/>
      <family val="2"/>
      <scheme val="minor"/>
    </font>
    <font>
      <sz val="10"/>
      <color rgb="FF006600"/>
      <name val="Calibri"/>
      <family val="2"/>
      <scheme val="minor"/>
    </font>
    <font>
      <b/>
      <sz val="8"/>
      <color theme="1" tint="4.9989318521683403E-2"/>
      <name val="Arial"/>
      <family val="2"/>
    </font>
    <font>
      <b/>
      <sz val="8"/>
      <color rgb="FF006600"/>
      <name val="Arial"/>
      <family val="2"/>
    </font>
    <font>
      <b/>
      <sz val="8"/>
      <color rgb="FF0000CC"/>
      <name val="Arial"/>
      <family val="2"/>
    </font>
    <font>
      <sz val="8"/>
      <name val="Arial"/>
      <family val="2"/>
    </font>
    <font>
      <b/>
      <sz val="8"/>
      <name val="Arial"/>
      <family val="2"/>
    </font>
    <font>
      <b/>
      <sz val="16"/>
      <name val="Calibri"/>
      <family val="2"/>
    </font>
    <font>
      <sz val="8"/>
      <color theme="1"/>
      <name val="Arial"/>
      <family val="2"/>
    </font>
    <font>
      <sz val="8"/>
      <color rgb="FF333333"/>
      <name val="Arial"/>
      <family val="2"/>
    </font>
    <font>
      <b/>
      <sz val="18"/>
      <name val="Calibri"/>
      <family val="2"/>
    </font>
    <font>
      <sz val="11"/>
      <color theme="1"/>
      <name val="Calibri"/>
      <family val="2"/>
      <scheme val="minor"/>
    </font>
  </fonts>
  <fills count="4">
    <fill>
      <patternFill patternType="none"/>
    </fill>
    <fill>
      <patternFill patternType="gray125"/>
    </fill>
    <fill>
      <patternFill patternType="solid">
        <fgColor rgb="FF00953B"/>
        <bgColor indexed="64"/>
      </patternFill>
    </fill>
    <fill>
      <patternFill patternType="solid">
        <fgColor theme="0" tint="-0.24994659260841701"/>
        <bgColor indexed="64"/>
      </patternFill>
    </fill>
  </fills>
  <borders count="1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s>
  <cellStyleXfs count="7">
    <xf numFmtId="0" fontId="0" fillId="0" borderId="0"/>
    <xf numFmtId="0" fontId="1" fillId="0" borderId="0"/>
    <xf numFmtId="0" fontId="1" fillId="0" borderId="0"/>
    <xf numFmtId="44" fontId="1" fillId="0" borderId="0" applyFont="0" applyFill="0" applyBorder="0" applyAlignment="0" applyProtection="0"/>
    <xf numFmtId="0" fontId="1" fillId="0" borderId="0"/>
    <xf numFmtId="44" fontId="21" fillId="0" borderId="0" applyFont="0" applyFill="0" applyBorder="0" applyAlignment="0" applyProtection="0"/>
    <xf numFmtId="44" fontId="1" fillId="0" borderId="0" applyFont="0" applyFill="0" applyBorder="0" applyAlignment="0" applyProtection="0"/>
  </cellStyleXfs>
  <cellXfs count="103">
    <xf numFmtId="0" fontId="0" fillId="0" borderId="0" xfId="0"/>
    <xf numFmtId="0" fontId="17" fillId="0" borderId="2" xfId="1" applyFont="1" applyBorder="1" applyAlignment="1">
      <alignment horizontal="center" vertical="top"/>
    </xf>
    <xf numFmtId="0" fontId="5" fillId="2" borderId="13" xfId="1" applyFont="1" applyFill="1" applyBorder="1" applyAlignment="1">
      <alignment horizontal="center" vertical="top"/>
    </xf>
    <xf numFmtId="0" fontId="5" fillId="2" borderId="12" xfId="1" applyFont="1" applyFill="1" applyBorder="1" applyAlignment="1">
      <alignment horizontal="center" vertical="top"/>
    </xf>
    <xf numFmtId="0" fontId="5" fillId="2" borderId="11" xfId="1" applyFont="1" applyFill="1" applyBorder="1" applyAlignment="1">
      <alignment horizontal="center" vertical="top"/>
    </xf>
    <xf numFmtId="0" fontId="3" fillId="0" borderId="3" xfId="1" applyFont="1" applyBorder="1" applyAlignment="1">
      <alignment horizontal="center" vertical="top"/>
    </xf>
    <xf numFmtId="0" fontId="3" fillId="0" borderId="14" xfId="1" applyFont="1" applyBorder="1" applyAlignment="1">
      <alignment horizontal="center" vertical="top"/>
    </xf>
    <xf numFmtId="0" fontId="3" fillId="0" borderId="6" xfId="1" applyFont="1" applyBorder="1" applyAlignment="1">
      <alignment horizontal="center" vertical="top"/>
    </xf>
    <xf numFmtId="0" fontId="4" fillId="0" borderId="8" xfId="1" applyFont="1" applyBorder="1" applyAlignment="1">
      <alignment horizontal="left" vertical="top"/>
    </xf>
    <xf numFmtId="0" fontId="4" fillId="0" borderId="2" xfId="1" applyFont="1" applyBorder="1" applyAlignment="1">
      <alignment horizontal="left" vertical="top"/>
    </xf>
    <xf numFmtId="0" fontId="2" fillId="0" borderId="8" xfId="1" applyFont="1" applyBorder="1" applyAlignment="1">
      <alignment horizontal="justify" vertical="top"/>
    </xf>
    <xf numFmtId="0" fontId="2" fillId="0" borderId="2" xfId="1" applyFont="1" applyBorder="1" applyAlignment="1">
      <alignment horizontal="justify" vertical="top"/>
    </xf>
    <xf numFmtId="14" fontId="3" fillId="0" borderId="10" xfId="1" applyNumberFormat="1" applyFont="1" applyBorder="1" applyAlignment="1">
      <alignment horizontal="right" vertical="top"/>
    </xf>
    <xf numFmtId="14" fontId="3" fillId="0" borderId="9" xfId="1" applyNumberFormat="1" applyFont="1" applyBorder="1" applyAlignment="1">
      <alignment horizontal="right" vertical="top"/>
    </xf>
    <xf numFmtId="0" fontId="5" fillId="2" borderId="0" xfId="4" applyFont="1" applyFill="1" applyAlignment="1">
      <alignment horizontal="center" vertical="top"/>
    </xf>
    <xf numFmtId="0" fontId="17" fillId="0" borderId="8" xfId="1" applyFont="1" applyBorder="1" applyAlignment="1">
      <alignment horizontal="center" vertical="top"/>
    </xf>
    <xf numFmtId="0" fontId="3" fillId="0" borderId="1" xfId="1" applyFont="1" applyBorder="1" applyAlignment="1">
      <alignment horizontal="center" vertical="top"/>
    </xf>
    <xf numFmtId="0" fontId="3" fillId="0" borderId="2" xfId="1" applyFont="1" applyBorder="1" applyAlignment="1">
      <alignment horizontal="center" vertical="top" wrapText="1"/>
    </xf>
    <xf numFmtId="0" fontId="4" fillId="0" borderId="1" xfId="1" applyFont="1" applyBorder="1" applyAlignment="1">
      <alignment horizontal="center" vertical="top"/>
    </xf>
    <xf numFmtId="0" fontId="3" fillId="0" borderId="3" xfId="1" applyFont="1" applyBorder="1" applyAlignment="1">
      <alignment vertical="top"/>
    </xf>
    <xf numFmtId="0" fontId="4" fillId="0" borderId="0" xfId="1" applyFont="1" applyAlignment="1">
      <alignment vertical="top"/>
    </xf>
    <xf numFmtId="0" fontId="4" fillId="0" borderId="2" xfId="1" applyFont="1" applyBorder="1" applyAlignment="1">
      <alignment horizontal="center" vertical="top"/>
    </xf>
    <xf numFmtId="0" fontId="3" fillId="0" borderId="4" xfId="1" applyFont="1" applyBorder="1" applyAlignment="1">
      <alignment horizontal="center" vertical="top"/>
    </xf>
    <xf numFmtId="0" fontId="3" fillId="0" borderId="0" xfId="1" applyFont="1" applyAlignment="1">
      <alignment horizontal="center" vertical="top"/>
    </xf>
    <xf numFmtId="0" fontId="3" fillId="0" borderId="5" xfId="1" applyFont="1" applyBorder="1" applyAlignment="1">
      <alignment horizontal="center" vertical="top"/>
    </xf>
    <xf numFmtId="0" fontId="3" fillId="0" borderId="5" xfId="1" applyFont="1" applyBorder="1" applyAlignment="1">
      <alignment vertical="top"/>
    </xf>
    <xf numFmtId="0" fontId="3" fillId="0" borderId="6" xfId="1" applyFont="1" applyBorder="1" applyAlignment="1">
      <alignment horizontal="left" vertical="top"/>
    </xf>
    <xf numFmtId="14" fontId="4" fillId="0" borderId="3" xfId="1" applyNumberFormat="1" applyFont="1" applyBorder="1" applyAlignment="1">
      <alignment horizontal="left" vertical="top"/>
    </xf>
    <xf numFmtId="14" fontId="4" fillId="0" borderId="5" xfId="1" applyNumberFormat="1" applyFont="1" applyBorder="1" applyAlignment="1">
      <alignment horizontal="left" vertical="top"/>
    </xf>
    <xf numFmtId="0" fontId="4" fillId="0" borderId="5" xfId="1" applyFont="1" applyBorder="1" applyAlignment="1">
      <alignment horizontal="left" vertical="top"/>
    </xf>
    <xf numFmtId="14" fontId="4" fillId="0" borderId="7" xfId="1" applyNumberFormat="1" applyFont="1" applyBorder="1" applyAlignment="1">
      <alignment horizontal="left" vertical="top"/>
    </xf>
    <xf numFmtId="0" fontId="3" fillId="0" borderId="7" xfId="1" applyFont="1" applyBorder="1" applyAlignment="1">
      <alignment vertical="top"/>
    </xf>
    <xf numFmtId="0" fontId="3" fillId="0" borderId="1" xfId="1" applyFont="1" applyBorder="1" applyAlignment="1">
      <alignment horizontal="left" vertical="top"/>
    </xf>
    <xf numFmtId="0" fontId="4" fillId="0" borderId="4" xfId="1" applyFont="1" applyBorder="1" applyAlignment="1">
      <alignment horizontal="center" vertical="top"/>
    </xf>
    <xf numFmtId="0" fontId="4" fillId="0" borderId="0" xfId="1" applyFont="1" applyAlignment="1">
      <alignment horizontal="center" vertical="top"/>
    </xf>
    <xf numFmtId="0" fontId="4" fillId="0" borderId="5" xfId="1" applyFont="1" applyBorder="1" applyAlignment="1">
      <alignment horizontal="center" vertical="top"/>
    </xf>
    <xf numFmtId="0" fontId="4" fillId="0" borderId="8" xfId="1" applyFont="1" applyBorder="1" applyAlignment="1">
      <alignment horizontal="center" vertical="top"/>
    </xf>
    <xf numFmtId="0" fontId="4" fillId="0" borderId="9" xfId="1" applyFont="1" applyBorder="1" applyAlignment="1">
      <alignment horizontal="center" vertical="top"/>
    </xf>
    <xf numFmtId="0" fontId="4" fillId="0" borderId="10" xfId="1" applyFont="1" applyBorder="1" applyAlignment="1">
      <alignment horizontal="center" vertical="top"/>
    </xf>
    <xf numFmtId="0" fontId="4" fillId="0" borderId="7" xfId="1" applyFont="1" applyBorder="1" applyAlignment="1">
      <alignment horizontal="center" vertical="top"/>
    </xf>
    <xf numFmtId="0" fontId="4" fillId="0" borderId="0" xfId="1" applyFont="1" applyAlignment="1">
      <alignment horizontal="justify" vertical="top"/>
    </xf>
    <xf numFmtId="0" fontId="3" fillId="0" borderId="0" xfId="1" applyFont="1" applyAlignment="1">
      <alignment vertical="top"/>
    </xf>
    <xf numFmtId="49" fontId="5" fillId="2" borderId="11" xfId="2" applyNumberFormat="1" applyFont="1" applyFill="1" applyBorder="1" applyAlignment="1">
      <alignment horizontal="center" vertical="center"/>
    </xf>
    <xf numFmtId="49" fontId="5" fillId="2" borderId="12" xfId="2" applyNumberFormat="1" applyFont="1" applyFill="1" applyBorder="1" applyAlignment="1">
      <alignment horizontal="center" vertical="center"/>
    </xf>
    <xf numFmtId="49" fontId="5" fillId="2" borderId="12" xfId="2" applyNumberFormat="1" applyFont="1" applyFill="1" applyBorder="1" applyAlignment="1">
      <alignment horizontal="center" vertical="center" wrapText="1"/>
    </xf>
    <xf numFmtId="49" fontId="5" fillId="2" borderId="13" xfId="2" applyNumberFormat="1" applyFont="1" applyFill="1" applyBorder="1" applyAlignment="1">
      <alignment horizontal="center" vertical="center"/>
    </xf>
    <xf numFmtId="0" fontId="4" fillId="0" borderId="0" xfId="1" applyFont="1" applyAlignment="1">
      <alignment horizontal="center" vertical="center"/>
    </xf>
    <xf numFmtId="4" fontId="3" fillId="0" borderId="0" xfId="1" applyNumberFormat="1" applyFont="1" applyAlignment="1">
      <alignment vertical="top"/>
    </xf>
    <xf numFmtId="4" fontId="4" fillId="0" borderId="0" xfId="1" applyNumberFormat="1" applyFont="1" applyAlignment="1">
      <alignment horizontal="left" vertical="top" shrinkToFit="1"/>
    </xf>
    <xf numFmtId="49" fontId="4" fillId="0" borderId="0" xfId="1" applyNumberFormat="1" applyFont="1" applyAlignment="1">
      <alignment horizontal="left" vertical="top"/>
    </xf>
    <xf numFmtId="0" fontId="4" fillId="0" borderId="0" xfId="1" applyFont="1" applyAlignment="1">
      <alignment horizontal="center" vertical="top" wrapText="1"/>
    </xf>
    <xf numFmtId="4" fontId="4" fillId="0" borderId="0" xfId="1" applyNumberFormat="1" applyFont="1" applyAlignment="1">
      <alignment horizontal="right" vertical="top"/>
    </xf>
    <xf numFmtId="164" fontId="4" fillId="0" borderId="0" xfId="3" applyNumberFormat="1" applyFont="1" applyFill="1" applyAlignment="1">
      <alignment horizontal="right" vertical="top"/>
    </xf>
    <xf numFmtId="164" fontId="4" fillId="0" borderId="0" xfId="3" applyNumberFormat="1" applyFont="1" applyAlignment="1">
      <alignment horizontal="right" vertical="top"/>
    </xf>
    <xf numFmtId="0" fontId="4" fillId="0" borderId="0" xfId="4" applyFont="1" applyAlignment="1">
      <alignment vertical="top"/>
    </xf>
    <xf numFmtId="164" fontId="4" fillId="0" borderId="0" xfId="1" applyNumberFormat="1" applyFont="1" applyAlignment="1">
      <alignment vertical="top"/>
    </xf>
    <xf numFmtId="44" fontId="4" fillId="0" borderId="0" xfId="1" applyNumberFormat="1" applyFont="1" applyAlignment="1">
      <alignment vertical="top"/>
    </xf>
    <xf numFmtId="44" fontId="4" fillId="0" borderId="0" xfId="5" applyFont="1" applyFill="1" applyAlignment="1">
      <alignment vertical="top"/>
    </xf>
    <xf numFmtId="49" fontId="2" fillId="0" borderId="0" xfId="1" applyNumberFormat="1" applyFont="1" applyAlignment="1">
      <alignment horizontal="left" vertical="top"/>
    </xf>
    <xf numFmtId="0" fontId="2" fillId="0" borderId="0" xfId="1" applyFont="1" applyAlignment="1">
      <alignment horizontal="center" vertical="top" wrapText="1"/>
    </xf>
    <xf numFmtId="166" fontId="2" fillId="0" borderId="0" xfId="1" applyNumberFormat="1" applyFont="1" applyAlignment="1">
      <alignment horizontal="right" vertical="top"/>
    </xf>
    <xf numFmtId="164" fontId="2" fillId="0" borderId="0" xfId="3" applyNumberFormat="1" applyFont="1" applyAlignment="1">
      <alignment horizontal="right" vertical="top"/>
    </xf>
    <xf numFmtId="4" fontId="6" fillId="0" borderId="0" xfId="1" applyNumberFormat="1" applyFont="1" applyAlignment="1">
      <alignment horizontal="center" vertical="top"/>
    </xf>
    <xf numFmtId="4" fontId="2" fillId="0" borderId="0" xfId="1" applyNumberFormat="1" applyFont="1" applyAlignment="1">
      <alignment horizontal="right" vertical="top"/>
    </xf>
    <xf numFmtId="164" fontId="2" fillId="0" borderId="0" xfId="3" applyNumberFormat="1" applyFont="1" applyAlignment="1">
      <alignment vertical="top"/>
    </xf>
    <xf numFmtId="0" fontId="7" fillId="0" borderId="0" xfId="1" applyFont="1" applyAlignment="1">
      <alignment horizontal="center" vertical="top" wrapText="1"/>
    </xf>
    <xf numFmtId="0" fontId="8" fillId="3" borderId="0" xfId="1" applyFont="1" applyFill="1" applyAlignment="1">
      <alignment vertical="top"/>
    </xf>
    <xf numFmtId="0" fontId="6" fillId="3" borderId="0" xfId="1" applyFont="1" applyFill="1" applyAlignment="1">
      <alignment horizontal="center" vertical="top"/>
    </xf>
    <xf numFmtId="0" fontId="8" fillId="3" borderId="0" xfId="1" applyFont="1" applyFill="1" applyAlignment="1">
      <alignment horizontal="center" vertical="top"/>
    </xf>
    <xf numFmtId="167" fontId="8" fillId="3" borderId="0" xfId="1" applyNumberFormat="1" applyFont="1" applyFill="1" applyAlignment="1">
      <alignment vertical="top"/>
    </xf>
    <xf numFmtId="0" fontId="6" fillId="0" borderId="1" xfId="1" applyFont="1" applyBorder="1" applyAlignment="1">
      <alignment horizontal="center" vertical="top"/>
    </xf>
    <xf numFmtId="4" fontId="6" fillId="0" borderId="0" xfId="1" applyNumberFormat="1" applyFont="1" applyAlignment="1">
      <alignment horizontal="justify" vertical="top" wrapText="1"/>
    </xf>
    <xf numFmtId="49" fontId="9" fillId="0" borderId="0" xfId="1" applyNumberFormat="1" applyFont="1" applyAlignment="1">
      <alignment horizontal="left" vertical="top"/>
    </xf>
    <xf numFmtId="164" fontId="9" fillId="0" borderId="0" xfId="6" applyNumberFormat="1" applyFont="1" applyAlignment="1">
      <alignment vertical="top"/>
    </xf>
    <xf numFmtId="0" fontId="10" fillId="0" borderId="0" xfId="1" applyFont="1" applyAlignment="1">
      <alignment horizontal="justify" vertical="top"/>
    </xf>
    <xf numFmtId="0" fontId="11" fillId="0" borderId="0" xfId="1" applyFont="1" applyAlignment="1">
      <alignment horizontal="center" vertical="top" wrapText="1"/>
    </xf>
    <xf numFmtId="4" fontId="11" fillId="0" borderId="0" xfId="1" applyNumberFormat="1" applyFont="1" applyAlignment="1">
      <alignment horizontal="right" vertical="top"/>
    </xf>
    <xf numFmtId="164" fontId="11" fillId="0" borderId="0" xfId="6" applyNumberFormat="1" applyFont="1" applyAlignment="1">
      <alignment horizontal="right" vertical="top"/>
    </xf>
    <xf numFmtId="4" fontId="10" fillId="0" borderId="0" xfId="1" applyNumberFormat="1" applyFont="1" applyAlignment="1">
      <alignment horizontal="center" vertical="top"/>
    </xf>
    <xf numFmtId="164" fontId="10" fillId="0" borderId="0" xfId="5" applyNumberFormat="1" applyFont="1" applyFill="1" applyAlignment="1">
      <alignment vertical="top"/>
    </xf>
    <xf numFmtId="0" fontId="5" fillId="2" borderId="0" xfId="4" applyFont="1" applyFill="1" applyAlignment="1">
      <alignment horizontal="justify" vertical="top"/>
    </xf>
    <xf numFmtId="165" fontId="5" fillId="2" borderId="0" xfId="4" applyNumberFormat="1" applyFont="1" applyFill="1" applyAlignment="1">
      <alignment vertical="top"/>
    </xf>
    <xf numFmtId="0" fontId="3" fillId="0" borderId="0" xfId="1" applyFont="1" applyAlignment="1">
      <alignment horizontal="justify" vertical="top"/>
    </xf>
    <xf numFmtId="8" fontId="3" fillId="0" borderId="0" xfId="1" applyNumberFormat="1" applyFont="1" applyAlignment="1">
      <alignment vertical="top"/>
    </xf>
    <xf numFmtId="49" fontId="6" fillId="0" borderId="0" xfId="1" applyNumberFormat="1" applyFont="1" applyAlignment="1">
      <alignment horizontal="left" vertical="top"/>
    </xf>
    <xf numFmtId="0" fontId="12" fillId="0" borderId="0" xfId="1" applyFont="1" applyAlignment="1">
      <alignment horizontal="justify" vertical="top"/>
    </xf>
    <xf numFmtId="0" fontId="13" fillId="0" borderId="0" xfId="1" applyFont="1" applyAlignment="1">
      <alignment horizontal="justify" vertical="top"/>
    </xf>
    <xf numFmtId="0" fontId="14" fillId="0" borderId="0" xfId="1" applyFont="1" applyAlignment="1">
      <alignment horizontal="justify" vertical="top"/>
    </xf>
    <xf numFmtId="0" fontId="15" fillId="0" borderId="0" xfId="1" applyFont="1" applyAlignment="1">
      <alignment horizontal="justify" vertical="top" wrapText="1"/>
    </xf>
    <xf numFmtId="0" fontId="16" fillId="0" borderId="0" xfId="1" applyFont="1" applyAlignment="1">
      <alignment vertical="top"/>
    </xf>
    <xf numFmtId="164" fontId="8" fillId="0" borderId="0" xfId="3" applyNumberFormat="1" applyFont="1" applyAlignment="1">
      <alignment vertical="top"/>
    </xf>
    <xf numFmtId="0" fontId="3" fillId="0" borderId="2" xfId="1" applyFont="1" applyBorder="1" applyAlignment="1">
      <alignment horizontal="center" vertical="top" wrapText="1"/>
    </xf>
    <xf numFmtId="0" fontId="3" fillId="0" borderId="8" xfId="1" applyFont="1" applyBorder="1" applyAlignment="1">
      <alignment horizontal="center" vertical="top" wrapText="1"/>
    </xf>
    <xf numFmtId="14" fontId="3" fillId="0" borderId="6" xfId="1" applyNumberFormat="1" applyFont="1" applyBorder="1" applyAlignment="1">
      <alignment horizontal="right" vertical="top"/>
    </xf>
    <xf numFmtId="14" fontId="3" fillId="0" borderId="14" xfId="1" applyNumberFormat="1" applyFont="1" applyBorder="1" applyAlignment="1">
      <alignment horizontal="right" vertical="top"/>
    </xf>
    <xf numFmtId="14" fontId="3" fillId="0" borderId="4" xfId="1" applyNumberFormat="1" applyFont="1" applyBorder="1" applyAlignment="1">
      <alignment horizontal="right" vertical="top"/>
    </xf>
    <xf numFmtId="14" fontId="3" fillId="0" borderId="0" xfId="1" applyNumberFormat="1" applyFont="1" applyAlignment="1">
      <alignment horizontal="right" vertical="top"/>
    </xf>
    <xf numFmtId="0" fontId="20" fillId="0" borderId="4" xfId="1" applyFont="1" applyBorder="1" applyAlignment="1">
      <alignment horizontal="center" vertical="top" wrapText="1"/>
    </xf>
    <xf numFmtId="0" fontId="20" fillId="0" borderId="0" xfId="1" applyFont="1" applyAlignment="1">
      <alignment horizontal="center" vertical="top" wrapText="1"/>
    </xf>
    <xf numFmtId="0" fontId="20" fillId="0" borderId="5" xfId="1" applyFont="1" applyBorder="1" applyAlignment="1">
      <alignment horizontal="center" vertical="top" wrapText="1"/>
    </xf>
    <xf numFmtId="0" fontId="20" fillId="0" borderId="9" xfId="1" applyFont="1" applyBorder="1" applyAlignment="1">
      <alignment horizontal="center" vertical="top" wrapText="1"/>
    </xf>
    <xf numFmtId="0" fontId="20" fillId="0" borderId="10" xfId="1" applyFont="1" applyBorder="1" applyAlignment="1">
      <alignment horizontal="center" vertical="top" wrapText="1"/>
    </xf>
    <xf numFmtId="0" fontId="20" fillId="0" borderId="7" xfId="1" applyFont="1" applyBorder="1" applyAlignment="1">
      <alignment horizontal="center" vertical="top" wrapText="1"/>
    </xf>
  </cellXfs>
  <cellStyles count="7">
    <cellStyle name="Moneda" xfId="5" builtinId="4"/>
    <cellStyle name="Moneda 2" xfId="3" xr:uid="{00000000-0005-0000-0000-000008000000}"/>
    <cellStyle name="Moneda 2 2" xfId="6" xr:uid="{00000000-0005-0000-0000-00000A000000}"/>
    <cellStyle name="Normal" xfId="0" builtinId="0"/>
    <cellStyle name="Normal 2" xfId="1" xr:uid="{00000000-0005-0000-0000-000006000000}"/>
    <cellStyle name="Normal 2 2" xfId="4" xr:uid="{00000000-0005-0000-0000-000009000000}"/>
    <cellStyle name="Normal 3"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63500</xdr:colOff>
      <xdr:row>2</xdr:row>
      <xdr:rowOff>133350</xdr:rowOff>
    </xdr:from>
    <xdr:to>
      <xdr:col>1</xdr:col>
      <xdr:colOff>1316202</xdr:colOff>
      <xdr:row>7</xdr:row>
      <xdr:rowOff>76200</xdr:rowOff>
    </xdr:to>
    <xdr:pic>
      <xdr:nvPicPr>
        <xdr:cNvPr id="2" name="Imagen 1">
          <a:extLst>
            <a:ext uri="{FF2B5EF4-FFF2-40B4-BE49-F238E27FC236}">
              <a16:creationId xmlns:a16="http://schemas.microsoft.com/office/drawing/2014/main" id="{427EF00E-045E-4A2D-8BF2-68D2EE9AFE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676275" y="514350"/>
          <a:ext cx="1257300" cy="1133475"/>
        </a:xfrm>
        <a:prstGeom prst="rect">
          <a:avLst/>
        </a:prstGeom>
      </xdr:spPr>
    </xdr:pic>
    <xdr:clientData/>
  </xdr:twoCellAnchor>
  <xdr:twoCellAnchor editAs="oneCell">
    <xdr:from>
      <xdr:col>7</xdr:col>
      <xdr:colOff>60960</xdr:colOff>
      <xdr:row>2</xdr:row>
      <xdr:rowOff>313689</xdr:rowOff>
    </xdr:from>
    <xdr:to>
      <xdr:col>7</xdr:col>
      <xdr:colOff>1618615</xdr:colOff>
      <xdr:row>4</xdr:row>
      <xdr:rowOff>200946</xdr:rowOff>
    </xdr:to>
    <xdr:pic>
      <xdr:nvPicPr>
        <xdr:cNvPr id="3" name="Imagen 2">
          <a:extLst>
            <a:ext uri="{FF2B5EF4-FFF2-40B4-BE49-F238E27FC236}">
              <a16:creationId xmlns:a16="http://schemas.microsoft.com/office/drawing/2014/main" id="{C3DC475E-547C-426D-86A1-785CDA98E35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0668000" y="695325"/>
          <a:ext cx="1562100" cy="476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J67"/>
  <sheetViews>
    <sheetView showGridLines="0" showZeros="0" tabSelected="1" zoomScaleNormal="100" zoomScaleSheetLayoutView="100" workbookViewId="0">
      <selection activeCell="D19" sqref="D19"/>
    </sheetView>
  </sheetViews>
  <sheetFormatPr baseColWidth="10" defaultColWidth="9.140625" defaultRowHeight="15" x14ac:dyDescent="0.25"/>
  <cols>
    <col min="1" max="1" width="9.140625" style="20"/>
    <col min="2" max="2" width="20.5703125" style="20" customWidth="1"/>
    <col min="3" max="3" width="56.85546875" style="20" customWidth="1"/>
    <col min="4" max="4" width="13.7109375" style="20" customWidth="1"/>
    <col min="5" max="5" width="15.140625" style="20" customWidth="1"/>
    <col min="6" max="6" width="17.85546875" style="20" customWidth="1"/>
    <col min="7" max="7" width="25.85546875" style="20" customWidth="1"/>
    <col min="8" max="8" width="24.28515625" style="20" customWidth="1"/>
    <col min="9" max="9" width="22.42578125" style="20" customWidth="1"/>
    <col min="10" max="10" width="24.85546875" style="20" bestFit="1" customWidth="1"/>
    <col min="11" max="11" width="10.42578125" style="20" bestFit="1" customWidth="1"/>
    <col min="12" max="16384" width="9.140625" style="20"/>
  </cols>
  <sheetData>
    <row r="1" spans="2:8" x14ac:dyDescent="0.25">
      <c r="B1" s="18"/>
      <c r="C1" s="16" t="s">
        <v>11</v>
      </c>
      <c r="D1" s="7" t="s">
        <v>26</v>
      </c>
      <c r="E1" s="6"/>
      <c r="F1" s="6"/>
      <c r="G1" s="5"/>
      <c r="H1" s="19"/>
    </row>
    <row r="2" spans="2:8" x14ac:dyDescent="0.25">
      <c r="B2" s="21"/>
      <c r="C2" s="17" t="s">
        <v>12</v>
      </c>
      <c r="D2" s="22"/>
      <c r="E2" s="23"/>
      <c r="F2" s="23"/>
      <c r="G2" s="24"/>
      <c r="H2" s="25"/>
    </row>
    <row r="3" spans="2:8" ht="33.75" customHeight="1" x14ac:dyDescent="0.25">
      <c r="B3" s="21"/>
      <c r="C3" s="65" t="s">
        <v>24</v>
      </c>
      <c r="D3" s="97" t="s">
        <v>64</v>
      </c>
      <c r="E3" s="98"/>
      <c r="F3" s="98"/>
      <c r="G3" s="99"/>
      <c r="H3" s="25"/>
    </row>
    <row r="4" spans="2:8" ht="12.75" customHeight="1" x14ac:dyDescent="0.25">
      <c r="B4" s="21"/>
      <c r="C4" s="91"/>
      <c r="D4" s="97"/>
      <c r="E4" s="98"/>
      <c r="F4" s="98"/>
      <c r="G4" s="99"/>
      <c r="H4" s="25"/>
    </row>
    <row r="5" spans="2:8" ht="18.75" customHeight="1" thickBot="1" x14ac:dyDescent="0.3">
      <c r="B5" s="21"/>
      <c r="C5" s="92"/>
      <c r="D5" s="100"/>
      <c r="E5" s="101"/>
      <c r="F5" s="101"/>
      <c r="G5" s="102"/>
      <c r="H5" s="25"/>
    </row>
    <row r="6" spans="2:8" ht="13.5" customHeight="1" x14ac:dyDescent="0.25">
      <c r="B6" s="21"/>
      <c r="C6" s="26" t="s">
        <v>0</v>
      </c>
      <c r="D6" s="93" t="s">
        <v>19</v>
      </c>
      <c r="E6" s="94"/>
      <c r="F6" s="94"/>
      <c r="G6" s="27"/>
      <c r="H6" s="25"/>
    </row>
    <row r="7" spans="2:8" x14ac:dyDescent="0.25">
      <c r="B7" s="21"/>
      <c r="C7" s="11" t="s">
        <v>63</v>
      </c>
      <c r="D7" s="95" t="s">
        <v>20</v>
      </c>
      <c r="E7" s="96"/>
      <c r="F7" s="96"/>
      <c r="G7" s="28"/>
      <c r="H7" s="25"/>
    </row>
    <row r="8" spans="2:8" ht="17.25" customHeight="1" x14ac:dyDescent="0.25">
      <c r="B8" s="21"/>
      <c r="C8" s="11"/>
      <c r="D8" s="95" t="s">
        <v>1</v>
      </c>
      <c r="E8" s="96"/>
      <c r="F8" s="96"/>
      <c r="G8" s="29"/>
      <c r="H8" s="25"/>
    </row>
    <row r="9" spans="2:8" ht="14.25" customHeight="1" thickBot="1" x14ac:dyDescent="0.3">
      <c r="B9" s="21"/>
      <c r="C9" s="10"/>
      <c r="D9" s="13" t="s">
        <v>13</v>
      </c>
      <c r="E9" s="12"/>
      <c r="F9" s="12"/>
      <c r="G9" s="30"/>
      <c r="H9" s="31"/>
    </row>
    <row r="10" spans="2:8" ht="17.25" customHeight="1" x14ac:dyDescent="0.25">
      <c r="B10" s="21"/>
      <c r="C10" s="32" t="s">
        <v>16</v>
      </c>
      <c r="D10" s="7" t="s">
        <v>27</v>
      </c>
      <c r="E10" s="6"/>
      <c r="F10" s="6"/>
      <c r="G10" s="5"/>
      <c r="H10" s="70" t="s">
        <v>25</v>
      </c>
    </row>
    <row r="11" spans="2:8" x14ac:dyDescent="0.25">
      <c r="B11" s="21"/>
      <c r="C11" s="9"/>
      <c r="D11" s="33">
        <v>0</v>
      </c>
      <c r="E11" s="34"/>
      <c r="F11" s="34"/>
      <c r="G11" s="35"/>
      <c r="H11" s="1" t="s">
        <v>28</v>
      </c>
    </row>
    <row r="12" spans="2:8" ht="15.75" customHeight="1" thickBot="1" x14ac:dyDescent="0.3">
      <c r="B12" s="36"/>
      <c r="C12" s="8"/>
      <c r="D12" s="37"/>
      <c r="E12" s="38"/>
      <c r="F12" s="38"/>
      <c r="G12" s="39"/>
      <c r="H12" s="15"/>
    </row>
    <row r="13" spans="2:8" ht="15.75" thickBot="1" x14ac:dyDescent="0.3">
      <c r="E13" s="40"/>
    </row>
    <row r="14" spans="2:8" ht="15.75" customHeight="1" thickBot="1" x14ac:dyDescent="0.3">
      <c r="B14" s="4" t="s">
        <v>21</v>
      </c>
      <c r="C14" s="3"/>
      <c r="D14" s="3"/>
      <c r="E14" s="3"/>
      <c r="F14" s="3"/>
      <c r="G14" s="3"/>
      <c r="H14" s="2"/>
    </row>
    <row r="15" spans="2:8" ht="15.75" thickBot="1" x14ac:dyDescent="0.3">
      <c r="B15" s="41"/>
      <c r="C15" s="41"/>
      <c r="D15" s="41"/>
      <c r="E15" s="41"/>
      <c r="F15" s="41"/>
      <c r="G15" s="41"/>
      <c r="H15" s="41"/>
    </row>
    <row r="16" spans="2:8" s="46" customFormat="1" ht="40.5" customHeight="1" thickBot="1" x14ac:dyDescent="0.3">
      <c r="B16" s="42" t="s">
        <v>2</v>
      </c>
      <c r="C16" s="43" t="s">
        <v>3</v>
      </c>
      <c r="D16" s="43" t="s">
        <v>4</v>
      </c>
      <c r="E16" s="43" t="s">
        <v>5</v>
      </c>
      <c r="F16" s="44" t="s">
        <v>17</v>
      </c>
      <c r="G16" s="44" t="s">
        <v>18</v>
      </c>
      <c r="H16" s="45" t="s">
        <v>6</v>
      </c>
    </row>
    <row r="17" spans="2:10" ht="33.75" x14ac:dyDescent="0.25">
      <c r="B17" s="84" t="s">
        <v>14</v>
      </c>
      <c r="C17" s="85" t="str">
        <f>+C7</f>
        <v>Conservación periódica y conservación rutinaria de la carretera 632, tramo San Marcos - límite estatal, en el municipio de San Marcos, Jalisco.</v>
      </c>
      <c r="D17" s="59"/>
      <c r="E17" s="60"/>
      <c r="F17" s="61"/>
      <c r="G17" s="62"/>
      <c r="H17" s="90">
        <f>H18+H22+H28</f>
        <v>0</v>
      </c>
      <c r="J17" s="48"/>
    </row>
    <row r="18" spans="2:10" x14ac:dyDescent="0.25">
      <c r="B18" s="74" t="s">
        <v>15</v>
      </c>
      <c r="C18" s="86" t="s">
        <v>29</v>
      </c>
      <c r="D18" s="75"/>
      <c r="E18" s="76"/>
      <c r="F18" s="77"/>
      <c r="G18" s="78"/>
      <c r="H18" s="79">
        <f>SUM(H19:H21)</f>
        <v>0</v>
      </c>
      <c r="J18" s="48"/>
    </row>
    <row r="19" spans="2:10" ht="90" x14ac:dyDescent="0.25">
      <c r="B19" s="58" t="s">
        <v>23</v>
      </c>
      <c r="C19" s="88" t="s">
        <v>65</v>
      </c>
      <c r="D19" s="59" t="s">
        <v>30</v>
      </c>
      <c r="E19" s="63">
        <v>200</v>
      </c>
      <c r="F19" s="61"/>
      <c r="G19" s="71" t="str" cm="1">
        <f t="array" ref="G19">+numtext(F19)</f>
        <v>CERO PESOS 00/100 M.N.</v>
      </c>
      <c r="H19" s="64">
        <f t="shared" ref="H19:H21" si="0">+ROUND(F19*E19,2)</f>
        <v>0</v>
      </c>
      <c r="J19" s="48"/>
    </row>
    <row r="20" spans="2:10" ht="112.5" x14ac:dyDescent="0.25">
      <c r="B20" s="58" t="s">
        <v>31</v>
      </c>
      <c r="C20" s="88" t="s">
        <v>66</v>
      </c>
      <c r="D20" s="59" t="s">
        <v>32</v>
      </c>
      <c r="E20" s="63">
        <v>80</v>
      </c>
      <c r="F20" s="61"/>
      <c r="G20" s="71" t="str" cm="1">
        <f t="array" ref="G20">+numtext(F20)</f>
        <v>CERO PESOS 00/100 M.N.</v>
      </c>
      <c r="H20" s="64">
        <f t="shared" si="0"/>
        <v>0</v>
      </c>
      <c r="J20" s="48"/>
    </row>
    <row r="21" spans="2:10" ht="56.25" x14ac:dyDescent="0.25">
      <c r="B21" s="58" t="s">
        <v>33</v>
      </c>
      <c r="C21" s="88" t="s">
        <v>67</v>
      </c>
      <c r="D21" s="59" t="s">
        <v>30</v>
      </c>
      <c r="E21" s="63">
        <v>30</v>
      </c>
      <c r="F21" s="61"/>
      <c r="G21" s="71" t="str" cm="1">
        <f t="array" ref="G21">+numtext(F21)</f>
        <v>CERO PESOS 00/100 M.N.</v>
      </c>
      <c r="H21" s="64">
        <f t="shared" si="0"/>
        <v>0</v>
      </c>
      <c r="J21" s="48"/>
    </row>
    <row r="22" spans="2:10" x14ac:dyDescent="0.25">
      <c r="B22" s="74" t="s">
        <v>34</v>
      </c>
      <c r="C22" s="86" t="s">
        <v>35</v>
      </c>
      <c r="D22" s="75"/>
      <c r="E22" s="76"/>
      <c r="F22" s="77"/>
      <c r="G22" s="78"/>
      <c r="H22" s="79">
        <f>SUM(H23:H27)</f>
        <v>0</v>
      </c>
      <c r="J22" s="48"/>
    </row>
    <row r="23" spans="2:10" ht="213.75" x14ac:dyDescent="0.25">
      <c r="B23" s="58" t="s">
        <v>36</v>
      </c>
      <c r="C23" s="88" t="s">
        <v>68</v>
      </c>
      <c r="D23" s="59" t="s">
        <v>30</v>
      </c>
      <c r="E23" s="63">
        <v>150</v>
      </c>
      <c r="F23" s="61"/>
      <c r="G23" s="71" t="str" cm="1">
        <f t="array" ref="G23">+numtext(F23)</f>
        <v>CERO PESOS 00/100 M.N.</v>
      </c>
      <c r="H23" s="64">
        <f t="shared" ref="H23:H27" si="1">+ROUND(F23*E23,2)</f>
        <v>0</v>
      </c>
      <c r="J23" s="48"/>
    </row>
    <row r="24" spans="2:10" ht="168.75" x14ac:dyDescent="0.25">
      <c r="B24" s="58" t="s">
        <v>37</v>
      </c>
      <c r="C24" s="88" t="s">
        <v>69</v>
      </c>
      <c r="D24" s="59" t="s">
        <v>30</v>
      </c>
      <c r="E24" s="63">
        <v>28</v>
      </c>
      <c r="F24" s="61"/>
      <c r="G24" s="71" t="str" cm="1">
        <f t="array" ref="G24">+numtext(F24)</f>
        <v>CERO PESOS 00/100 M.N.</v>
      </c>
      <c r="H24" s="64">
        <f t="shared" si="1"/>
        <v>0</v>
      </c>
      <c r="J24" s="48"/>
    </row>
    <row r="25" spans="2:10" ht="112.5" x14ac:dyDescent="0.25">
      <c r="B25" s="58" t="s">
        <v>38</v>
      </c>
      <c r="C25" s="88" t="s">
        <v>71</v>
      </c>
      <c r="D25" s="59" t="s">
        <v>30</v>
      </c>
      <c r="E25" s="63">
        <v>234</v>
      </c>
      <c r="F25" s="61"/>
      <c r="G25" s="71" t="str" cm="1">
        <f t="array" ref="G25">+numtext(F25)</f>
        <v>CERO PESOS 00/100 M.N.</v>
      </c>
      <c r="H25" s="64">
        <f t="shared" si="1"/>
        <v>0</v>
      </c>
      <c r="J25" s="48"/>
    </row>
    <row r="26" spans="2:10" ht="112.5" x14ac:dyDescent="0.25">
      <c r="B26" s="58" t="s">
        <v>39</v>
      </c>
      <c r="C26" s="88" t="s">
        <v>72</v>
      </c>
      <c r="D26" s="59" t="s">
        <v>30</v>
      </c>
      <c r="E26" s="63">
        <v>100</v>
      </c>
      <c r="F26" s="61"/>
      <c r="G26" s="71" t="str" cm="1">
        <f t="array" ref="G26">+numtext(F26)</f>
        <v>CERO PESOS 00/100 M.N.</v>
      </c>
      <c r="H26" s="64">
        <f t="shared" si="1"/>
        <v>0</v>
      </c>
      <c r="J26" s="48"/>
    </row>
    <row r="27" spans="2:10" ht="326.25" x14ac:dyDescent="0.25">
      <c r="B27" s="58" t="s">
        <v>40</v>
      </c>
      <c r="C27" s="88" t="s">
        <v>70</v>
      </c>
      <c r="D27" s="59" t="s">
        <v>41</v>
      </c>
      <c r="E27" s="63">
        <v>72800</v>
      </c>
      <c r="F27" s="61"/>
      <c r="G27" s="71" t="str" cm="1">
        <f t="array" ref="G27">+numtext(F27)</f>
        <v>CERO PESOS 00/100 M.N.</v>
      </c>
      <c r="H27" s="64">
        <f t="shared" si="1"/>
        <v>0</v>
      </c>
      <c r="J27" s="48"/>
    </row>
    <row r="28" spans="2:10" x14ac:dyDescent="0.25">
      <c r="B28" s="74" t="s">
        <v>42</v>
      </c>
      <c r="C28" s="86" t="s">
        <v>43</v>
      </c>
      <c r="D28" s="75"/>
      <c r="E28" s="76"/>
      <c r="F28" s="77"/>
      <c r="G28" s="78"/>
      <c r="H28" s="79">
        <f>H29+H34</f>
        <v>0</v>
      </c>
      <c r="J28" s="48"/>
    </row>
    <row r="29" spans="2:10" x14ac:dyDescent="0.25">
      <c r="B29" s="72" t="s">
        <v>44</v>
      </c>
      <c r="C29" s="87" t="s">
        <v>45</v>
      </c>
      <c r="D29" s="41"/>
      <c r="E29" s="47"/>
      <c r="F29" s="41"/>
      <c r="G29" s="41"/>
      <c r="H29" s="73">
        <f>SUM(H30:H33)</f>
        <v>0</v>
      </c>
      <c r="J29" s="48"/>
    </row>
    <row r="30" spans="2:10" ht="157.5" x14ac:dyDescent="0.25">
      <c r="B30" s="58" t="s">
        <v>46</v>
      </c>
      <c r="C30" s="88" t="s">
        <v>47</v>
      </c>
      <c r="D30" s="59" t="s">
        <v>48</v>
      </c>
      <c r="E30" s="63">
        <v>20</v>
      </c>
      <c r="F30" s="61"/>
      <c r="G30" s="71" t="str" cm="1">
        <f t="array" ref="G30">+numtext(F30)</f>
        <v>CERO PESOS 00/100 M.N.</v>
      </c>
      <c r="H30" s="64">
        <f t="shared" ref="H30:H33" si="2">+ROUND(F30*E30,2)</f>
        <v>0</v>
      </c>
      <c r="J30" s="48"/>
    </row>
    <row r="31" spans="2:10" ht="146.25" x14ac:dyDescent="0.25">
      <c r="B31" s="58" t="s">
        <v>49</v>
      </c>
      <c r="C31" s="88" t="s">
        <v>50</v>
      </c>
      <c r="D31" s="59" t="s">
        <v>48</v>
      </c>
      <c r="E31" s="63">
        <v>20</v>
      </c>
      <c r="F31" s="61"/>
      <c r="G31" s="71" t="str" cm="1">
        <f t="array" ref="G31">+numtext(F31)</f>
        <v>CERO PESOS 00/100 M.N.</v>
      </c>
      <c r="H31" s="64">
        <f t="shared" si="2"/>
        <v>0</v>
      </c>
      <c r="J31" s="48"/>
    </row>
    <row r="32" spans="2:10" ht="146.25" x14ac:dyDescent="0.25">
      <c r="B32" s="58" t="s">
        <v>51</v>
      </c>
      <c r="C32" s="88" t="s">
        <v>52</v>
      </c>
      <c r="D32" s="59" t="s">
        <v>48</v>
      </c>
      <c r="E32" s="63">
        <v>20</v>
      </c>
      <c r="F32" s="61"/>
      <c r="G32" s="71" t="str" cm="1">
        <f t="array" ref="G32">+numtext(F32)</f>
        <v>CERO PESOS 00/100 M.N.</v>
      </c>
      <c r="H32" s="64">
        <f t="shared" si="2"/>
        <v>0</v>
      </c>
      <c r="J32" s="48"/>
    </row>
    <row r="33" spans="2:10" ht="135" x14ac:dyDescent="0.25">
      <c r="B33" s="58" t="s">
        <v>53</v>
      </c>
      <c r="C33" s="88" t="s">
        <v>54</v>
      </c>
      <c r="D33" s="59" t="s">
        <v>48</v>
      </c>
      <c r="E33" s="63">
        <v>1</v>
      </c>
      <c r="F33" s="61"/>
      <c r="G33" s="71" t="str" cm="1">
        <f t="array" ref="G33">+numtext(F33)</f>
        <v>CERO PESOS 00/100 M.N.</v>
      </c>
      <c r="H33" s="64">
        <f t="shared" si="2"/>
        <v>0</v>
      </c>
      <c r="J33" s="48"/>
    </row>
    <row r="34" spans="2:10" x14ac:dyDescent="0.25">
      <c r="B34" s="72" t="s">
        <v>55</v>
      </c>
      <c r="C34" s="87" t="s">
        <v>56</v>
      </c>
      <c r="D34" s="41"/>
      <c r="E34" s="47"/>
      <c r="F34" s="41"/>
      <c r="G34" s="41"/>
      <c r="H34" s="73">
        <f>SUM(H35:H37)</f>
        <v>0</v>
      </c>
      <c r="J34" s="48"/>
    </row>
    <row r="35" spans="2:10" ht="90" x14ac:dyDescent="0.25">
      <c r="B35" s="58" t="s">
        <v>57</v>
      </c>
      <c r="C35" s="88" t="s">
        <v>58</v>
      </c>
      <c r="D35" s="59" t="s">
        <v>32</v>
      </c>
      <c r="E35" s="63">
        <v>10400</v>
      </c>
      <c r="F35" s="61"/>
      <c r="G35" s="71" t="str" cm="1">
        <f t="array" ref="G35">+numtext(F35)</f>
        <v>CERO PESOS 00/100 M.N.</v>
      </c>
      <c r="H35" s="64">
        <f t="shared" ref="H35:H37" si="3">+ROUND(F35*E35,2)</f>
        <v>0</v>
      </c>
      <c r="J35" s="48"/>
    </row>
    <row r="36" spans="2:10" ht="90" x14ac:dyDescent="0.25">
      <c r="B36" s="58" t="s">
        <v>59</v>
      </c>
      <c r="C36" s="88" t="s">
        <v>60</v>
      </c>
      <c r="D36" s="59" t="s">
        <v>32</v>
      </c>
      <c r="E36" s="63">
        <v>20800</v>
      </c>
      <c r="F36" s="61"/>
      <c r="G36" s="71" t="str" cm="1">
        <f t="array" ref="G36">+numtext(F36)</f>
        <v>CERO PESOS 00/100 M.N.</v>
      </c>
      <c r="H36" s="64">
        <f t="shared" si="3"/>
        <v>0</v>
      </c>
      <c r="J36" s="48"/>
    </row>
    <row r="37" spans="2:10" ht="135" x14ac:dyDescent="0.25">
      <c r="B37" s="58" t="s">
        <v>61</v>
      </c>
      <c r="C37" s="88" t="s">
        <v>62</v>
      </c>
      <c r="D37" s="59" t="s">
        <v>48</v>
      </c>
      <c r="E37" s="63">
        <v>2080</v>
      </c>
      <c r="F37" s="61"/>
      <c r="G37" s="71" t="str" cm="1">
        <f t="array" ref="G37">+numtext(F37)</f>
        <v>CERO PESOS 00/100 M.N.</v>
      </c>
      <c r="H37" s="64">
        <f t="shared" si="3"/>
        <v>0</v>
      </c>
      <c r="J37" s="48"/>
    </row>
    <row r="38" spans="2:10" x14ac:dyDescent="0.25">
      <c r="B38" s="41"/>
      <c r="C38" s="89"/>
      <c r="D38" s="41"/>
      <c r="E38" s="47"/>
      <c r="F38" s="41"/>
      <c r="G38" s="41"/>
      <c r="H38" s="41"/>
      <c r="J38" s="48"/>
    </row>
    <row r="39" spans="2:10" ht="15.75" x14ac:dyDescent="0.25">
      <c r="B39" s="66"/>
      <c r="C39" s="67" t="s">
        <v>22</v>
      </c>
      <c r="D39" s="68"/>
      <c r="E39" s="69"/>
      <c r="F39" s="66"/>
      <c r="G39" s="66"/>
      <c r="H39" s="66">
        <f>E39*F39</f>
        <v>0</v>
      </c>
      <c r="J39" s="48"/>
    </row>
    <row r="40" spans="2:10" ht="45" x14ac:dyDescent="0.25">
      <c r="B40" s="41" t="s">
        <v>14</v>
      </c>
      <c r="C40" s="82" t="str">
        <f>+C17</f>
        <v>Conservación periódica y conservación rutinaria de la carretera 632, tramo San Marcos - límite estatal, en el municipio de San Marcos, Jalisco.</v>
      </c>
      <c r="D40" s="41"/>
      <c r="E40" s="47"/>
      <c r="F40" s="41"/>
      <c r="G40" s="41"/>
      <c r="H40" s="83">
        <f>+H17</f>
        <v>0</v>
      </c>
      <c r="J40" s="48"/>
    </row>
    <row r="41" spans="2:10" x14ac:dyDescent="0.25">
      <c r="B41" s="74" t="s">
        <v>15</v>
      </c>
      <c r="C41" s="74" t="str">
        <f>+VLOOKUP($B41,$B$18:$H$38,2,0)</f>
        <v>ESTRUCTURAS Y OBRAS DE DRENAJE</v>
      </c>
      <c r="D41" s="75"/>
      <c r="E41" s="76"/>
      <c r="F41" s="77"/>
      <c r="G41" s="78"/>
      <c r="H41" s="79">
        <f>+VLOOKUP($B41,$B$18:$H$38,7,0)</f>
        <v>0</v>
      </c>
      <c r="J41" s="48"/>
    </row>
    <row r="42" spans="2:10" x14ac:dyDescent="0.25">
      <c r="B42" s="74" t="s">
        <v>34</v>
      </c>
      <c r="C42" s="74" t="str">
        <f>+VLOOKUP($B42,$B$18:$H$38,2,0)</f>
        <v>PAVIMENTOS</v>
      </c>
      <c r="D42" s="75"/>
      <c r="E42" s="76"/>
      <c r="F42" s="77"/>
      <c r="G42" s="78"/>
      <c r="H42" s="79">
        <f>+VLOOKUP($B42,$B$18:$H$38,7,0)</f>
        <v>0</v>
      </c>
      <c r="J42" s="48"/>
    </row>
    <row r="43" spans="2:10" x14ac:dyDescent="0.25">
      <c r="B43" s="74" t="s">
        <v>42</v>
      </c>
      <c r="C43" s="74" t="str">
        <f t="shared" ref="C43:C45" si="4">+VLOOKUP($B43,$B$18:$H$38,2,0)</f>
        <v>SEÑALAMIENTO</v>
      </c>
      <c r="D43" s="75"/>
      <c r="E43" s="76"/>
      <c r="F43" s="77"/>
      <c r="G43" s="78"/>
      <c r="H43" s="79">
        <f t="shared" ref="H43:H45" si="5">+VLOOKUP($B43,$B$18:$H$38,7,0)</f>
        <v>0</v>
      </c>
      <c r="J43" s="48"/>
    </row>
    <row r="44" spans="2:10" x14ac:dyDescent="0.25">
      <c r="B44" s="72" t="s">
        <v>44</v>
      </c>
      <c r="C44" s="87" t="str">
        <f t="shared" si="4"/>
        <v>SEÑALAMIENTO VERTICAL</v>
      </c>
      <c r="D44" s="41"/>
      <c r="E44" s="47"/>
      <c r="F44" s="41"/>
      <c r="G44" s="41"/>
      <c r="H44" s="73">
        <f t="shared" si="5"/>
        <v>0</v>
      </c>
      <c r="J44" s="48"/>
    </row>
    <row r="45" spans="2:10" x14ac:dyDescent="0.25">
      <c r="B45" s="72" t="s">
        <v>55</v>
      </c>
      <c r="C45" s="87" t="str">
        <f t="shared" si="4"/>
        <v>SEÑALAMIENTO HORIZONTAL</v>
      </c>
      <c r="D45" s="41"/>
      <c r="E45" s="47"/>
      <c r="F45" s="41"/>
      <c r="G45" s="41"/>
      <c r="H45" s="73">
        <f t="shared" si="5"/>
        <v>0</v>
      </c>
      <c r="J45" s="48"/>
    </row>
    <row r="46" spans="2:10" x14ac:dyDescent="0.25">
      <c r="B46" s="49"/>
      <c r="D46" s="50"/>
      <c r="E46" s="51"/>
      <c r="F46" s="52"/>
      <c r="G46" s="34"/>
      <c r="H46" s="53"/>
      <c r="J46" s="48"/>
    </row>
    <row r="47" spans="2:10" ht="14.25" customHeight="1" x14ac:dyDescent="0.25">
      <c r="B47" s="14" t="s">
        <v>7</v>
      </c>
      <c r="C47" s="14"/>
      <c r="D47" s="14"/>
      <c r="E47" s="14"/>
      <c r="F47" s="14"/>
      <c r="G47" s="80" t="s">
        <v>8</v>
      </c>
      <c r="H47" s="81">
        <f>H43+H42+H41</f>
        <v>0</v>
      </c>
      <c r="J47" s="48"/>
    </row>
    <row r="48" spans="2:10" s="54" customFormat="1" ht="12" customHeight="1" x14ac:dyDescent="0.25">
      <c r="B48" s="14" t="str" cm="1">
        <f t="array" ref="B48">+numtext(H49)</f>
        <v>CERO PESOS 00/100 M.N.</v>
      </c>
      <c r="C48" s="14"/>
      <c r="D48" s="14"/>
      <c r="E48" s="14"/>
      <c r="F48" s="14"/>
      <c r="G48" s="80" t="s">
        <v>9</v>
      </c>
      <c r="H48" s="81">
        <f>+ROUND(H47*0.16,2)</f>
        <v>0</v>
      </c>
    </row>
    <row r="49" spans="2:9" s="54" customFormat="1" ht="14.25" customHeight="1" x14ac:dyDescent="0.25">
      <c r="B49" s="14"/>
      <c r="C49" s="14"/>
      <c r="D49" s="14"/>
      <c r="E49" s="14"/>
      <c r="F49" s="14"/>
      <c r="G49" s="80" t="s">
        <v>10</v>
      </c>
      <c r="H49" s="81">
        <f>+ROUND(H47+H48,2)</f>
        <v>0</v>
      </c>
    </row>
    <row r="50" spans="2:9" s="54" customFormat="1" x14ac:dyDescent="0.25"/>
    <row r="53" spans="2:9" x14ac:dyDescent="0.25">
      <c r="I53" s="55"/>
    </row>
    <row r="54" spans="2:9" x14ac:dyDescent="0.25">
      <c r="I54" s="55"/>
    </row>
    <row r="58" spans="2:9" x14ac:dyDescent="0.25">
      <c r="I58" s="56"/>
    </row>
    <row r="65" spans="9:9" x14ac:dyDescent="0.25">
      <c r="I65" s="57"/>
    </row>
    <row r="66" spans="9:9" x14ac:dyDescent="0.25">
      <c r="I66" s="57"/>
    </row>
    <row r="67" spans="9:9" x14ac:dyDescent="0.25">
      <c r="I67" s="57"/>
    </row>
  </sheetData>
  <mergeCells count="14">
    <mergeCell ref="C4:C5"/>
    <mergeCell ref="D1:G1"/>
    <mergeCell ref="D6:F6"/>
    <mergeCell ref="D7:F7"/>
    <mergeCell ref="D8:F8"/>
    <mergeCell ref="D3:G5"/>
    <mergeCell ref="B48:F49"/>
    <mergeCell ref="B47:F47"/>
    <mergeCell ref="D9:F9"/>
    <mergeCell ref="C7:C9"/>
    <mergeCell ref="C11:C12"/>
    <mergeCell ref="D10:G10"/>
    <mergeCell ref="B14:H14"/>
    <mergeCell ref="H11:H12"/>
  </mergeCells>
  <printOptions horizontalCentered="1"/>
  <pageMargins left="0.196850393700787" right="0.196850393700787" top="0.196850393700787" bottom="0.39370078740157499" header="0.27559055118110198" footer="0.196850393700787"/>
  <pageSetup scale="76" orientation="landscape" horizontalDpi="300" verticalDpi="300" r:id="rId1"/>
  <headerFooter>
    <oddFooter>&amp;C&amp;8Página &amp;P de &amp;N</oddFooter>
  </headerFooter>
  <rowBreaks count="1" manualBreakCount="1">
    <brk id="38" min="1" max="7" man="1"/>
  </rowBreak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CATALOGO</vt:lpstr>
      <vt:lpstr>CATALOGO!Área_de_impresión</vt:lpstr>
      <vt:lpstr>CATALOGO!Títulos_a_imprimir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ELIDA IVETTE AGUIRRE ROCHIN.</cp:lastModifiedBy>
  <cp:lastPrinted>2019-07-25T15:22:57Z</cp:lastPrinted>
  <dcterms:created xsi:type="dcterms:W3CDTF">2018-12-17T16:20:56Z</dcterms:created>
  <dcterms:modified xsi:type="dcterms:W3CDTF">2026-04-29T17:12:04Z</dcterms:modified>
  <cp:category/>
</cp:coreProperties>
</file>