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5 CODIGO 408 RAUL\"/>
    </mc:Choice>
  </mc:AlternateContent>
  <bookViews>
    <workbookView xWindow="-120" yWindow="-120" windowWidth="29040" windowHeight="15720" activeTab="0"/>
  </bookViews>
  <sheets>
    <sheet name="CATALOGO" sheetId="2" r:id="rId3"/>
  </sheets>
  <definedNames>
    <definedName name="_xlnm._FilterDatabase" localSheetId="0" hidden="1">CATALOGO!$A$16:$J$40</definedName>
    <definedName name="area" localSheetId="0">#REF!</definedName>
    <definedName name="area">#REF!</definedName>
    <definedName name="_xlnm.Print_Area" localSheetId="0">CATALOGO!$B$1:$H$55</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<sst xmlns="http://schemas.openxmlformats.org/spreadsheetml/2006/main" count="98" uniqueCount="78">
  <si>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</si>
  <si>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</si>
  <si>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</si>
  <si>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</si>
  <si>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</si>
  <si>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</si>
  <si>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</si>
  <si>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</si>
  <si>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</si>
  <si>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</si>
  <si>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</si>
  <si>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</si>
  <si>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</si>
  <si>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</si>
  <si>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</si>
  <si>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</si>
  <si>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</si>
  <si>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PRECIO UNITARIO ($) PROPUESTO</t>
  </si>
  <si>
    <t>PRECIO UNITARIO ($) PROPUESTO CON LETRA</t>
  </si>
  <si>
    <t>FECHA DE INICIO AUTORIZADA:</t>
  </si>
  <si>
    <t>FECHA DE TERMINACIÓN AUTORIZADA:</t>
  </si>
  <si>
    <t>CATÁLOGO DE CONCEPTOS</t>
  </si>
  <si>
    <t>RESUMEN DE PARTIDAS</t>
  </si>
  <si>
    <t>A1.1</t>
  </si>
  <si>
    <t>SIOP-001</t>
  </si>
  <si>
    <t>DIRECCIÓN GENERAL DE LICITACIÓN Y CONTRATACIÓN</t>
  </si>
  <si>
    <t>DOCUMENTO</t>
  </si>
  <si>
    <t>NÚMERO DE PROCEDIMIENTO:</t>
  </si>
  <si>
    <t>NOMBRE Y FIRMA DEL REPRESENTANTE LEGAL</t>
  </si>
  <si>
    <t>E2</t>
  </si>
  <si>
    <t>CONSERVACION RUTINARIA DEL CADENAMIENTO 0+000 AL 10+868</t>
  </si>
  <si>
    <t>PAVIMENTOS</t>
  </si>
  <si>
    <t>BACHEO PROFUNDO AISLADO, REALIZANDO DELIMITACION DEL AREA, CORTE CON DISCO Y REMOCIÓN DE LA CAPA DAÑADA DEL PAVIMENTO EXISTENTE Y MATERIAL DEL ESTRATO DEFECTUOSO,  RE-COMPACTACIÓN DEL FONDO DE LA EXCAVACIÓN, SUMINISTRO, TENDIDO,  AFINE Y COMPACTACIÓN DE LA BASE HIDRAULICA EN CAPAS DE 20 CMS MAXIMO COMPACTADAS AL 100%  DE LA PRUEBA AASHTO MODIFICADA CON EQUIPO MECANICO; INCLUYE: LIMPIEZA DURANTE Y AL FINAL DE LOS TRABAJOS DEPOSITANDO LOS RESIDUOS EN EL SITIO AUTORIZADO POR LA DEPENDENCIA, CARGAS, SUMINISTROS, COLOCACIÓN, EXTENDIDO Y AFINE DE LOS MATERIALES, FLETES Y TODOS LOS ACARREOS DE MATERIALES, ESCOMBROS  Y/O RESIDUOS DENTRO Y FUERA DE LA OBRA,  SEÑALIZACIÓN DE LA ZONA, HERRAMIENTA MENOR, EQUIPO Y TODO LO NECESARIO PARA SU CORRECTA EJECUCIÓN, P.U.O.T. MATERIAL DE BANCO PROPUESTO POR EL CONTRATISTA Y QUE CUMPLA CON TODOS LOS PARAMETROS PARA SER EMPLEADA COMO BASE HIDRAULICA CON GRANULOMETRIA DE 1 1/2" A FINOS EN ESPESOR VARIABLE DEPENDIENDO DEL ESPESOR DEL ESTRATO DEFECTUOSO EXISTENTE POR SUSTITUIR EN CADA SECCION PARTICULAR, NO INCLUYE APLICACION DE MEZCLA ASFALTICA PARA CARPETA. N-CSVCAR-2-02-004/15</t>
  </si>
  <si>
    <t>M³</t>
  </si>
  <si>
    <t>SIOP-002</t>
  </si>
  <si>
    <r>
      <t xml:space="preserve">BACHEO SUPERFICIAL AISLADO CON MEZCLA ASFÁLTICA EN CALIENTE ELABORADA EN PLANTA, CONSIDERANDO TRABAJOS EN FORMA MANUAL CON EQUIPO MENOR Y/O LIGERO, DELIMITACIÓN DEL ÁREA, RETIRO DE RESIDUOS Y LIMPIEZA, RIEGO DE LIGA CON EMULSIÓN DE ROMPIMIENTO RÁPIDO (ECR-60) A RAZÓN DE 1.00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t>
    </r>
    <r>
      <rPr>
        <sz val="8"/>
        <color theme="1"/>
        <rFont val="Arial"/>
        <family val="2"/>
      </rPr>
      <t>N-CSVCAR-2-02-003/00/16</t>
    </r>
  </si>
  <si>
    <t>A2</t>
  </si>
  <si>
    <t>CONSERVACION PERIODICA DEL CADENAMIENTO 0+000 AL 10+868</t>
  </si>
  <si>
    <t>A2.1</t>
  </si>
  <si>
    <t>ESTRUCTURAS Y OBRAS DE DRENAJE</t>
  </si>
  <si>
    <t>SIOP-003</t>
  </si>
  <si>
    <t>PEDRAPLEN, MEDIANTE LA CONSTRUCCIÓN DE CAPAS DE MATERIALES GRANULARES PROCEDENTES DE CORTES O DE BANCO DE ACUERDO A ESPECIFICACIONES DE PROYECTO, EN CAPAS DE 60 CM. (MINIMO), COMPACTADO POR MEDIOS MECÁNICOS MANUALES, LA CARGA Y ACARREO DEL MATERIAL DE EXCAVACIÓN Y RETIRO AL SITIO DE ALMACENAMIENTO O LUGAR DE DESPERDICIO INDICADO EN PROYECTO O ASI INDICADO POR LA SECRETARIA, P.U.O.T. (INCISO J. DE LA NORMA N-CTR-CAR-1-01-019723)</t>
  </si>
  <si>
    <t>SIOP-004</t>
  </si>
  <si>
    <t>SUBDREN LONGITUDINAL, TRANSVERSAL, MEDIANTE LA CONSTRUCCIÓN DE ZANJA LATERAL DE 1.2 M X 2.5 M, RECUBIERTO CON GEOTEXTIL 200 GR/M2 PARA RETENCIÓN DE FINOS DE ACUERDO A ESPECIFICACIONES DE PROYECTO, COLOCACIÓN AL FONDO,DE TUBO PERFORADO DE POLIETILENO CORRUGADA DE 8" DE DIÁMETRO, Y RELLENO CON MATERIAL DRENANTE DE BANCO (GRAVA TRITURADA), COMPACTADO POR MEDIOS MECÁNICOS MANUALES, LA CARGA Y ACARREO DEL MATERIAL DE EXCAVACIÓN Y RETIRO AL SITIO DE ALMACENAMIENTO O LUGAR DE DESPERDICIO INDICADO EN PROYECTO O ASI INDICADO POR LA SECRETARIA, P.U.O.T. (INCISO J. DE LA NORMA N-CTR-CAR-1-03-009)</t>
  </si>
  <si>
    <t>M</t>
  </si>
  <si>
    <t>SIOP-005</t>
  </si>
  <si>
    <r>
      <t xml:space="preserve">MAMPOSTERÍA DE PIEDRA, P.U.O.T. MAMPOSTERIA DE 3A CLASE JUNTEADA CON MORTERO CEMENTO-ARENA, TIPO II [CON RESISTENCIA MINIMA A LA COMPRESION DE 7,5 MPA (76 KG/CM2)] EN MUROS, ALEROS Y CABEZOTES. INCLUYE: TODO LO NECESARIO PARA SU CORRECTA EJECUCIÓN. </t>
    </r>
    <r>
      <rPr>
        <sz val="8"/>
        <color theme="1"/>
        <rFont val="Arial"/>
        <family val="2"/>
      </rPr>
      <t>N-CTR-CAR-1-02-001</t>
    </r>
  </si>
  <si>
    <t>A2.2</t>
  </si>
  <si>
    <t>SIOP-006</t>
  </si>
  <si>
    <r>
      <t xml:space="preserve">RENIVELACIÓNES LOCALES AISLADAS EMPLEANDO MEZCLA ASFÁLTICA EN CALIENTE CONSIDERANDO, DELIMITACIÓN DEL ÁREA, LIMPIEZA Y RETIRO DE RESIDUOS, INCLUYE : MANO DE OBRA, SUMINISTRO DE LOS MATERIALES, RIEGO DE LIGA CON EMULSIÓN DE ROMPIMIENTO RÁPIDO (ECR-60) A RAZÓN DE 1.0 LT/M2, TENDIDO Y COMPACTACION POR MEDIOS MECANICOS Y MANUALES DE LA MEZCLA ASFALTICA EN CALIENTE TAMAÑO MAXIMO DEL AGREGADO DE 1/2" LOS TIEMPOS DE LOS EQUIPOS Y VEHICULOS EMPLEADOS DURANTE LA EJECUCION DE LOS TRABAJOS, FLETES, CEMENTO ASFÁLTICO GRADO PG 64-22 , P.U.O.T. ( NORMA </t>
    </r>
    <r>
      <rPr>
        <sz val="8"/>
        <color theme="1"/>
        <rFont val="Arial"/>
        <family val="2"/>
      </rPr>
      <t>N-CSV-CAR-3-02-001 /15)</t>
    </r>
  </si>
  <si>
    <t>SIOP-007</t>
  </si>
  <si>
    <r>
      <t xml:space="preserve">CARPETA DE CONCRETO ASFÁLTICO EN CALIENTE DE 5 CM. DE ESPESOR, T.M.A. 3/4" , INCLUYE CEMENTO ASFÁLTICO GRADO PG 64-22 (PRODUCIDO POR PEMEX COMO EKBE) Y RIEGO DE LIGA, COMPACTADA AL 95 % DE SU P.V.S.M., CON CONCRETO ASFÁLTICO MODIFICADO CON POLÍMEROS, CONSIDERANDO: OBTENCIÓN DE LA MEZCLA EN CALIENTE, CARGA EN LA PLANTA DE LA MEZCLA ASFÁLTICA AL EQUIPO DE TRANSPORTE Y ACARREO AL LUGAR DE TENDIDO, TENDIDO Y COMPACTACIÓN DE LA MEZCLA ASFÁLTICA, LOS TIEMPOS DE LOS VEHÍCULOS EMPLEADOS EN LOS TRANSPORTES DE TODOS LOS MATERIALES DURANTE LAS CARGAS Y DESCARGAS, P.U.O.T. (INCISO J. DE LA NORMA </t>
    </r>
    <r>
      <rPr>
        <sz val="8"/>
        <color rgb="FF333333"/>
        <rFont val="Arial"/>
        <family val="2"/>
      </rPr>
      <t>N-CTR-CAR-1-04-006)</t>
    </r>
  </si>
  <si>
    <t>SIOP-008</t>
  </si>
  <si>
    <t>SUMINISTRO, APLICACIÓN Y PLANCHADO DE UN RIEGO DE SELLO NATURAL,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CON  EMULSION ASFALTICA MODIFICADA CON POLIMEROS PARA EL RIEGO DE LIGA,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</si>
  <si>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M²</t>
  </si>
  <si>
    <t>A3</t>
  </si>
  <si>
    <t>SEÑALAMIENTO</t>
  </si>
  <si>
    <t>A3.1</t>
  </si>
  <si>
    <t>SEÑALAMIENTO VERTICAL</t>
  </si>
  <si>
    <t>SIOP-009</t>
  </si>
  <si>
    <t>SUMINISTRO Y COLOCACION DE SEÑAL INFORMATIVA DE IDENTIFICACION DE KILOMETRO SIN RUTA (SII-15), DE 30 X 76 CM,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QUE LA PARTE INFERIOR DE TABLERO QUEDE 2.50 M. SOBRE EL HOMBRO DE LA CARRETERA, ANCLADO MINIMO 70 CMS DE PROFUNDIDAD CON VARILLA DE 1/2" TRANSVERSAL AL PTR AHOGADA EN DADO DE CONCRETO 150KG/CM2 . INCLUYE: INFORME DE PRUEBA DE RETRO REFLECTIVIDAD, LIMPIEZA EN LA ZONA DE TRABAJO, Y  SEÑALAMIENTO DE PROTECCIÓN DE OBRA. P.U.O.T.</t>
  </si>
  <si>
    <t>PZA</t>
  </si>
  <si>
    <t>SIOP-010</t>
  </si>
  <si>
    <t>SUMINISTRO Y COLOCACIÓN DE SEÑAL RESTRICTIVA DE 71 CM. DE DIAMETRO,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TRABAJO,Y  SEÑALAMIENTO DE PROTECCIÓN DE OBRA. P.U.O.T.</t>
  </si>
  <si>
    <t>SIOP-011</t>
  </si>
  <si>
    <t>SUMINISTRO Y COLOCACIÓN DE SEÑALES SP,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Y SEÑALAMIENTO DE PROTECCIÓN DE OBRA.  P.U.O.T.</t>
  </si>
  <si>
    <t>SIOP-012</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</si>
  <si>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</si>
  <si>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A3.2</t>
  </si>
  <si>
    <t>SEÑALAMIENTO HORIZONTAL</t>
  </si>
  <si>
    <t>SIOP-013</t>
  </si>
  <si>
    <t>SUMINISTRO Y APLICACIÓN DE RAYA SEPARADORA DE SENTIDOS DE CIRCULACION CONTINUA O DISCONTINUA, SENCILLA DE 15 CMS DE ANCHO, PINTURA TIPO TRAFICO COLOR AMARILLA APLICANDO 1.7 Lts/m² CUMPLIENDO ESPESOR HUMEDO 35 MILESIMAS DE PULGADA,  POR UNIDAD DE OBRA TERMINADA, APLICANDO DE 0.7 KG DE MICROSFERA POR M² (1.2 KG/LITRO DE PINTURA), NO EXHIBA ROCIADO EXCESIVO (BRISEADO) EN LAS ORILLAS DE LA LINEA DE MARCA, DICHAS LINEAS SEAN RECTAS A SIMPLE VISTA. (CLASIFICACIÓN M-1.2)</t>
  </si>
  <si>
    <t>SIOP-014</t>
  </si>
  <si>
    <t>SUMINISTRO Y APLICACIÓN DE RAYA EN ORILLA DEL CAMINO O DE CALZADA, CONTINUA,  SENCILLA COLOR BLANCO DE 15 CMS DE ANCHO, MEDIANTE PINTURA TIPO TRAFICO, APLICANDO 1.7 Lts/m² CUMPLIENDO ESPESOR HUMEDO 35 MILESIMAS DE PULGADA, POR UNIDAD DE OBRA TERMINADA, APLICANDO DE 0.7 KG DE MICROSFERA POR M² ( 1.2 KG/LITRO), NO EXHIBA ROCIADO EXCESIVO (BRISEADO) EN LAS ORILLAS DE LA LINEA DE MARCA, DICHAS LINEAS SEAN RECTAS A SIMPLE VISTA. (CLASIFICACIÓN M-1.2)</t>
  </si>
  <si>
    <t>SIOP-015</t>
  </si>
  <si>
    <t>REPOSICIÓN AISLADA DE VIALETAS Y BOTONES EN CARRETERAS, CUANDO HAN SUFRIDO ALGÚN TIPO DE DAÑO, SE HAN DETERIORADO, HAN PERDIDO SU CAPACIDAD DE RETROREFLEXION O HAN TERMINADO SU VIDA UTIL, CON EL PROPÓSITO DE MANTENER LA CARRETERA EN CONDICIONES DE SEGURIDAD EN LO QUE A SEÑALAMIENTO SE REFIERE. INCLUYE: COSTO DE ADQUISICION Y SUMINISTRO DE LOS MATERIALES, MARCADO Y LIMPIEZA DE LA ZONA DONDE SE REPONDRA LA VIALETA O BOTON, LA COLOCACION, EL ADHESIVOS O ELEMENTOS DE FIJACION, LA MANO DE OBRA, EQUIPO, HERRAMIENTAS, SEÑALAMIENTOS, BANDEREROS, EL ADHESIVO, RESINA Y CATALIZADOR ADECUADOS, EL TIEMPO DE LOS EQUIPOS Y VEHICULOS EMPLEADOS Y TODO LO NECESARIO PARA SU CORRECTA EJECUCIÓN. (N-CSV-CAR-3-05-003/02)</t>
  </si>
  <si>
    <t>Conservación periódica y conservación rutinaria de la carretera 632, tramo San Marcos - límite estatal, en el municipio de San Marcos, Jalisco.</t>
  </si>
  <si>
    <t>SIOP-E-ICAR-OB-LP-0221-2026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</si>
</sst>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
  </numFmts>
  <fonts count="23">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00CC"/>
      <name val="Calibri"/>
      <family val="2"/>
      <scheme val="minor"/>
    </font>
    <font>
      <b/>
      <sz val="10"/>
      <color rgb="FF006600"/>
      <name val="Calibri"/>
      <family val="2"/>
      <scheme val="minor"/>
    </font>
    <font>
      <sz val="10"/>
      <color rgb="FF006600"/>
      <name val="Calibri"/>
      <family val="2"/>
      <scheme val="minor"/>
    </font>
    <font>
      <b/>
      <sz val="8"/>
      <color theme="1"/>
      <name val="Arial"/>
      <family val="2"/>
    </font>
    <font>
      <b/>
      <sz val="8"/>
      <color rgb="FF006600"/>
      <name val="Arial"/>
      <family val="2"/>
    </font>
    <font>
      <b/>
      <sz val="8"/>
      <color rgb="FF0000CC"/>
      <name val="Arial"/>
      <family val="2"/>
    </font>
    <font>
      <sz val="8"/>
      <name val="Arial"/>
      <family val="2"/>
    </font>
    <font>
      <b/>
      <sz val="8"/>
      <name val="Arial"/>
      <family val="2"/>
    </font>
    <font>
      <b/>
      <sz val="16"/>
      <name val="Calibri"/>
      <family val="2"/>
    </font>
    <font>
      <sz val="8"/>
      <color theme="1"/>
      <name val="Arial"/>
      <family val="2"/>
    </font>
    <font>
      <sz val="8"/>
      <color rgb="FF333333"/>
      <name val="Arial"/>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cellStyleXfs>
  <cellXfs count="103">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4" fontId="5" fillId="0" borderId="0" xfId="20" applyNumberFormat="1" applyFont="1" applyAlignment="1">
      <alignment horizontal="left" vertical="top" shrinkToFit="1"/>
      <protection/>
    </xf>
    <xf numFmtId="49" fontId="5" fillId="0" borderId="0" xfId="20" applyNumberFormat="1" applyFont="1" applyAlignment="1">
      <alignment horizontal="left" vertical="top"/>
      <protection/>
    </xf>
    <xf numFmtId="0" fontId="5" fillId="0" borderId="0" xfId="20" applyFont="1" applyAlignment="1">
      <alignment horizontal="center" vertical="top" wrapText="1"/>
      <protection/>
    </xf>
    <xf numFmtId="4" fontId="5" fillId="0" borderId="0" xfId="20" applyNumberFormat="1" applyFont="1" applyAlignment="1">
      <alignment horizontal="right" vertical="top"/>
      <protection/>
    </xf>
    <xf numFmtId="164" fontId="5" fillId="0" borderId="0" xfId="22" applyNumberFormat="1" applyFont="1" applyFill="1" applyAlignment="1">
      <alignment horizontal="right" vertical="top"/>
    </xf>
    <xf numFmtId="164" fontId="5" fillId="0" borderId="0" xfId="22" applyNumberFormat="1" applyFont="1" applyAlignment="1">
      <alignment horizontal="right" vertical="top"/>
    </xf>
    <xf numFmtId="0" fontId="5" fillId="0" borderId="0" xfId="23" applyFont="1" applyAlignment="1">
      <alignment vertical="top"/>
      <protection/>
    </xf>
    <xf numFmtId="49" fontId="3" fillId="0" borderId="0" xfId="20" applyNumberFormat="1" applyFont="1" applyAlignment="1">
      <alignment horizontal="left" vertical="top"/>
      <protection/>
    </xf>
    <xf numFmtId="0" fontId="3" fillId="0" borderId="0" xfId="20" applyFont="1" applyAlignment="1">
      <alignment horizontal="center" vertical="top" wrapText="1"/>
      <protection/>
    </xf>
    <xf numFmtId="164" fontId="3" fillId="0" borderId="0" xfId="22" applyNumberFormat="1" applyFont="1" applyAlignment="1">
      <alignment horizontal="right" vertical="top"/>
    </xf>
    <xf numFmtId="4" fontId="3" fillId="0" borderId="0" xfId="20" applyNumberFormat="1" applyFont="1" applyAlignment="1">
      <alignment horizontal="right" vertical="top"/>
      <protection/>
    </xf>
    <xf numFmtId="164" fontId="3" fillId="0" borderId="0" xfId="22" applyNumberFormat="1" applyFont="1" applyAlignment="1">
      <alignment vertical="top"/>
    </xf>
    <xf numFmtId="0" fontId="10" fillId="0" borderId="0" xfId="20" applyFont="1" applyAlignment="1">
      <alignment horizontal="center" vertical="top" wrapText="1"/>
      <protection/>
    </xf>
    <xf numFmtId="0" fontId="11" fillId="3" borderId="0" xfId="20" applyFont="1" applyFill="1" applyAlignment="1">
      <alignment vertical="top"/>
      <protection/>
    </xf>
    <xf numFmtId="0" fontId="7" fillId="3" borderId="0" xfId="20" applyFont="1" applyFill="1" applyAlignment="1">
      <alignment horizontal="center"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49" fontId="8" fillId="0" borderId="0" xfId="20" applyNumberFormat="1" applyFont="1" applyAlignment="1">
      <alignment horizontal="left"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4" fontId="9" fillId="0" borderId="0" xfId="20" applyNumberFormat="1" applyFont="1" applyAlignment="1">
      <alignment horizontal="center" vertical="top"/>
      <protection/>
    </xf>
    <xf numFmtId="164" fontId="8" fillId="0" borderId="0" xfId="20" applyNumberFormat="1" applyFont="1" applyAlignment="1">
      <alignment vertical="top"/>
      <protection/>
    </xf>
    <xf numFmtId="0" fontId="7" fillId="0" borderId="1" xfId="20" applyFont="1" applyBorder="1" applyAlignment="1">
      <alignment horizontal="center" vertical="top"/>
      <protection/>
    </xf>
    <xf numFmtId="4" fontId="7" fillId="0" borderId="0" xfId="20" applyNumberFormat="1" applyFont="1" applyAlignment="1">
      <alignment horizontal="justify" vertical="top" wrapText="1"/>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164" fontId="12" fillId="0" borderId="0" xfId="25" applyNumberFormat="1" applyFont="1" applyAlignment="1">
      <alignment vertical="top"/>
    </xf>
    <xf numFmtId="0" fontId="13" fillId="0" borderId="0" xfId="20" applyFont="1" applyAlignment="1">
      <alignment horizontal="justify" vertical="top"/>
      <protection/>
    </xf>
    <xf numFmtId="0" fontId="14" fillId="0" borderId="0" xfId="20" applyFont="1" applyAlignment="1">
      <alignment horizontal="center" vertical="top" wrapText="1"/>
      <protection/>
    </xf>
    <xf numFmtId="4" fontId="14" fillId="0" borderId="0" xfId="20" applyNumberFormat="1" applyFont="1" applyAlignment="1">
      <alignment horizontal="right" vertical="top"/>
      <protection/>
    </xf>
    <xf numFmtId="164" fontId="14" fillId="0" borderId="0" xfId="25" applyNumberFormat="1" applyFont="1" applyAlignment="1">
      <alignment horizontal="right" vertical="top"/>
    </xf>
    <xf numFmtId="4" fontId="13" fillId="0" borderId="0" xfId="20" applyNumberFormat="1" applyFont="1" applyAlignment="1">
      <alignment horizontal="center" vertical="top"/>
      <protection/>
    </xf>
    <xf numFmtId="164" fontId="13" fillId="0" borderId="0" xfId="24" applyNumberFormat="1" applyFont="1" applyFill="1" applyAlignment="1">
      <alignment vertical="top"/>
    </xf>
    <xf numFmtId="0" fontId="6" fillId="2" borderId="0" xfId="23" applyFont="1" applyFill="1" applyAlignment="1">
      <alignment horizontal="justify" vertical="top"/>
      <protection/>
    </xf>
    <xf numFmtId="165" fontId="6" fillId="2" borderId="0" xfId="23" applyNumberFormat="1" applyFont="1" applyFill="1" applyAlignment="1">
      <alignment vertical="top"/>
      <protection/>
    </xf>
    <xf numFmtId="0" fontId="4" fillId="0" borderId="0" xfId="20" applyFont="1" applyAlignment="1">
      <alignment horizontal="justify" vertical="top"/>
      <protection/>
    </xf>
    <xf numFmtId="8" fontId="4" fillId="0" borderId="0" xfId="20" applyNumberFormat="1" applyFont="1" applyAlignment="1">
      <alignment vertical="top"/>
      <protection/>
    </xf>
    <xf numFmtId="0" fontId="15" fillId="0" borderId="0" xfId="20" applyFont="1" applyAlignment="1">
      <alignment horizontal="justify" vertical="top"/>
      <protection/>
    </xf>
    <xf numFmtId="0" fontId="16" fillId="0" borderId="0" xfId="20" applyFont="1" applyAlignment="1">
      <alignment horizontal="justify" vertical="top"/>
      <protection/>
    </xf>
    <xf numFmtId="0" fontId="17" fillId="0" borderId="0" xfId="20" applyFont="1" applyAlignment="1">
      <alignment horizontal="justify" vertical="top"/>
      <protection/>
    </xf>
    <xf numFmtId="0" fontId="18" fillId="0" borderId="0" xfId="20" applyFont="1" applyAlignment="1">
      <alignment horizontal="justify" vertical="top" wrapText="1"/>
      <protection/>
    </xf>
    <xf numFmtId="0" fontId="19" fillId="0" borderId="0" xfId="20" applyFont="1" applyAlignment="1">
      <alignment vertical="top"/>
      <protection/>
    </xf>
    <xf numFmtId="164" fontId="9" fillId="0" borderId="0" xfId="25" applyNumberFormat="1" applyFont="1" applyFill="1" applyAlignment="1">
      <alignment horizontal="right" vertical="top"/>
    </xf>
    <xf numFmtId="0" fontId="6"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0" fontId="20" fillId="0" borderId="2" xfId="20" applyFont="1" applyBorder="1" applyAlignment="1">
      <alignment horizontal="center" vertical="top"/>
      <protection/>
    </xf>
    <xf numFmtId="0" fontId="20" fillId="0" borderId="8" xfId="20" applyFont="1" applyBorder="1" applyAlignment="1">
      <alignment horizontal="center" vertical="top"/>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63500</xdr:colOff>
      <xdr:row>2</xdr:row>
      <xdr:rowOff>133350</xdr:rowOff>
    </xdr:from>
    <xdr:to>
      <xdr:col>2</xdr:col>
      <xdr:colOff>746</xdr:colOff>
      <xdr:row>7</xdr:row>
      <xdr:rowOff>127000</xdr:rowOff>
    </xdr:to>
    <xdr:pic>
      <xdr:nvPicPr>
        <xdr:cNvPr id="2" name="Imagen 1">
          <a:extLst>
            <a:ext uri="{FF2B5EF4-FFF2-40B4-BE49-F238E27FC236}">
              <a16:creationId xmlns:a16="http://schemas.microsoft.com/office/drawing/2014/main" id="{427ef00e-045e-4a2d-8bf2-68d2ee9afe77}"/>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76275" y="514350"/>
          <a:ext cx="1304925" cy="1181100"/>
        </a:xfrm>
        <a:prstGeom prst="rect"/>
      </xdr:spPr>
    </xdr:pic>
    <xdr:clientData/>
  </xdr:twoCellAnchor>
  <xdr:twoCellAnchor editAs="oneCell">
    <xdr:from>
      <xdr:col>7</xdr:col>
      <xdr:colOff>60960</xdr:colOff>
      <xdr:row>2</xdr:row>
      <xdr:rowOff>313689</xdr:rowOff>
    </xdr:from>
    <xdr:to>
      <xdr:col>7</xdr:col>
      <xdr:colOff>1618615</xdr:colOff>
      <xdr:row>4</xdr:row>
      <xdr:rowOff>200946</xdr:rowOff>
    </xdr:to>
    <xdr:pic>
      <xdr:nvPicPr>
        <xdr:cNvPr id="3" name="Imagen 2">
          <a:extLst>
            <a:ext uri="{FF2B5EF4-FFF2-40B4-BE49-F238E27FC236}">
              <a16:creationId xmlns:a16="http://schemas.microsoft.com/office/drawing/2014/main" id="{c3dc475e-547c-426d-86a1-785cda98e356}"/>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668000" y="695325"/>
          <a:ext cx="1562100" cy="4762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I55"/>
  <sheetViews>
    <sheetView showGridLines="0" showZeros="0" tabSelected="1" view="pageBreakPreview" zoomScaleNormal="100" zoomScaleSheetLayoutView="100" workbookViewId="0" topLeftCell="A9">
      <selection pane="topLeft" activeCell="F20" sqref="F20:F40"/>
    </sheetView>
  </sheetViews>
  <sheetFormatPr defaultColWidth="9.14428571428571" defaultRowHeight="15"/>
  <cols>
    <col min="1" max="1" width="9.14285714285714" style="5"/>
    <col min="2" max="2" width="20.5714285714286" style="5" customWidth="1"/>
    <col min="3" max="3" width="56.8571428571429" style="5" customWidth="1"/>
    <col min="4" max="4" width="13.7142857142857" style="5" customWidth="1"/>
    <col min="5" max="5" width="15.1428571428571" style="5" customWidth="1"/>
    <col min="6" max="6" width="17.8571428571429" style="5" customWidth="1"/>
    <col min="7" max="7" width="25.8571428571429" style="5" customWidth="1"/>
    <col min="8" max="8" width="24.2857142857143" style="5" customWidth="1"/>
    <col min="9" max="9" width="24.8571428571429" style="5" bestFit="1" customWidth="1"/>
    <col min="10" max="10" width="10.4285714285714" style="5" bestFit="1" customWidth="1"/>
    <col min="11" max="16384" width="9.14285714285714" style="5"/>
  </cols>
  <sheetData>
    <row r="1" spans="2:8" ht="15">
      <c r="B1" s="3"/>
      <c r="C1" s="1" t="s">
        <v>11</v>
      </c>
      <c r="D1" s="83" t="s">
        <v>27</v>
      </c>
      <c r="E1" s="84"/>
      <c r="F1" s="84"/>
      <c r="G1" s="85"/>
      <c r="H1" s="4"/>
    </row>
    <row r="2" spans="2:8" ht="15">
      <c r="B2" s="6"/>
      <c r="C2" s="2" t="s">
        <v>12</v>
      </c>
      <c r="D2" s="7"/>
      <c r="E2" s="8"/>
      <c r="F2" s="8"/>
      <c r="G2" s="9"/>
      <c r="H2" s="10"/>
    </row>
    <row r="3" spans="2:8" ht="33.75" customHeight="1">
      <c r="B3" s="6"/>
      <c r="C3" s="45" t="s">
        <v>25</v>
      </c>
      <c r="D3" s="97" t="s">
        <v>77</v>
      </c>
      <c r="E3" s="98"/>
      <c r="F3" s="98"/>
      <c r="G3" s="99"/>
      <c r="H3" s="10"/>
    </row>
    <row r="4" spans="2:8" ht="12.75" customHeight="1">
      <c r="B4" s="6"/>
      <c r="C4" s="91"/>
      <c r="D4" s="97"/>
      <c r="E4" s="98"/>
      <c r="F4" s="98"/>
      <c r="G4" s="99"/>
      <c r="H4" s="10"/>
    </row>
    <row r="5" spans="2:8" ht="18.75" customHeight="1" thickBot="1">
      <c r="B5" s="6"/>
      <c r="C5" s="92"/>
      <c r="D5" s="100"/>
      <c r="E5" s="101"/>
      <c r="F5" s="101"/>
      <c r="G5" s="102"/>
      <c r="H5" s="10"/>
    </row>
    <row r="6" spans="2:8" ht="13.5" customHeight="1">
      <c r="B6" s="6"/>
      <c r="C6" s="11" t="s">
        <v>0</v>
      </c>
      <c r="D6" s="93" t="s">
        <v>19</v>
      </c>
      <c r="E6" s="94"/>
      <c r="F6" s="94"/>
      <c r="G6" s="12"/>
      <c r="H6" s="10"/>
    </row>
    <row r="7" spans="2:8" ht="15">
      <c r="B7" s="6"/>
      <c r="C7" s="79" t="s">
        <v>76</v>
      </c>
      <c r="D7" s="95" t="s">
        <v>20</v>
      </c>
      <c r="E7" s="96"/>
      <c r="F7" s="96"/>
      <c r="G7" s="13"/>
      <c r="H7" s="10"/>
    </row>
    <row r="8" spans="2:8" ht="17.25" customHeight="1">
      <c r="B8" s="6"/>
      <c r="C8" s="79"/>
      <c r="D8" s="95" t="s">
        <v>1</v>
      </c>
      <c r="E8" s="96"/>
      <c r="F8" s="96"/>
      <c r="G8" s="14"/>
      <c r="H8" s="10"/>
    </row>
    <row r="9" spans="2:8" ht="14.25" customHeight="1" thickBot="1">
      <c r="B9" s="6"/>
      <c r="C9" s="80"/>
      <c r="D9" s="77" t="s">
        <v>13</v>
      </c>
      <c r="E9" s="78"/>
      <c r="F9" s="78"/>
      <c r="G9" s="15"/>
      <c r="H9" s="16"/>
    </row>
    <row r="10" spans="2:8" ht="17.25" customHeight="1">
      <c r="B10" s="6"/>
      <c r="C10" s="17" t="s">
        <v>16</v>
      </c>
      <c r="D10" s="83" t="s">
        <v>28</v>
      </c>
      <c r="E10" s="84"/>
      <c r="F10" s="84"/>
      <c r="G10" s="85"/>
      <c r="H10" s="55" t="s">
        <v>26</v>
      </c>
    </row>
    <row r="11" spans="2:8" ht="15">
      <c r="B11" s="6"/>
      <c r="C11" s="81"/>
      <c r="D11" s="18">
        <v>0</v>
      </c>
      <c r="E11" s="19"/>
      <c r="F11" s="19"/>
      <c r="G11" s="20"/>
      <c r="H11" s="89" t="s">
        <v>29</v>
      </c>
    </row>
    <row r="12" spans="2:8" ht="15.75" customHeight="1" thickBot="1">
      <c r="B12" s="21"/>
      <c r="C12" s="82"/>
      <c r="D12" s="22"/>
      <c r="E12" s="23"/>
      <c r="F12" s="23"/>
      <c r="G12" s="24"/>
      <c r="H12" s="90"/>
    </row>
    <row r="13" spans="5:5" ht="15.75" thickBot="1">
      <c r="E13" s="25"/>
    </row>
    <row r="14" spans="2:8" ht="15.75" customHeight="1" thickBot="1">
      <c r="B14" s="86" t="s">
        <v>21</v>
      </c>
      <c r="C14" s="87"/>
      <c r="D14" s="87"/>
      <c r="E14" s="87"/>
      <c r="F14" s="87"/>
      <c r="G14" s="87"/>
      <c r="H14" s="88"/>
    </row>
    <row r="15" spans="2:8" ht="15.75" thickBot="1">
      <c r="B15" s="26"/>
      <c r="C15" s="26"/>
      <c r="D15" s="26"/>
      <c r="E15" s="26"/>
      <c r="F15" s="26"/>
      <c r="G15" s="26"/>
      <c r="H15" s="26"/>
    </row>
    <row r="16" spans="2:8" s="31" customFormat="1" ht="40.5" customHeight="1" thickBot="1">
      <c r="B16" s="27" t="s">
        <v>2</v>
      </c>
      <c r="C16" s="28" t="s">
        <v>3</v>
      </c>
      <c r="D16" s="28" t="s">
        <v>4</v>
      </c>
      <c r="E16" s="28" t="s">
        <v>5</v>
      </c>
      <c r="F16" s="29" t="s">
        <v>17</v>
      </c>
      <c r="G16" s="29" t="s">
        <v>18</v>
      </c>
      <c r="H16" s="30" t="s">
        <v>6</v>
      </c>
    </row>
    <row r="17" spans="2:9" ht="33.75">
      <c r="B17" s="50" t="s">
        <v>14</v>
      </c>
      <c r="C17" s="70" t="str">
        <f>C7</f>
        <v>Conservación periódica y conservación rutinaria de la carretera 632, tramo San Marcos - límite estatal, en el municipio de San Marcos, Jalisco.</v>
      </c>
      <c r="D17" s="51"/>
      <c r="E17" s="52"/>
      <c r="F17" s="75"/>
      <c r="G17" s="53"/>
      <c r="H17" s="54">
        <f>H18+H22+H31</f>
        <v>0</v>
      </c>
      <c r="I17" s="33"/>
    </row>
    <row r="18" spans="2:9" ht="15">
      <c r="B18" s="60" t="s">
        <v>15</v>
      </c>
      <c r="C18" s="71" t="s">
        <v>30</v>
      </c>
      <c r="D18" s="61"/>
      <c r="E18" s="62"/>
      <c r="F18" s="63"/>
      <c r="G18" s="64"/>
      <c r="H18" s="65">
        <f>SUM(H19)</f>
        <v>0</v>
      </c>
      <c r="I18" s="33"/>
    </row>
    <row r="19" spans="2:9" ht="15">
      <c r="B19" s="57" t="s">
        <v>23</v>
      </c>
      <c r="C19" s="72" t="s">
        <v>31</v>
      </c>
      <c r="D19" s="26"/>
      <c r="E19" s="32"/>
      <c r="F19" s="26"/>
      <c r="G19" s="26"/>
      <c r="H19" s="59">
        <f>SUM(H20:H21)</f>
        <v>0</v>
      </c>
      <c r="I19" s="33"/>
    </row>
    <row r="20" spans="2:9" ht="213.75">
      <c r="B20" s="40" t="s">
        <v>24</v>
      </c>
      <c r="C20" s="73" t="s">
        <v>32</v>
      </c>
      <c r="D20" s="41" t="s">
        <v>33</v>
      </c>
      <c r="E20" s="43">
        <v>150</v>
      </c>
      <c r="F20" s="42"/>
      <c r="G20" s="56" t="str" cm="1">
        <f t="array" ref="G20">+numtext(F20)</f>
        <v>CERO PESOS 00/100 M.N.</v>
      </c>
      <c r="H20" s="44">
        <f>(E20*F20)</f>
        <v>0</v>
      </c>
      <c r="I20" s="33"/>
    </row>
    <row r="21" spans="2:9" ht="168.75">
      <c r="B21" s="40" t="s">
        <v>34</v>
      </c>
      <c r="C21" s="73" t="s">
        <v>35</v>
      </c>
      <c r="D21" s="41" t="s">
        <v>33</v>
      </c>
      <c r="E21" s="43">
        <v>28</v>
      </c>
      <c r="F21" s="42"/>
      <c r="G21" s="56" t="str" cm="1">
        <f t="array" ref="G21">+numtext(F21)</f>
        <v>CERO PESOS 00/100 M.N.</v>
      </c>
      <c r="H21" s="44">
        <f>(E21*F21)</f>
        <v>0</v>
      </c>
      <c r="I21" s="33"/>
    </row>
    <row r="22" spans="2:9" ht="15">
      <c r="B22" s="60" t="s">
        <v>36</v>
      </c>
      <c r="C22" s="71" t="s">
        <v>37</v>
      </c>
      <c r="D22" s="61"/>
      <c r="E22" s="62"/>
      <c r="F22" s="63"/>
      <c r="G22" s="64"/>
      <c r="H22" s="65">
        <f>H23+H27</f>
        <v>0</v>
      </c>
      <c r="I22" s="33"/>
    </row>
    <row r="23" spans="2:9" ht="15">
      <c r="B23" s="57" t="s">
        <v>38</v>
      </c>
      <c r="C23" s="72" t="s">
        <v>39</v>
      </c>
      <c r="D23" s="26"/>
      <c r="E23" s="32"/>
      <c r="F23" s="26"/>
      <c r="G23" s="26"/>
      <c r="H23" s="59">
        <f>SUM(H24:H26)</f>
        <v>0</v>
      </c>
      <c r="I23" s="33"/>
    </row>
    <row r="24" spans="2:9" ht="90">
      <c r="B24" s="40" t="s">
        <v>40</v>
      </c>
      <c r="C24" s="73" t="s">
        <v>41</v>
      </c>
      <c r="D24" s="41" t="s">
        <v>33</v>
      </c>
      <c r="E24" s="43">
        <v>200</v>
      </c>
      <c r="F24" s="42"/>
      <c r="G24" s="56" t="str" cm="1">
        <f t="array" ref="G24">+numtext(F24)</f>
        <v>CERO PESOS 00/100 M.N.</v>
      </c>
      <c r="H24" s="44">
        <f t="shared" si="0" ref="H24:H26">(E24*F24)</f>
        <v>0</v>
      </c>
      <c r="I24" s="33"/>
    </row>
    <row r="25" spans="2:9" ht="112.5">
      <c r="B25" s="40" t="s">
        <v>42</v>
      </c>
      <c r="C25" s="73" t="s">
        <v>43</v>
      </c>
      <c r="D25" s="41" t="s">
        <v>44</v>
      </c>
      <c r="E25" s="43">
        <v>80</v>
      </c>
      <c r="F25" s="42"/>
      <c r="G25" s="56" t="str" cm="1">
        <f t="array" ref="G25">+numtext(F25)</f>
        <v>CERO PESOS 00/100 M.N.</v>
      </c>
      <c r="H25" s="44">
        <f t="shared" si="0"/>
        <v>0</v>
      </c>
      <c r="I25" s="33"/>
    </row>
    <row r="26" spans="2:9" ht="56.25">
      <c r="B26" s="40" t="s">
        <v>45</v>
      </c>
      <c r="C26" s="73" t="s">
        <v>46</v>
      </c>
      <c r="D26" s="41" t="s">
        <v>33</v>
      </c>
      <c r="E26" s="43">
        <v>30</v>
      </c>
      <c r="F26" s="42"/>
      <c r="G26" s="56" t="str" cm="1">
        <f t="array" ref="G26">+numtext(F26)</f>
        <v>CERO PESOS 00/100 M.N.</v>
      </c>
      <c r="H26" s="44">
        <f t="shared" si="0"/>
        <v>0</v>
      </c>
      <c r="I26" s="33"/>
    </row>
    <row r="27" spans="2:9" ht="15">
      <c r="B27" s="57" t="s">
        <v>47</v>
      </c>
      <c r="C27" s="72" t="s">
        <v>31</v>
      </c>
      <c r="D27" s="26"/>
      <c r="E27" s="32"/>
      <c r="F27" s="26"/>
      <c r="G27" s="26"/>
      <c r="H27" s="59">
        <f>SUM(H28:H30)</f>
        <v>0</v>
      </c>
      <c r="I27" s="33"/>
    </row>
    <row r="28" spans="2:9" ht="112.5">
      <c r="B28" s="40" t="s">
        <v>48</v>
      </c>
      <c r="C28" s="73" t="s">
        <v>49</v>
      </c>
      <c r="D28" s="41" t="s">
        <v>33</v>
      </c>
      <c r="E28" s="43">
        <v>234</v>
      </c>
      <c r="F28" s="42"/>
      <c r="G28" s="56" t="str" cm="1">
        <f t="array" ref="G28">+numtext(F28)</f>
        <v>CERO PESOS 00/100 M.N.</v>
      </c>
      <c r="H28" s="44">
        <f t="shared" si="1" ref="H28">(E28*F28)</f>
        <v>0</v>
      </c>
      <c r="I28" s="33"/>
    </row>
    <row r="29" spans="2:9" ht="112.5">
      <c r="B29" s="40" t="s">
        <v>50</v>
      </c>
      <c r="C29" s="73" t="s">
        <v>51</v>
      </c>
      <c r="D29" s="41" t="s">
        <v>33</v>
      </c>
      <c r="E29" s="43">
        <v>100</v>
      </c>
      <c r="F29" s="42"/>
      <c r="G29" s="56" t="str" cm="1">
        <f t="array" ref="G29">+numtext(F29)</f>
        <v>CERO PESOS 00/100 M.N.</v>
      </c>
      <c r="H29" s="44">
        <f>(E29*F29)</f>
        <v>0</v>
      </c>
      <c r="I29" s="33"/>
    </row>
    <row r="30" spans="2:9" ht="326.25">
      <c r="B30" s="40" t="s">
        <v>52</v>
      </c>
      <c r="C30" s="73" t="s">
        <v>53</v>
      </c>
      <c r="D30" s="41" t="s">
        <v>54</v>
      </c>
      <c r="E30" s="43">
        <v>72800</v>
      </c>
      <c r="F30" s="42"/>
      <c r="G30" s="56" t="str" cm="1">
        <f t="array" ref="G30">+numtext(F30)</f>
        <v>CERO PESOS 00/100 M.N.</v>
      </c>
      <c r="H30" s="44">
        <f t="shared" si="2" ref="H30">(E30*F30)</f>
        <v>0</v>
      </c>
      <c r="I30" s="33"/>
    </row>
    <row r="31" spans="2:9" ht="15">
      <c r="B31" s="60" t="s">
        <v>55</v>
      </c>
      <c r="C31" s="71" t="s">
        <v>56</v>
      </c>
      <c r="D31" s="61"/>
      <c r="E31" s="62"/>
      <c r="F31" s="63"/>
      <c r="G31" s="64"/>
      <c r="H31" s="65">
        <f>H32+H37</f>
        <v>0</v>
      </c>
      <c r="I31" s="33"/>
    </row>
    <row r="32" spans="2:9" ht="15">
      <c r="B32" s="57" t="s">
        <v>57</v>
      </c>
      <c r="C32" s="72" t="s">
        <v>58</v>
      </c>
      <c r="D32" s="26"/>
      <c r="E32" s="32"/>
      <c r="F32" s="26"/>
      <c r="G32" s="26"/>
      <c r="H32" s="59">
        <f>SUM(H33:H36)</f>
        <v>0</v>
      </c>
      <c r="I32" s="33"/>
    </row>
    <row r="33" spans="2:9" ht="157.5">
      <c r="B33" s="40" t="s">
        <v>59</v>
      </c>
      <c r="C33" s="73" t="s">
        <v>60</v>
      </c>
      <c r="D33" s="41" t="s">
        <v>61</v>
      </c>
      <c r="E33" s="43">
        <v>20</v>
      </c>
      <c r="F33" s="42"/>
      <c r="G33" s="56" t="str" cm="1">
        <f t="array" ref="G33">+numtext(F33)</f>
        <v>CERO PESOS 00/100 M.N.</v>
      </c>
      <c r="H33" s="44">
        <f t="shared" si="3" ref="H33:H36">(E33*F33)</f>
        <v>0</v>
      </c>
      <c r="I33" s="33"/>
    </row>
    <row r="34" spans="2:9" ht="146.25">
      <c r="B34" s="40" t="s">
        <v>62</v>
      </c>
      <c r="C34" s="73" t="s">
        <v>63</v>
      </c>
      <c r="D34" s="41" t="s">
        <v>61</v>
      </c>
      <c r="E34" s="43">
        <v>20</v>
      </c>
      <c r="F34" s="42"/>
      <c r="G34" s="56" t="str" cm="1">
        <f t="array" ref="G34">+numtext(F34)</f>
        <v>CERO PESOS 00/100 M.N.</v>
      </c>
      <c r="H34" s="44">
        <f t="shared" si="3"/>
        <v>0</v>
      </c>
      <c r="I34" s="33"/>
    </row>
    <row r="35" spans="2:9" ht="146.25">
      <c r="B35" s="40" t="s">
        <v>64</v>
      </c>
      <c r="C35" s="73" t="s">
        <v>65</v>
      </c>
      <c r="D35" s="41" t="s">
        <v>61</v>
      </c>
      <c r="E35" s="43">
        <v>20</v>
      </c>
      <c r="F35" s="42"/>
      <c r="G35" s="56" t="str" cm="1">
        <f t="array" ref="G35">+numtext(F35)</f>
        <v>CERO PESOS 00/100 M.N.</v>
      </c>
      <c r="H35" s="44">
        <f t="shared" si="3"/>
        <v>0</v>
      </c>
      <c r="I35" s="33"/>
    </row>
    <row r="36" spans="2:9" ht="135">
      <c r="B36" s="40" t="s">
        <v>66</v>
      </c>
      <c r="C36" s="73" t="s">
        <v>67</v>
      </c>
      <c r="D36" s="41" t="s">
        <v>61</v>
      </c>
      <c r="E36" s="43">
        <v>1</v>
      </c>
      <c r="F36" s="42"/>
      <c r="G36" s="56" t="str" cm="1">
        <f t="array" ref="G36">+numtext(F36)</f>
        <v>CERO PESOS 00/100 M.N.</v>
      </c>
      <c r="H36" s="44">
        <f t="shared" si="3"/>
        <v>0</v>
      </c>
      <c r="I36" s="33"/>
    </row>
    <row r="37" spans="2:9" ht="15">
      <c r="B37" s="57" t="s">
        <v>68</v>
      </c>
      <c r="C37" s="72" t="s">
        <v>69</v>
      </c>
      <c r="D37" s="26"/>
      <c r="E37" s="32"/>
      <c r="F37" s="26"/>
      <c r="G37" s="26"/>
      <c r="H37" s="59">
        <f>SUM(H38:H40)</f>
        <v>0</v>
      </c>
      <c r="I37" s="33"/>
    </row>
    <row r="38" spans="2:9" ht="90">
      <c r="B38" s="40" t="s">
        <v>70</v>
      </c>
      <c r="C38" s="73" t="s">
        <v>71</v>
      </c>
      <c r="D38" s="41" t="s">
        <v>44</v>
      </c>
      <c r="E38" s="43">
        <v>10400</v>
      </c>
      <c r="F38" s="42"/>
      <c r="G38" s="56" t="str" cm="1">
        <f t="array" ref="G38">+numtext(F38)</f>
        <v>CERO PESOS 00/100 M.N.</v>
      </c>
      <c r="H38" s="44">
        <f t="shared" si="4" ref="H38:H40">(E38*F38)</f>
        <v>0</v>
      </c>
      <c r="I38" s="33"/>
    </row>
    <row r="39" spans="2:9" ht="90">
      <c r="B39" s="40" t="s">
        <v>72</v>
      </c>
      <c r="C39" s="73" t="s">
        <v>73</v>
      </c>
      <c r="D39" s="41" t="s">
        <v>44</v>
      </c>
      <c r="E39" s="43">
        <v>20800</v>
      </c>
      <c r="F39" s="42"/>
      <c r="G39" s="56" t="str" cm="1">
        <f t="array" ref="G39">+numtext(F39)</f>
        <v>CERO PESOS 00/100 M.N.</v>
      </c>
      <c r="H39" s="44">
        <f t="shared" si="4"/>
        <v>0</v>
      </c>
      <c r="I39" s="33"/>
    </row>
    <row r="40" spans="2:9" ht="135">
      <c r="B40" s="40" t="s">
        <v>74</v>
      </c>
      <c r="C40" s="73" t="s">
        <v>75</v>
      </c>
      <c r="D40" s="41" t="s">
        <v>61</v>
      </c>
      <c r="E40" s="43">
        <v>2080</v>
      </c>
      <c r="F40" s="42"/>
      <c r="G40" s="56" t="str" cm="1">
        <f t="array" ref="G40">+numtext(F40)</f>
        <v>CERO PESOS 00/100 M.N.</v>
      </c>
      <c r="H40" s="44">
        <f t="shared" si="4"/>
        <v>0</v>
      </c>
      <c r="I40" s="33"/>
    </row>
    <row r="41" spans="2:9" ht="15">
      <c r="B41" s="26"/>
      <c r="C41" s="74"/>
      <c r="D41" s="26"/>
      <c r="E41" s="32"/>
      <c r="F41" s="26"/>
      <c r="G41" s="26"/>
      <c r="H41" s="26"/>
      <c r="I41" s="33"/>
    </row>
    <row r="42" spans="2:9" ht="15.75">
      <c r="B42" s="46"/>
      <c r="C42" s="47" t="s">
        <v>22</v>
      </c>
      <c r="D42" s="48"/>
      <c r="E42" s="49"/>
      <c r="F42" s="46"/>
      <c r="G42" s="46"/>
      <c r="H42" s="46">
        <f>E42*F42</f>
        <v>0</v>
      </c>
      <c r="I42" s="33"/>
    </row>
    <row r="43" spans="2:9" ht="45">
      <c r="B43" s="26"/>
      <c r="C43" s="68" t="str">
        <f>C17</f>
        <v>Conservación periódica y conservación rutinaria de la carretera 632, tramo San Marcos - límite estatal, en el municipio de San Marcos, Jalisco.</v>
      </c>
      <c r="D43" s="26"/>
      <c r="E43" s="32"/>
      <c r="F43" s="26"/>
      <c r="G43" s="26"/>
      <c r="H43" s="69">
        <f>H17</f>
        <v>0</v>
      </c>
      <c r="I43" s="33"/>
    </row>
    <row r="44" spans="2:9" ht="15">
      <c r="B44" s="60" t="s">
        <v>15</v>
      </c>
      <c r="C44" s="60" t="str">
        <f t="shared" si="5" ref="C44:C51">+VLOOKUP($B44,$B$17:$H$41,2,0)</f>
        <v>CONSERVACION RUTINARIA DEL CADENAMIENTO 0+000 AL 10+868</v>
      </c>
      <c r="D44" s="61"/>
      <c r="E44" s="62"/>
      <c r="F44" s="63"/>
      <c r="G44" s="64"/>
      <c r="H44" s="65">
        <f t="shared" si="6" ref="H44:H51">+VLOOKUP($B44,$B$17:$H$41,7,0)</f>
        <v>0</v>
      </c>
      <c r="I44" s="33"/>
    </row>
    <row r="45" spans="2:9" ht="15">
      <c r="B45" s="57" t="s">
        <v>23</v>
      </c>
      <c r="C45" s="72" t="str">
        <f t="shared" si="5"/>
        <v>PAVIMENTOS</v>
      </c>
      <c r="D45" s="26"/>
      <c r="E45" s="32"/>
      <c r="F45" s="26"/>
      <c r="G45" s="26"/>
      <c r="H45" s="59">
        <f t="shared" si="6"/>
        <v>0</v>
      </c>
      <c r="I45" s="33"/>
    </row>
    <row r="46" spans="2:9" ht="15">
      <c r="B46" s="60" t="s">
        <v>36</v>
      </c>
      <c r="C46" s="60" t="str">
        <f t="shared" si="5"/>
        <v>CONSERVACION PERIODICA DEL CADENAMIENTO 0+000 AL 10+868</v>
      </c>
      <c r="D46" s="61"/>
      <c r="E46" s="62"/>
      <c r="F46" s="63"/>
      <c r="G46" s="64"/>
      <c r="H46" s="65">
        <f t="shared" si="6"/>
        <v>0</v>
      </c>
      <c r="I46" s="33"/>
    </row>
    <row r="47" spans="2:9" ht="15">
      <c r="B47" s="57" t="s">
        <v>38</v>
      </c>
      <c r="C47" s="58" t="str">
        <f t="shared" si="5"/>
        <v>ESTRUCTURAS Y OBRAS DE DRENAJE</v>
      </c>
      <c r="D47" s="26"/>
      <c r="E47" s="32"/>
      <c r="F47" s="26"/>
      <c r="G47" s="26"/>
      <c r="H47" s="59">
        <f t="shared" si="6"/>
        <v>0</v>
      </c>
      <c r="I47" s="33"/>
    </row>
    <row r="48" spans="2:9" ht="15">
      <c r="B48" s="57" t="s">
        <v>47</v>
      </c>
      <c r="C48" s="58" t="str">
        <f t="shared" si="5"/>
        <v>PAVIMENTOS</v>
      </c>
      <c r="D48" s="26"/>
      <c r="E48" s="32"/>
      <c r="F48" s="26"/>
      <c r="G48" s="26"/>
      <c r="H48" s="59">
        <f t="shared" si="6"/>
        <v>0</v>
      </c>
      <c r="I48" s="33"/>
    </row>
    <row r="49" spans="2:9" ht="15">
      <c r="B49" s="60" t="s">
        <v>55</v>
      </c>
      <c r="C49" s="60" t="str">
        <f t="shared" si="5"/>
        <v>SEÑALAMIENTO</v>
      </c>
      <c r="D49" s="61"/>
      <c r="E49" s="62"/>
      <c r="F49" s="63"/>
      <c r="G49" s="64"/>
      <c r="H49" s="65">
        <f t="shared" si="6"/>
        <v>0</v>
      </c>
      <c r="I49" s="33"/>
    </row>
    <row r="50" spans="2:9" ht="15">
      <c r="B50" s="57" t="s">
        <v>57</v>
      </c>
      <c r="C50" s="58" t="str">
        <f t="shared" si="5"/>
        <v>SEÑALAMIENTO VERTICAL</v>
      </c>
      <c r="D50" s="26"/>
      <c r="E50" s="32"/>
      <c r="F50" s="26"/>
      <c r="G50" s="26"/>
      <c r="H50" s="59">
        <f t="shared" si="6"/>
        <v>0</v>
      </c>
      <c r="I50" s="33"/>
    </row>
    <row r="51" spans="2:9" ht="15">
      <c r="B51" s="57" t="s">
        <v>68</v>
      </c>
      <c r="C51" s="58" t="str">
        <f t="shared" si="5"/>
        <v>SEÑALAMIENTO HORIZONTAL</v>
      </c>
      <c r="D51" s="26"/>
      <c r="E51" s="32"/>
      <c r="F51" s="26"/>
      <c r="G51" s="26"/>
      <c r="H51" s="59">
        <f t="shared" si="6"/>
        <v>0</v>
      </c>
      <c r="I51" s="33"/>
    </row>
    <row r="52" spans="2:9" ht="15">
      <c r="B52" s="34"/>
      <c r="D52" s="35"/>
      <c r="E52" s="36"/>
      <c r="F52" s="37"/>
      <c r="G52" s="19"/>
      <c r="H52" s="38"/>
      <c r="I52" s="33"/>
    </row>
    <row r="53" spans="2:9" ht="14.25" customHeight="1">
      <c r="B53" s="76" t="s">
        <v>7</v>
      </c>
      <c r="C53" s="76"/>
      <c r="D53" s="76"/>
      <c r="E53" s="76"/>
      <c r="F53" s="76"/>
      <c r="G53" s="66" t="s">
        <v>8</v>
      </c>
      <c r="H53" s="67">
        <f>H44+H46+H49</f>
        <v>0</v>
      </c>
      <c r="I53" s="33"/>
    </row>
    <row r="54" spans="2:8" s="39" customFormat="1" ht="12" customHeight="1">
      <c r="B54" s="76" t="str" cm="1">
        <f t="array" ref="B54">+numtext(H55)</f>
        <v>CERO PESOS 00/100 M.N.</v>
      </c>
      <c r="C54" s="76"/>
      <c r="D54" s="76"/>
      <c r="E54" s="76"/>
      <c r="F54" s="76"/>
      <c r="G54" s="66" t="s">
        <v>9</v>
      </c>
      <c r="H54" s="67">
        <f>+ROUND(H53*0.16,2)</f>
        <v>0</v>
      </c>
    </row>
    <row r="55" spans="2:8" s="39" customFormat="1" ht="14.25" customHeight="1">
      <c r="B55" s="76"/>
      <c r="C55" s="76"/>
      <c r="D55" s="76"/>
      <c r="E55" s="76"/>
      <c r="F55" s="76"/>
      <c r="G55" s="66" t="s">
        <v>10</v>
      </c>
      <c r="H55" s="67">
        <f>+ROUND(H53+H54,2)</f>
        <v>0</v>
      </c>
    </row>
    <row r="56" s="39" customFormat="1" ht="15"/>
  </sheetData>
  <mergeCells count="14">
    <mergeCell ref="C4:C5"/>
    <mergeCell ref="D1:G1"/>
    <mergeCell ref="D6:F6"/>
    <mergeCell ref="D7:F7"/>
    <mergeCell ref="D8:F8"/>
    <mergeCell ref="D3:G5"/>
    <mergeCell ref="B54:F55"/>
    <mergeCell ref="B53:F53"/>
    <mergeCell ref="D9:F9"/>
    <mergeCell ref="C7:C9"/>
    <mergeCell ref="C11:C12"/>
    <mergeCell ref="D10:G10"/>
    <mergeCell ref="B14:H14"/>
    <mergeCell ref="H11:H12"/>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41" min="1" max="7"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2019-07-25T15:22:57Z</cp:lastPrinted>
  <dcterms:created xsi:type="dcterms:W3CDTF">2018-12-17T16:20:56Z</dcterms:created>
  <dcterms:modified xsi:type="dcterms:W3CDTF">2026-05-08T22:32:02Z</dcterms:modified>
  <cp:category/>
</cp:coreProperties>
</file>