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17.- Cimentacion puerto vallarta\0278 LUIS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_xlnm._FilterDatabase" localSheetId="0" hidden="1">CATALOGO!$A$16:$G$45</definedName>
    <definedName name="area" localSheetId="0">#REF!</definedName>
    <definedName name="area">#REF!</definedName>
    <definedName name="_xlnm.Print_Area" localSheetId="0">CATALOGO!$A$1:$G$75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<sst xmlns="http://schemas.openxmlformats.org/spreadsheetml/2006/main" count="112" uniqueCount="87">
  <si>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</si>
  <si>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</si>
  <si>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</si>
  <si>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</si>
  <si>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</si>
  <si>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</si>
  <si>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</si>
  <si>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</si>
  <si>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</si>
  <si>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</si>
  <si>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</si>
  <si>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</si>
  <si>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</si>
  <si>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</si>
  <si>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</si>
  <si>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RAZÓN SOCIAL DEL CONTRATISTA:</t>
  </si>
  <si>
    <t>NOMBRE, CARGO Y FIRMA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</si>
  <si>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</si>
  <si>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</si>
  <si>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</si>
  <si>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</si>
  <si>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</si>
  <si>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</si>
  <si>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M2</t>
  </si>
  <si>
    <t>DIRECCIÓN GENERAL DE LICITACIÓN Y CONTRATACIÓN</t>
  </si>
  <si>
    <t>DOCUMENTO</t>
  </si>
  <si>
    <t>NÚMERO DE PROCEDIMIENTO:</t>
  </si>
  <si>
    <t>PZA</t>
  </si>
  <si>
    <t>M3</t>
  </si>
  <si>
    <t>M</t>
  </si>
  <si>
    <t>KG</t>
  </si>
  <si>
    <t>EXCAVACIÓN POR MEDIOS MECÁNICOS EN MATERIAL TIPO II, DE 0.00 A -2.00 M DE PROFUNDIDAD, INCLUYE: RETIRO DEL MATERIAL A BANCO DE OBRA INDICADO POR SUPERVISIÓN, MANO DE OBRA, EQUIPO Y HERRAMIENTA.</t>
  </si>
  <si>
    <t>B</t>
  </si>
  <si>
    <t>SIOP-001</t>
  </si>
  <si>
    <t>SIOP-002</t>
  </si>
  <si>
    <t>SIOP-003</t>
  </si>
  <si>
    <t>SIOP-004</t>
  </si>
  <si>
    <t>SIOP-006</t>
  </si>
  <si>
    <t>M3/KM</t>
  </si>
  <si>
    <t>PRELIMINARES</t>
  </si>
  <si>
    <t>LIMPIEZAS</t>
  </si>
  <si>
    <t>C</t>
  </si>
  <si>
    <t>SIOP-005</t>
  </si>
  <si>
    <t>SIOP-007</t>
  </si>
  <si>
    <t>SIOP-008</t>
  </si>
  <si>
    <t>SIOP-009</t>
  </si>
  <si>
    <t>SIOP-010</t>
  </si>
  <si>
    <t>SIOP-011</t>
  </si>
  <si>
    <t>SIOP-012</t>
  </si>
  <si>
    <t>SIOP-013</t>
  </si>
  <si>
    <t>SIOP-014</t>
  </si>
  <si>
    <t>SIOP-015</t>
  </si>
  <si>
    <t>SIOP-016</t>
  </si>
  <si>
    <t>SIOP-017</t>
  </si>
  <si>
    <t>SIOP-018</t>
  </si>
  <si>
    <t>SIOP-019</t>
  </si>
  <si>
    <t>SIOP-020</t>
  </si>
  <si>
    <t>SIOP-021</t>
  </si>
  <si>
    <t>SIOP-022</t>
  </si>
  <si>
    <t>SIOP-023</t>
  </si>
  <si>
    <t>SIOP-024</t>
  </si>
  <si>
    <t>E2</t>
  </si>
  <si>
    <t>SIOP-E-FINEDUC-OB-LP-0278-2026</t>
  </si>
  <si>
    <t>Construcción del Hospital Civil de la Costa que operará bajo el modelo de Hospital - Escuela, en el municipio de Puerto Vallarta, Jalisco. Primera etapa (movimiento de tierras y cimentación). Frente 1.</t>
  </si>
  <si>
    <t>TRAZO Y NIVELACIÓN CON EQUIPO TOPOGRÁFICO (ESTACIÓN TOTAL), ESTABLECIENDO EJES DE REFERENCIA Y BANCOS DE NIVEL, INCLUYE: MATERIALES, MANO DE OBRA, EQUIPO, HERRAMIENTA, EQUIPO DE SEGURIDAD Y TODO LO NECESARIO PARA SU CORRECTA EJECUCIÓN.</t>
  </si>
  <si>
    <t>DESPALME DE TERRENO POR MEDIOS MECÁNICOS, INCLUYE. EQUIPO MECÁNICO MAYOR (MAQUINARIA), EQUIPO DE SEGURIDAD Y TODO LO NECESARIO PARA SU CORRECTA EJECUCIÓN, P.U.O.T.</t>
  </si>
  <si>
    <t>CARGA MECÁNICA Y ACARREO EN CAMIÓN 1 ER. KILOMETRO, DE MATERIAL PRODUCTO DE EXCAVACIÓN Y/O DEMOLICIÓN, INCLUYE: MANO DE OBRA, EQUIPO Y HERRAMIENTA, (NORMA S. C. T. N-CTR-CAR-1-01-013-00).</t>
  </si>
  <si>
    <t>ACARREO EN CAMIÓN KMS SUBSECUENTES HASTA 20 KMS, INCLUYE: MANO DE OBRA, MATERIALES, EQUIPO, HERRAMIENTA Y TODO LO NECESARIO PARA SU CORRECTA EJECUCIÓN.</t>
  </si>
  <si>
    <t>TERRACERÍAS</t>
  </si>
  <si>
    <t>FORMACIÓN DE PEDRAPLÉN A BASE DE PIEDRA DE BANCO PRODUCTO DE TRITURACIÓN, CRIBADA CON DIÁMETROS DE 3" A 30", PARA FORMACIÓN DE FILTRO (CAPA ROMPEDORA), INCLUYE: MEDIDO EN SECCIÓN, BAJADO A LA CEPA Y ACOMODO DEL MATERIAL POR MEDIOS MECÁNICOS, EQUIPO, MANO DE OBRA Y HERRAMIENTA NECESARIOS. (NORMA S.C.T. N-CTR-CAR-1-01-019/23)</t>
  </si>
  <si>
    <t>FORMACIÓN DE CAPA PARA FILTRO CON TAMAÑO DE PARTÍCULA DE 6" A 3" DE ESPESOR, INCLUYE: SUMINISTRO DE LOS MATERIALES, BANDEO, CONFORMACIÓN Y AFINE DEL MATERIAL, COMPACTACIÓN EN CAPAS NO MAYORES DE 20 CM, SEÑALAMIENTO, LOS TIEMPOS EMPLEADOS EN EL TRANSPORTE DURANTE LAS CARGAS Y DESCARGAS, HERRAMIENTA, MANO DE OBRA, MAQUINARIA Y EQUIPO. (NORMA S.C.T. N-CMT-3-04-001/05)</t>
  </si>
  <si>
    <t>SUMINISTRO Y COLOCACIÓN DE MALLA GEOTEXTIL DE 275 GR/M2 ELABORADO A BASE DE FIBRAS DE POLIÉSTER, INCLUYE: ACARREOS INTERNOS, CORTES, DESPERDICIOS, TRASLAPES DE 50 CM, MANO DE OBRA Y HERRAMIENTA.</t>
  </si>
  <si>
    <t>FORMACIÓN Y COMPACTACIÓN DE TERRAPLENES, UTILIZANDO MATERIALES PROCEDENTES DE BANCO, PARA EL GRADO DE COMPACTACIÓN Y CADA BANCO EN PARTICULAR, TERRAPLENES COMPACTADOS AL 95% DE SU P.V.S.M., INCLUYE: ACARREOS, FORMACIÓN, MEZCLADO DENTRO Y/O FUERA DEL ÁREA DE TRABAJO, TENDIDO Y COMPACTADO DEL MATERIAL PARA SU CORRECTA EJECUCIÓN.</t>
  </si>
  <si>
    <t>RIEGO DE IMPREGNACIÓN, P.U.O.T. POR METRO CUADRADO APLICADO (INCISO J.1. DE LA NORMA N-CTR-CAR-1-04-004) A IMPREGNACIÓN DE BASE HIDRÁULICA CON EMULSIÓN ASFÁLTICA CATIÓNICA, ESPECIAL PARA IMPREGNACIÓN (ECI-60), CON PENETRACIÓN MAYOR O IGUAL A CUATRO (4)MM EN CAPA DE BASE HIDRÁULICA, INCLUYE: RIEGO DE ARENA PARA CUBRIR LA BASE IMPREGNADA EN PROPORCIÓN DE 4.0 LT/M2, CONSIDERANDO CARGA AL QUIPO DE TRANSPORTE, TRANSPORTE AL LUGAR DE ALMACENAMIENTO, DESCARGA EN LOS DEPÓSITOS, MOVIMIENTOS DE LA PLANTA DE PRODUCCIÓN AL SITIO DE UTILIZACIÓN, BARRIDO Y LIMPIEZA DE LA SUPERFICIE DONDE SE APLICARA, LOS TIEMPOS DE LOS VEHÍCULOS Y EQUIPOS EMPLEADOS DURANTE LAS CARGAS Y DESCARGAS PARA LA APLICACIÓN (INCISO J.2. DE LA NORMA N-CTR-CAR-1-04-004).</t>
  </si>
  <si>
    <t>ACARREO EN CAMIÓN KMS SUBSECUENTES HASTA 15 KMS, INCLUYE: MANO DE OBRA, MATERIALES, EQUIPO, HERRAMIENTA Y TODO LO NECESARIO PARA SU CORRECTA EJECUCIÓN.</t>
  </si>
  <si>
    <t>PILAS DE CIMENTACIÓN</t>
  </si>
  <si>
    <t>PERFORACIÓN CON EQUIPO ROTATORIO PARA PILAS DE CIMENTACIÓN DE 1.40 A 2.00 M. DE DIÁMETRO, EN MATERIAL TIPO I-II CON PRESENCIA DE (BOLEOS) MATERIAL TIPO "C" CON TAMAÑOS MÁXIMOS DE 6" (EN PRESENCIA DE AGUA), HASTA UNA PROFUNDIDAD DE 32.00 M. INCLUYE: PERFORACIÓN EN ESTRATOS DE TERRACERÍA (PEDRAPLÉN Y FILTRO), EQUIPO DE PERFORACIÓN, FLETES, ARMADO, DESMONTAJES, MOVIMIENTOS Y MANIOBRAS; EXTRACCIÓN, AFINE REQUERIDO, VOLUMEN MEDIDO POR SECCIÓN TEÓRICA DE PROYECTO. NO INCLUYE ADEME METÁLICO.</t>
  </si>
  <si>
    <t>COLOCACIÓN Y RETIRO DE ADEME REMOVIBLE DE 4.0 M DE LONGITUD Y 1.40 A 2.00 CM DE DIÁMETRO, ELABORADO A BASE DE PLACA DE ACERO. INCLUYE: COLOCACIÓN CON GRÚA ALTERNANDO CON LA PERFORACIÓN, EN PRESENCIA DE AGUA Y MATERIAL FANGOSO, RETIRO, MANO DE OBRA, EQUIPO Y HERRAMIENTA.</t>
  </si>
  <si>
    <t>SUMINISTRO, ELABORACIÓN Y COLOCACIÓN DE LODOS BENTÓNICOS PARA ESTABILIZACIÓN DE LOS FUSTES DE LAS PERFORACIONES, INCLUYE: SUMINISTRO DE BENTONITA, MEZCLADO, MANO DE OBRA Y EQUIPO Y HERRAMIENTA NECESARIA, ASÍ COMO SU COLOCACIÓN AL INTERIOR DE LAS PERFORACIONES</t>
  </si>
  <si>
    <t>SUMINISTRO, HABILITADO Y COLOCACIÓN DE ACERO DE REFUERZO F'C=4,200 KG/CM2 EN PILAS, INCLUYE: DESPERDICIO, TRASLAPES, DOBLECES, ALAMBRE RECOCIDO, IZAJE, MOVIMIENTOS DENTRO DE LA OBRA, COLOCACIÓN DE ACERO CON EQUIPO, MANO DE OBRA, EQUIPO Y HERRAMIENTA.</t>
  </si>
  <si>
    <t>SUMINISTRO Y COLOCACIÓN DE CONECTOR ROSCADO TIPO 2 PARA VARILLA DEL NO. 10 (1 1/4"), INCLUYE: SUMINISTRO, SUPERVISIÓN PARA LA COLOCACIÓN, EQUIPO, FLETES, ACARREOS, PRUEBAS DE LABORATORIO, HERRAMIENTAS Y MANO DE OBRA ESPECIALIZADA.</t>
  </si>
  <si>
    <t>SUMINISTRO Y COLOCACIÓN DE CONCRETO PREMEZCLADO EN ESTRUCTURA BOMBEABLE DE F'C=350 KG/CM2 A 28 DIAS TMA. 19 MM REV. 18, RESISTENTE A LOS SULFATOS, INCLUYE: BOMBEO, COLADO CON TUBO TREMIE, REVENIMIENTO, DESPERDICIOS, COLADO, CURADO, MANO DE OBRA, EQUIPO, RETIRO DE SOBRANTES FUERA DEL ÁREA DE OBRA A CENTRO DE ACOPIO PARA SU POSTERIOR RETIRO FUERA DE LA OBRA, HERRAMIENTA Y TODO LO NECESARIO PARA SU CORRECTA EJECUCIÓN.</t>
  </si>
  <si>
    <t>SUMINISTRO Y COLOCACIÓN DE CONCRETO PREMEZCLADO EN ESTRUCTURA TIRO DIRECTO DE F'C=350 KG/CM2 A 28 DIAS TMA. 19 MM REV. 18, RESISTENTE A LOS SULFATOS, INCLUYE: COLADO CON TUBO TREMIE, REVENIMIENTO, DESPERDICIOS, COLADO, CURADO, MANO DE OBRA, EQUIPO, RETIRO DE SOBRANTES FUERA DEL ÁREA DE OBRA A CENTRO DE ACOPIO PARA SU POSTERIOR RETIRO FUERA DE LA OBRA, HERRAMIENTA Y TODO LO NECESARIO PARA SU CORRECTA EJECUCIÓN.</t>
  </si>
  <si>
    <t>CARGA Y RETIRO DE LODOS BENTÓNICOS POR MEDIOS MECÁNICOS FUERA DE LA OBRA A TIRADERO AUTORIZADO, INCLUYE: EQUIPO, MANO DE OBRA, EQUIPO Y HERRAMIENTA.</t>
  </si>
  <si>
    <t>DESCABECE DE PILAS Y/O PILOTES DE CONCRETO REFORZADO, POR CUALQUIER MEDIO, INCLUYE: LA DEMOLICIÓN, CARGA Y ACARREO DEL MATERIAL PRODUCTO DE DEMOLICIÓN FUERA DE LA OBRA, MANO DE OBRA, HERRAMIENTA, Y TODO LO NECESARIO PARA SU CORRECTA EJECUCIÓN.</t>
  </si>
  <si>
    <t>D</t>
  </si>
  <si>
    <t>LIMPIEZA GRUESA Y FINA DE OBRA, INCLUYE: ACARREO A BANCO DE OBRA, MANO DE OBRA, EQUIPO Y HERRAMIENTA.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</si>
</sst>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2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8"/>
      <name val="Arial"/>
      <family val="2"/>
    </font>
    <font>
      <b/>
      <sz val="8"/>
      <color theme="1" tint="0.0499899983406067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theme="4"/>
      <name val="Arial"/>
      <family val="2"/>
    </font>
    <font>
      <b/>
      <sz val="8"/>
      <color rgb="FF006600"/>
      <name val="Arial"/>
      <family val="2"/>
    </font>
    <font>
      <sz val="8"/>
      <color rgb="FF00660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Arial"/>
      <family val="2"/>
    </font>
    <font>
      <b/>
      <sz val="1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108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4" fillId="0" borderId="8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0" fontId="5" fillId="0" borderId="0" xfId="23" applyFont="1" applyAlignment="1">
      <alignment vertical="top"/>
      <protection/>
    </xf>
    <xf numFmtId="0" fontId="8" fillId="0" borderId="0" xfId="20" applyFont="1" applyAlignment="1">
      <alignment horizontal="center" vertical="top" wrapText="1"/>
      <protection/>
    </xf>
    <xf numFmtId="0" fontId="7" fillId="0" borderId="1" xfId="20" applyFont="1" applyBorder="1" applyAlignment="1">
      <alignment horizontal="center" vertical="top"/>
      <protection/>
    </xf>
    <xf numFmtId="0" fontId="6" fillId="2" borderId="0" xfId="23" applyFont="1" applyFill="1" applyAlignment="1">
      <alignment horizontal="justify" vertical="top"/>
      <protection/>
    </xf>
    <xf numFmtId="49" fontId="9" fillId="0" borderId="0" xfId="20" applyNumberFormat="1" applyFont="1" applyAlignment="1">
      <alignment horizontal="left" vertical="top"/>
      <protection/>
    </xf>
    <xf numFmtId="0" fontId="10" fillId="0" borderId="0" xfId="20" applyFont="1" applyAlignment="1">
      <alignment horizontal="justify" vertical="top"/>
      <protection/>
    </xf>
    <xf numFmtId="0" fontId="9" fillId="0" borderId="0" xfId="20" applyFont="1" applyAlignment="1">
      <alignment horizontal="center" vertical="top" wrapText="1"/>
      <protection/>
    </xf>
    <xf numFmtId="166" fontId="9" fillId="0" borderId="0" xfId="20" applyNumberFormat="1" applyFont="1" applyAlignment="1">
      <alignment horizontal="right" vertical="top"/>
      <protection/>
    </xf>
    <xf numFmtId="164" fontId="9" fillId="0" borderId="0" xfId="22" applyNumberFormat="1" applyFont="1" applyAlignment="1">
      <alignment horizontal="right" vertical="top"/>
    </xf>
    <xf numFmtId="4" fontId="11" fillId="0" borderId="0" xfId="20" applyNumberFormat="1" applyFont="1" applyAlignment="1">
      <alignment horizontal="center" vertical="top"/>
      <protection/>
    </xf>
    <xf numFmtId="164" fontId="11" fillId="0" borderId="0" xfId="22" applyNumberFormat="1" applyFont="1" applyAlignment="1">
      <alignment vertical="top"/>
    </xf>
    <xf numFmtId="49" fontId="12" fillId="0" borderId="0" xfId="20" applyNumberFormat="1" applyFont="1" applyAlignment="1">
      <alignment horizontal="left" vertical="top"/>
      <protection/>
    </xf>
    <xf numFmtId="0" fontId="12" fillId="0" borderId="0" xfId="20" applyFont="1" applyAlignment="1">
      <alignment horizontal="justify" vertical="top"/>
      <protection/>
    </xf>
    <xf numFmtId="0" fontId="13" fillId="0" borderId="0" xfId="20" applyFont="1" applyAlignment="1">
      <alignment horizontal="center" vertical="top" wrapText="1"/>
      <protection/>
    </xf>
    <xf numFmtId="166" fontId="13" fillId="0" borderId="0" xfId="20" applyNumberFormat="1" applyFont="1" applyAlignment="1">
      <alignment horizontal="right" vertical="top"/>
      <protection/>
    </xf>
    <xf numFmtId="4" fontId="13" fillId="0" borderId="0" xfId="20" applyNumberFormat="1" applyFont="1" applyAlignment="1">
      <alignment horizontal="center" vertical="top"/>
      <protection/>
    </xf>
    <xf numFmtId="164" fontId="12" fillId="0" borderId="0" xfId="20" applyNumberFormat="1" applyFont="1" applyAlignment="1">
      <alignment vertical="top"/>
      <protection/>
    </xf>
    <xf numFmtId="0" fontId="14" fillId="0" borderId="0" xfId="20" applyFont="1" applyAlignment="1">
      <alignment horizontal="justify" vertical="top"/>
      <protection/>
    </xf>
    <xf numFmtId="0" fontId="15" fillId="0" borderId="0" xfId="20" applyFont="1" applyAlignment="1">
      <alignment horizontal="center" vertical="top" wrapText="1"/>
      <protection/>
    </xf>
    <xf numFmtId="4" fontId="15" fillId="0" borderId="0" xfId="20" applyNumberFormat="1" applyFont="1" applyAlignment="1">
      <alignment horizontal="right" vertical="top"/>
      <protection/>
    </xf>
    <xf numFmtId="164" fontId="15" fillId="0" borderId="0" xfId="25" applyNumberFormat="1" applyFont="1" applyAlignment="1">
      <alignment horizontal="right" vertical="top"/>
    </xf>
    <xf numFmtId="4" fontId="14" fillId="0" borderId="0" xfId="20" applyNumberFormat="1" applyFont="1" applyAlignment="1">
      <alignment horizontal="center" vertical="top"/>
      <protection/>
    </xf>
    <xf numFmtId="164" fontId="14" fillId="0" borderId="0" xfId="24" applyNumberFormat="1" applyFont="1" applyFill="1" applyAlignment="1">
      <alignment vertical="top"/>
    </xf>
    <xf numFmtId="0" fontId="11" fillId="0" borderId="0" xfId="20" applyFont="1" applyAlignment="1">
      <alignment vertical="top"/>
      <protection/>
    </xf>
    <xf numFmtId="4" fontId="11" fillId="0" borderId="0" xfId="20" applyNumberFormat="1" applyFont="1" applyAlignment="1">
      <alignment vertical="top"/>
      <protection/>
    </xf>
    <xf numFmtId="0" fontId="9" fillId="0" borderId="0" xfId="20" applyFont="1" applyAlignment="1">
      <alignment horizontal="justify" vertical="top" wrapText="1"/>
      <protection/>
    </xf>
    <xf numFmtId="4" fontId="9" fillId="0" borderId="0" xfId="20" applyNumberFormat="1" applyFont="1" applyAlignment="1">
      <alignment horizontal="right" vertical="top"/>
      <protection/>
    </xf>
    <xf numFmtId="164" fontId="9" fillId="0" borderId="0" xfId="22" applyNumberFormat="1" applyFont="1" applyAlignment="1">
      <alignment vertical="top"/>
    </xf>
    <xf numFmtId="0" fontId="11" fillId="3" borderId="0" xfId="20" applyFont="1" applyFill="1" applyAlignment="1">
      <alignment vertical="top"/>
      <protection/>
    </xf>
    <xf numFmtId="0" fontId="11" fillId="3" borderId="0" xfId="20" applyFont="1" applyFill="1" applyAlignment="1">
      <alignment horizontal="center" vertical="top"/>
      <protection/>
    </xf>
    <xf numFmtId="167" fontId="11" fillId="3" borderId="0" xfId="20" applyNumberFormat="1" applyFont="1" applyFill="1" applyAlignment="1">
      <alignment vertical="top"/>
      <protection/>
    </xf>
    <xf numFmtId="0" fontId="9" fillId="0" borderId="0" xfId="20" applyFont="1" applyAlignment="1">
      <alignment vertical="top"/>
      <protection/>
    </xf>
    <xf numFmtId="164" fontId="9" fillId="0" borderId="0" xfId="22" applyNumberFormat="1" applyFont="1" applyFill="1" applyAlignment="1">
      <alignment horizontal="right" vertical="top"/>
    </xf>
    <xf numFmtId="0" fontId="9" fillId="0" borderId="0" xfId="20" applyFont="1" applyAlignment="1">
      <alignment horizontal="center" vertical="top"/>
      <protection/>
    </xf>
    <xf numFmtId="165" fontId="16" fillId="2" borderId="0" xfId="23" applyNumberFormat="1" applyFont="1" applyFill="1" applyAlignment="1">
      <alignment vertical="top"/>
      <protection/>
    </xf>
    <xf numFmtId="43" fontId="5" fillId="0" borderId="0" xfId="26" applyFont="1" applyAlignment="1">
      <alignment vertical="top"/>
    </xf>
    <xf numFmtId="164" fontId="13" fillId="0" borderId="0" xfId="25" applyNumberFormat="1" applyFont="1" applyFill="1" applyAlignment="1">
      <alignment horizontal="right" vertical="top"/>
    </xf>
    <xf numFmtId="164" fontId="9" fillId="0" borderId="0" xfId="25" applyNumberFormat="1" applyFont="1" applyAlignment="1">
      <alignment horizontal="right" vertical="top"/>
    </xf>
    <xf numFmtId="0" fontId="11" fillId="0" borderId="0" xfId="20" applyFont="1" applyAlignment="1">
      <alignment horizontal="justify" vertical="top"/>
      <protection/>
    </xf>
    <xf numFmtId="164" fontId="9" fillId="0" borderId="0" xfId="25" applyNumberFormat="1" applyFont="1" applyFill="1" applyAlignment="1">
      <alignment horizontal="right" vertical="top"/>
    </xf>
    <xf numFmtId="4" fontId="5" fillId="0" borderId="0" xfId="20" applyNumberFormat="1" applyFont="1" applyAlignment="1">
      <alignment vertical="top"/>
      <protection/>
    </xf>
    <xf numFmtId="43" fontId="5" fillId="0" borderId="0" xfId="26" applyFont="1" applyAlignment="1">
      <alignment horizontal="center" vertical="center"/>
    </xf>
    <xf numFmtId="43" fontId="5" fillId="0" borderId="0" xfId="26" applyFont="1" applyAlignment="1">
      <alignment vertical="top"/>
    </xf>
    <xf numFmtId="164" fontId="11" fillId="0" borderId="0" xfId="24" applyNumberFormat="1" applyFont="1" applyFill="1" applyAlignment="1">
      <alignment vertical="top"/>
    </xf>
    <xf numFmtId="0" fontId="11" fillId="0" borderId="0" xfId="20" applyFont="1" applyAlignment="1">
      <alignment horizontal="justify" vertical="top" wrapText="1"/>
      <protection/>
    </xf>
    <xf numFmtId="164" fontId="5" fillId="0" borderId="0" xfId="20" applyNumberFormat="1" applyFont="1" applyAlignment="1">
      <alignment vertical="top"/>
      <protection/>
    </xf>
    <xf numFmtId="164" fontId="11" fillId="0" borderId="0" xfId="20" applyNumberFormat="1" applyFont="1" applyAlignment="1">
      <alignment vertical="top"/>
      <protection/>
    </xf>
    <xf numFmtId="0" fontId="6" fillId="2" borderId="0" xfId="23" applyFont="1" applyFill="1" applyAlignment="1">
      <alignment horizontal="center" vertical="center"/>
      <protection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9" fillId="0" borderId="4" xfId="20" applyFont="1" applyBorder="1" applyAlignment="1">
      <alignment horizontal="center" vertical="top"/>
      <protection/>
    </xf>
    <xf numFmtId="0" fontId="19" fillId="0" borderId="0" xfId="20" applyFont="1" applyAlignment="1">
      <alignment horizontal="center" vertical="top"/>
      <protection/>
    </xf>
    <xf numFmtId="0" fontId="19" fillId="0" borderId="5" xfId="20" applyFont="1" applyBorder="1" applyAlignment="1">
      <alignment horizontal="center" vertical="top"/>
      <protection/>
    </xf>
    <xf numFmtId="0" fontId="19" fillId="0" borderId="9" xfId="20" applyFont="1" applyBorder="1" applyAlignment="1">
      <alignment horizontal="center" vertical="top"/>
      <protection/>
    </xf>
    <xf numFmtId="0" fontId="19" fillId="0" borderId="10" xfId="20" applyFont="1" applyBorder="1" applyAlignment="1">
      <alignment horizontal="center" vertical="top"/>
      <protection/>
    </xf>
    <xf numFmtId="0" fontId="19" fillId="0" borderId="7" xfId="20" applyFont="1" applyBorder="1" applyAlignment="1">
      <alignment horizontal="center" vertical="top"/>
      <protection/>
    </xf>
    <xf numFmtId="0" fontId="18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 wrapText="1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</cellXfs>
  <cellStyles count="13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  <cellStyle name="Millares" xfId="26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6</xdr:col>
      <xdr:colOff>47625</xdr:colOff>
      <xdr:row>2</xdr:row>
      <xdr:rowOff>314326</xdr:rowOff>
    </xdr:from>
    <xdr:to>
      <xdr:col>6</xdr:col>
      <xdr:colOff>1571625</xdr:colOff>
      <xdr:row>4</xdr:row>
      <xdr:rowOff>226878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1276eb-6af7-0296-e9b9-7f2f1499bcc3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48875" y="695325"/>
          <a:ext cx="1524000" cy="504825"/>
        </a:xfrm>
        <a:prstGeom prst="rect"/>
      </xdr:spPr>
    </xdr:pic>
    <xdr:clientData/>
  </xdr:twoCellAnchor>
  <xdr:twoCellAnchor>
    <xdr:from>
      <xdr:col>0</xdr:col>
      <xdr:colOff>209551</xdr:colOff>
      <xdr:row>2</xdr:row>
      <xdr:rowOff>133351</xdr:rowOff>
    </xdr:from>
    <xdr:to>
      <xdr:col>0</xdr:col>
      <xdr:colOff>1145941</xdr:colOff>
      <xdr:row>7</xdr:row>
      <xdr:rowOff>180976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5dfcae76-fa1a-596f-7cde-a439ec091d27}"/>
            </a:ext>
          </a:extLst>
        </xdr:cNvPr>
        <xdr:cNvGrpSpPr>
          <a:grpSpLocks/>
        </xdr:cNvGrpSpPr>
      </xdr:nvGrpSpPr>
      <xdr:grpSpPr>
        <a:xfrm>
          <a:off x="209550" y="514350"/>
          <a:ext cx="933450" cy="1238250"/>
          <a:chOff x="7855053" y="3240954"/>
          <a:chExt cx="1530757" cy="2024221"/>
        </a:xfrm>
      </xdr:grpSpPr>
      <xdr:pic>
        <xdr:nvPicPr>
          <xdr:cNvPr id="8" name="Imagen 7">
            <a:extLst>
              <a:ext uri="{FF2B5EF4-FFF2-40B4-BE49-F238E27FC236}">
                <a16:creationId xmlns:a16="http://schemas.microsoft.com/office/drawing/2014/main" id="{548e3b29-c347-b8c3-2539-42a6e8103dc3}"/>
              </a:ext>
            </a:extLst>
          </xdr:cNvPr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2697" t="0" r="59002" b="0"/>
          <a:stretch>
            <a:fillRect/>
          </a:stretch>
        </xdr:blipFill>
        <xdr:spPr>
          <a:xfrm>
            <a:off x="7919884" y="3240954"/>
            <a:ext cx="1401097" cy="1422724"/>
          </a:xfrm>
          <a:prstGeom prst="rect"/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e9764a1a-b7e8-128b-6b3a-1deb4b8b8b06}"/>
              </a:ext>
            </a:extLst>
          </xdr:cNvPr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40861" t="0" r="2697" b="0"/>
          <a:stretch>
            <a:fillRect/>
          </a:stretch>
        </xdr:blipFill>
        <xdr:spPr>
          <a:xfrm>
            <a:off x="7855053" y="4210414"/>
            <a:ext cx="1530757" cy="1054761"/>
          </a:xfrm>
          <a:prstGeom prst="rect"/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83"/>
  <sheetViews>
    <sheetView showGridLines="0" showZeros="0" tabSelected="1" view="pageBreakPreview" zoomScaleNormal="100" zoomScaleSheetLayoutView="100" workbookViewId="0" topLeftCell="A8">
      <selection pane="topLeft" activeCell="E19" sqref="E19:E45"/>
    </sheetView>
  </sheetViews>
  <sheetFormatPr defaultColWidth="9.14428571428571" defaultRowHeight="15"/>
  <cols>
    <col min="1" max="1" width="20.5714285714286" style="5" customWidth="1"/>
    <col min="2" max="2" width="56.8571428571429" style="5" customWidth="1"/>
    <col min="3" max="3" width="13.7142857142857" style="5" customWidth="1"/>
    <col min="4" max="4" width="15.1428571428571" style="5" customWidth="1"/>
    <col min="5" max="5" width="17.8571428571429" style="5" customWidth="1"/>
    <col min="6" max="6" width="25.8571428571429" style="5" customWidth="1"/>
    <col min="7" max="7" width="24.2857142857143" style="5" customWidth="1"/>
    <col min="8" max="9" width="14.1428571428571" style="69" bestFit="1" customWidth="1"/>
    <col min="10" max="16384" width="9.14285714285714" style="5"/>
  </cols>
  <sheetData>
    <row r="1" spans="1:7" ht="15">
      <c r="A1" s="3"/>
      <c r="B1" s="1" t="s">
        <v>11</v>
      </c>
      <c r="C1" s="84" t="s">
        <v>26</v>
      </c>
      <c r="D1" s="85"/>
      <c r="E1" s="85"/>
      <c r="F1" s="86"/>
      <c r="G1" s="4"/>
    </row>
    <row r="2" spans="1:7" ht="15">
      <c r="A2" s="6"/>
      <c r="B2" s="2" t="s">
        <v>12</v>
      </c>
      <c r="C2" s="7"/>
      <c r="D2" s="8"/>
      <c r="E2" s="8"/>
      <c r="F2" s="9"/>
      <c r="G2" s="10"/>
    </row>
    <row r="3" spans="1:7" ht="33.75" customHeight="1">
      <c r="A3" s="6"/>
      <c r="B3" s="35" t="s">
        <v>24</v>
      </c>
      <c r="C3" s="91" t="s">
        <v>62</v>
      </c>
      <c r="D3" s="92"/>
      <c r="E3" s="92"/>
      <c r="F3" s="93"/>
      <c r="G3" s="10"/>
    </row>
    <row r="4" spans="1:7" ht="12.75" customHeight="1">
      <c r="A4" s="6"/>
      <c r="B4" s="82"/>
      <c r="C4" s="91"/>
      <c r="D4" s="92"/>
      <c r="E4" s="92"/>
      <c r="F4" s="93"/>
      <c r="G4" s="10"/>
    </row>
    <row r="5" spans="1:7" ht="18.75" customHeight="1" thickBot="1">
      <c r="A5" s="6"/>
      <c r="B5" s="83"/>
      <c r="C5" s="94"/>
      <c r="D5" s="95"/>
      <c r="E5" s="95"/>
      <c r="F5" s="96"/>
      <c r="G5" s="10"/>
    </row>
    <row r="6" spans="1:7" ht="13.5" customHeight="1">
      <c r="A6" s="6"/>
      <c r="B6" s="11" t="s">
        <v>0</v>
      </c>
      <c r="C6" s="87" t="s">
        <v>19</v>
      </c>
      <c r="D6" s="88"/>
      <c r="E6" s="88"/>
      <c r="F6" s="12"/>
      <c r="G6" s="10"/>
    </row>
    <row r="7" spans="1:7" ht="15">
      <c r="A7" s="6"/>
      <c r="B7" s="100" t="s">
        <v>63</v>
      </c>
      <c r="C7" s="89" t="s">
        <v>20</v>
      </c>
      <c r="D7" s="90"/>
      <c r="E7" s="90"/>
      <c r="F7" s="13"/>
      <c r="G7" s="10"/>
    </row>
    <row r="8" spans="1:7" ht="17.25" customHeight="1">
      <c r="A8" s="6"/>
      <c r="B8" s="101"/>
      <c r="C8" s="89" t="s">
        <v>1</v>
      </c>
      <c r="D8" s="90"/>
      <c r="E8" s="90"/>
      <c r="F8" s="14"/>
      <c r="G8" s="10"/>
    </row>
    <row r="9" spans="1:7" ht="14.25" customHeight="1" thickBot="1">
      <c r="A9" s="6"/>
      <c r="B9" s="102"/>
      <c r="C9" s="98" t="s">
        <v>13</v>
      </c>
      <c r="D9" s="99"/>
      <c r="E9" s="99"/>
      <c r="F9" s="15"/>
      <c r="G9" s="16"/>
    </row>
    <row r="10" spans="1:7" ht="17.25" customHeight="1">
      <c r="A10" s="6"/>
      <c r="B10" s="17" t="s">
        <v>15</v>
      </c>
      <c r="C10" s="84" t="s">
        <v>16</v>
      </c>
      <c r="D10" s="85"/>
      <c r="E10" s="85"/>
      <c r="F10" s="86"/>
      <c r="G10" s="36" t="s">
        <v>25</v>
      </c>
    </row>
    <row r="11" spans="1:7" ht="15">
      <c r="A11" s="6"/>
      <c r="B11" s="103"/>
      <c r="C11" s="18">
        <v>0</v>
      </c>
      <c r="D11" s="19"/>
      <c r="E11" s="19"/>
      <c r="F11" s="20"/>
      <c r="G11" s="21" t="s">
        <v>61</v>
      </c>
    </row>
    <row r="12" spans="1:7" ht="15.75" customHeight="1" thickBot="1">
      <c r="A12" s="22"/>
      <c r="B12" s="104"/>
      <c r="C12" s="23"/>
      <c r="D12" s="24"/>
      <c r="E12" s="24"/>
      <c r="F12" s="25"/>
      <c r="G12" s="26"/>
    </row>
    <row r="13" spans="4:4" ht="15.75" thickBot="1">
      <c r="D13" s="27"/>
    </row>
    <row r="14" spans="1:7" ht="15.75" customHeight="1" thickBot="1">
      <c r="A14" s="105" t="s">
        <v>21</v>
      </c>
      <c r="B14" s="106"/>
      <c r="C14" s="106"/>
      <c r="D14" s="106"/>
      <c r="E14" s="106"/>
      <c r="F14" s="106"/>
      <c r="G14" s="107"/>
    </row>
    <row r="15" spans="1:7" ht="15.75" thickBot="1">
      <c r="A15" s="28"/>
      <c r="B15" s="28"/>
      <c r="C15" s="28"/>
      <c r="D15" s="28"/>
      <c r="E15" s="28"/>
      <c r="F15" s="28"/>
      <c r="G15" s="28"/>
    </row>
    <row r="16" spans="1:9" s="33" customFormat="1" ht="30.75" thickBot="1">
      <c r="A16" s="29" t="s">
        <v>2</v>
      </c>
      <c r="B16" s="30" t="s">
        <v>3</v>
      </c>
      <c r="C16" s="30" t="s">
        <v>4</v>
      </c>
      <c r="D16" s="30" t="s">
        <v>5</v>
      </c>
      <c r="E16" s="31" t="s">
        <v>17</v>
      </c>
      <c r="F16" s="31" t="s">
        <v>18</v>
      </c>
      <c r="G16" s="32" t="s">
        <v>6</v>
      </c>
      <c r="H16" s="75"/>
      <c r="I16" s="75"/>
    </row>
    <row r="17" spans="1:7" ht="45">
      <c r="A17" s="38"/>
      <c r="B17" s="39" t="str">
        <f>+B7</f>
        <v>Construcción del Hospital Civil de la Costa que operará bajo el modelo de Hospital - Escuela, en el municipio de Puerto Vallarta, Jalisco. Primera etapa (movimiento de tierras y cimentación). Frente 1.</v>
      </c>
      <c r="C17" s="40"/>
      <c r="D17" s="41"/>
      <c r="E17" s="42"/>
      <c r="F17" s="43"/>
      <c r="G17" s="44">
        <f>+G18+G23+G32+G44</f>
        <v>0</v>
      </c>
    </row>
    <row r="18" spans="1:7" ht="15">
      <c r="A18" s="45" t="s">
        <v>14</v>
      </c>
      <c r="B18" s="72" t="s">
        <v>39</v>
      </c>
      <c r="C18" s="47"/>
      <c r="D18" s="48"/>
      <c r="E18" s="70"/>
      <c r="F18" s="49"/>
      <c r="G18" s="50">
        <f>SUM(G19:G22)</f>
        <v>0</v>
      </c>
    </row>
    <row r="19" spans="1:7" ht="45">
      <c r="A19" s="38" t="s">
        <v>33</v>
      </c>
      <c r="B19" s="59" t="s">
        <v>64</v>
      </c>
      <c r="C19" s="40" t="s">
        <v>23</v>
      </c>
      <c r="D19" s="60">
        <v>1857</v>
      </c>
      <c r="E19" s="71"/>
      <c r="F19" s="40" t="str" cm="1">
        <f t="array" ref="F19">+numtext(E19)</f>
        <v>CERO PESOS 00/100 M.N.</v>
      </c>
      <c r="G19" s="61">
        <f>+ROUND(E19*D19,2)</f>
        <v>0</v>
      </c>
    </row>
    <row r="20" spans="1:7" ht="33.75">
      <c r="A20" s="38" t="s">
        <v>34</v>
      </c>
      <c r="B20" s="59" t="s">
        <v>65</v>
      </c>
      <c r="C20" s="40" t="s">
        <v>28</v>
      </c>
      <c r="D20" s="60">
        <v>557.10</v>
      </c>
      <c r="E20" s="73"/>
      <c r="F20" s="40" t="str" cm="1">
        <f t="array" ref="F20">+numtext(E20)</f>
        <v>CERO PESOS 00/100 M.N.</v>
      </c>
      <c r="G20" s="61">
        <f t="shared" si="0" ref="G20:G22">+ROUND(E20*D20,2)</f>
        <v>0</v>
      </c>
    </row>
    <row r="21" spans="1:7" ht="33.75">
      <c r="A21" s="38" t="s">
        <v>35</v>
      </c>
      <c r="B21" s="59" t="s">
        <v>66</v>
      </c>
      <c r="C21" s="40" t="s">
        <v>28</v>
      </c>
      <c r="D21" s="60">
        <v>557.10</v>
      </c>
      <c r="E21" s="73"/>
      <c r="F21" s="40" t="str" cm="1">
        <f t="array" ref="F21">+numtext(E21)</f>
        <v>CERO PESOS 00/100 M.N.</v>
      </c>
      <c r="G21" s="61">
        <f t="shared" si="0"/>
        <v>0</v>
      </c>
    </row>
    <row r="22" spans="1:7" ht="33.75">
      <c r="A22" s="38" t="s">
        <v>36</v>
      </c>
      <c r="B22" s="59" t="s">
        <v>67</v>
      </c>
      <c r="C22" s="40" t="s">
        <v>38</v>
      </c>
      <c r="D22" s="60">
        <v>8356.50</v>
      </c>
      <c r="E22" s="73"/>
      <c r="F22" s="40" t="str" cm="1">
        <f t="array" ref="F22">+numtext(E22)</f>
        <v>CERO PESOS 00/100 M.N.</v>
      </c>
      <c r="G22" s="61">
        <f t="shared" si="0"/>
        <v>0</v>
      </c>
    </row>
    <row r="23" spans="1:7" ht="15">
      <c r="A23" s="45" t="s">
        <v>32</v>
      </c>
      <c r="B23" s="72" t="s">
        <v>68</v>
      </c>
      <c r="C23" s="47"/>
      <c r="D23" s="48"/>
      <c r="E23" s="70"/>
      <c r="F23" s="49"/>
      <c r="G23" s="50">
        <f>SUM(G24:G31)</f>
        <v>0</v>
      </c>
    </row>
    <row r="24" spans="1:7" ht="33.75">
      <c r="A24" s="38" t="s">
        <v>42</v>
      </c>
      <c r="B24" s="59" t="s">
        <v>31</v>
      </c>
      <c r="C24" s="40" t="s">
        <v>28</v>
      </c>
      <c r="D24" s="60">
        <v>557.10</v>
      </c>
      <c r="E24" s="73"/>
      <c r="F24" s="40" t="str" cm="1">
        <f t="array" ref="F24">+numtext(E24)</f>
        <v>CERO PESOS 00/100 M.N.</v>
      </c>
      <c r="G24" s="61">
        <f t="shared" si="1" ref="G24:G31">+ROUND(E24*D24,2)</f>
        <v>0</v>
      </c>
    </row>
    <row r="25" spans="1:7" ht="67.5">
      <c r="A25" s="38" t="s">
        <v>37</v>
      </c>
      <c r="B25" s="59" t="s">
        <v>69</v>
      </c>
      <c r="C25" s="40" t="s">
        <v>28</v>
      </c>
      <c r="D25" s="60">
        <v>4006.80</v>
      </c>
      <c r="E25" s="73"/>
      <c r="F25" s="40" t="str" cm="1">
        <f t="array" ref="F25">+numtext(E25)</f>
        <v>CERO PESOS 00/100 M.N.</v>
      </c>
      <c r="G25" s="61">
        <f t="shared" si="1"/>
        <v>0</v>
      </c>
    </row>
    <row r="26" spans="1:7" ht="78.75">
      <c r="A26" s="38" t="s">
        <v>43</v>
      </c>
      <c r="B26" s="59" t="s">
        <v>70</v>
      </c>
      <c r="C26" s="40" t="s">
        <v>28</v>
      </c>
      <c r="D26" s="60">
        <v>166.95</v>
      </c>
      <c r="E26" s="73"/>
      <c r="F26" s="40" t="str" cm="1">
        <f t="array" ref="F26">+numtext(E26)</f>
        <v>CERO PESOS 00/100 M.N.</v>
      </c>
      <c r="G26" s="61">
        <f t="shared" si="1"/>
        <v>0</v>
      </c>
    </row>
    <row r="27" spans="1:7" ht="45">
      <c r="A27" s="38" t="s">
        <v>44</v>
      </c>
      <c r="B27" s="59" t="s">
        <v>71</v>
      </c>
      <c r="C27" s="40" t="s">
        <v>23</v>
      </c>
      <c r="D27" s="60">
        <v>1857</v>
      </c>
      <c r="E27" s="73"/>
      <c r="F27" s="40" t="str" cm="1">
        <f t="array" ref="F27">+numtext(E27)</f>
        <v>CERO PESOS 00/100 M.N.</v>
      </c>
      <c r="G27" s="61">
        <f t="shared" si="1"/>
        <v>0</v>
      </c>
    </row>
    <row r="28" spans="1:7" ht="67.5">
      <c r="A28" s="38" t="s">
        <v>45</v>
      </c>
      <c r="B28" s="59" t="s">
        <v>72</v>
      </c>
      <c r="C28" s="40" t="s">
        <v>28</v>
      </c>
      <c r="D28" s="60">
        <v>742.80</v>
      </c>
      <c r="E28" s="73"/>
      <c r="F28" s="40" t="str" cm="1">
        <f t="array" ref="F28">+numtext(E28)</f>
        <v>CERO PESOS 00/100 M.N.</v>
      </c>
      <c r="G28" s="61">
        <f t="shared" si="1"/>
        <v>0</v>
      </c>
    </row>
    <row r="29" spans="1:7" ht="146.25">
      <c r="A29" s="38" t="s">
        <v>46</v>
      </c>
      <c r="B29" s="59" t="s">
        <v>73</v>
      </c>
      <c r="C29" s="40" t="s">
        <v>23</v>
      </c>
      <c r="D29" s="60">
        <v>1857</v>
      </c>
      <c r="E29" s="73"/>
      <c r="F29" s="40" t="str" cm="1">
        <f t="array" ref="F29">+numtext(E29)</f>
        <v>CERO PESOS 00/100 M.N.</v>
      </c>
      <c r="G29" s="61">
        <f t="shared" si="1"/>
        <v>0</v>
      </c>
    </row>
    <row r="30" spans="1:7" ht="33.75">
      <c r="A30" s="38" t="s">
        <v>47</v>
      </c>
      <c r="B30" s="59" t="s">
        <v>66</v>
      </c>
      <c r="C30" s="40" t="s">
        <v>28</v>
      </c>
      <c r="D30" s="60">
        <v>557.10</v>
      </c>
      <c r="E30" s="73"/>
      <c r="F30" s="40" t="str" cm="1">
        <f t="array" ref="F30">+numtext(E30)</f>
        <v>CERO PESOS 00/100 M.N.</v>
      </c>
      <c r="G30" s="61">
        <f t="shared" si="1"/>
        <v>0</v>
      </c>
    </row>
    <row r="31" spans="1:7" ht="33.75">
      <c r="A31" s="38" t="s">
        <v>48</v>
      </c>
      <c r="B31" s="59" t="s">
        <v>74</v>
      </c>
      <c r="C31" s="40" t="s">
        <v>38</v>
      </c>
      <c r="D31" s="60">
        <v>8356.50</v>
      </c>
      <c r="E31" s="73"/>
      <c r="F31" s="40" t="str" cm="1">
        <f t="array" ref="F31">+numtext(E31)</f>
        <v>CERO PESOS 00/100 M.N.</v>
      </c>
      <c r="G31" s="61">
        <f t="shared" si="1"/>
        <v>0</v>
      </c>
    </row>
    <row r="32" spans="1:7" ht="15">
      <c r="A32" s="45" t="s">
        <v>41</v>
      </c>
      <c r="B32" s="72" t="s">
        <v>75</v>
      </c>
      <c r="C32" s="47"/>
      <c r="D32" s="48"/>
      <c r="E32" s="70"/>
      <c r="F32" s="49"/>
      <c r="G32" s="50">
        <f>SUM(G33:G43)</f>
        <v>0</v>
      </c>
    </row>
    <row r="33" spans="1:7" ht="90">
      <c r="A33" s="38" t="s">
        <v>49</v>
      </c>
      <c r="B33" s="59" t="s">
        <v>76</v>
      </c>
      <c r="C33" s="40" t="s">
        <v>28</v>
      </c>
      <c r="D33" s="60">
        <v>1127.6799999999998</v>
      </c>
      <c r="E33" s="73"/>
      <c r="F33" s="40" t="str" cm="1">
        <f t="array" ref="F33">+numtext(E33)</f>
        <v>CERO PESOS 00/100 M.N.</v>
      </c>
      <c r="G33" s="61">
        <f t="shared" si="2" ref="G33:G43">+ROUND(E33*D33,2)</f>
        <v>0</v>
      </c>
    </row>
    <row r="34" spans="1:7" ht="56.25">
      <c r="A34" s="38" t="s">
        <v>50</v>
      </c>
      <c r="B34" s="59" t="s">
        <v>77</v>
      </c>
      <c r="C34" s="40" t="s">
        <v>29</v>
      </c>
      <c r="D34" s="60">
        <v>576</v>
      </c>
      <c r="E34" s="73"/>
      <c r="F34" s="40" t="str" cm="1">
        <f t="array" ref="F34">+numtext(E34)</f>
        <v>CERO PESOS 00/100 M.N.</v>
      </c>
      <c r="G34" s="61">
        <f t="shared" si="2"/>
        <v>0</v>
      </c>
    </row>
    <row r="35" spans="1:7" ht="56.25">
      <c r="A35" s="38" t="s">
        <v>51</v>
      </c>
      <c r="B35" s="59" t="s">
        <v>78</v>
      </c>
      <c r="C35" s="40" t="s">
        <v>28</v>
      </c>
      <c r="D35" s="60">
        <v>1127.6799999999998</v>
      </c>
      <c r="E35" s="73"/>
      <c r="F35" s="40" t="str" cm="1">
        <f t="array" ref="F35">+numtext(E35)</f>
        <v>CERO PESOS 00/100 M.N.</v>
      </c>
      <c r="G35" s="61">
        <f t="shared" si="2"/>
        <v>0</v>
      </c>
    </row>
    <row r="36" spans="1:7" ht="56.25">
      <c r="A36" s="38" t="s">
        <v>52</v>
      </c>
      <c r="B36" s="59" t="s">
        <v>79</v>
      </c>
      <c r="C36" s="40" t="s">
        <v>30</v>
      </c>
      <c r="D36" s="60">
        <v>80506.52</v>
      </c>
      <c r="E36" s="73"/>
      <c r="F36" s="40" t="str" cm="1">
        <f t="array" ref="F36">+numtext(E36)</f>
        <v>CERO PESOS 00/100 M.N.</v>
      </c>
      <c r="G36" s="61">
        <f t="shared" si="2"/>
        <v>0</v>
      </c>
    </row>
    <row r="37" spans="1:7" ht="45">
      <c r="A37" s="38" t="s">
        <v>53</v>
      </c>
      <c r="B37" s="59" t="s">
        <v>80</v>
      </c>
      <c r="C37" s="40" t="s">
        <v>27</v>
      </c>
      <c r="D37" s="60">
        <v>464</v>
      </c>
      <c r="E37" s="73"/>
      <c r="F37" s="40" t="str" cm="1">
        <f t="array" ref="F37">+numtext(E37)</f>
        <v>CERO PESOS 00/100 M.N.</v>
      </c>
      <c r="G37" s="61">
        <f t="shared" si="2"/>
        <v>0</v>
      </c>
    </row>
    <row r="38" spans="1:7" ht="78.75">
      <c r="A38" s="38" t="s">
        <v>54</v>
      </c>
      <c r="B38" s="59" t="s">
        <v>81</v>
      </c>
      <c r="C38" s="40" t="s">
        <v>28</v>
      </c>
      <c r="D38" s="60">
        <v>563.8399999999999</v>
      </c>
      <c r="E38" s="73"/>
      <c r="F38" s="40" t="str" cm="1">
        <f t="array" ref="F38">+numtext(E38)</f>
        <v>CERO PESOS 00/100 M.N.</v>
      </c>
      <c r="G38" s="61">
        <f t="shared" si="2"/>
        <v>0</v>
      </c>
    </row>
    <row r="39" spans="1:7" ht="78.75">
      <c r="A39" s="38" t="s">
        <v>55</v>
      </c>
      <c r="B39" s="59" t="s">
        <v>82</v>
      </c>
      <c r="C39" s="40" t="s">
        <v>28</v>
      </c>
      <c r="D39" s="60">
        <v>563.8399999999999</v>
      </c>
      <c r="E39" s="73"/>
      <c r="F39" s="40" t="str" cm="1">
        <f t="array" ref="F39">+numtext(E39)</f>
        <v>CERO PESOS 00/100 M.N.</v>
      </c>
      <c r="G39" s="61">
        <f t="shared" si="2"/>
        <v>0</v>
      </c>
    </row>
    <row r="40" spans="1:7" ht="33.75">
      <c r="A40" s="38" t="s">
        <v>56</v>
      </c>
      <c r="B40" s="59" t="s">
        <v>83</v>
      </c>
      <c r="C40" s="40" t="s">
        <v>28</v>
      </c>
      <c r="D40" s="60">
        <v>1127.6799999999998</v>
      </c>
      <c r="E40" s="73"/>
      <c r="F40" s="40" t="str" cm="1">
        <f t="array" ref="F40">+numtext(E40)</f>
        <v>CERO PESOS 00/100 M.N.</v>
      </c>
      <c r="G40" s="61">
        <f t="shared" si="2"/>
        <v>0</v>
      </c>
    </row>
    <row r="41" spans="1:7" ht="45">
      <c r="A41" s="38" t="s">
        <v>57</v>
      </c>
      <c r="B41" s="59" t="s">
        <v>84</v>
      </c>
      <c r="C41" s="40" t="s">
        <v>28</v>
      </c>
      <c r="D41" s="60">
        <v>42.28799999999999</v>
      </c>
      <c r="E41" s="73"/>
      <c r="F41" s="40" t="str" cm="1">
        <f t="array" ref="F41">+numtext(E41)</f>
        <v>CERO PESOS 00/100 M.N.</v>
      </c>
      <c r="G41" s="61">
        <f t="shared" si="2"/>
        <v>0</v>
      </c>
    </row>
    <row r="42" spans="1:7" ht="33.75">
      <c r="A42" s="38" t="s">
        <v>58</v>
      </c>
      <c r="B42" s="59" t="s">
        <v>66</v>
      </c>
      <c r="C42" s="40" t="s">
        <v>28</v>
      </c>
      <c r="D42" s="60">
        <v>1127.6799999999998</v>
      </c>
      <c r="E42" s="73"/>
      <c r="F42" s="40" t="str" cm="1">
        <f t="array" ref="F42">+numtext(E42)</f>
        <v>CERO PESOS 00/100 M.N.</v>
      </c>
      <c r="G42" s="61">
        <f t="shared" si="2"/>
        <v>0</v>
      </c>
    </row>
    <row r="43" spans="1:7" ht="33.75">
      <c r="A43" s="38" t="s">
        <v>59</v>
      </c>
      <c r="B43" s="59" t="s">
        <v>74</v>
      </c>
      <c r="C43" s="40" t="s">
        <v>38</v>
      </c>
      <c r="D43" s="60">
        <v>16915.20</v>
      </c>
      <c r="E43" s="73"/>
      <c r="F43" s="40" t="str" cm="1">
        <f t="array" ref="F43">+numtext(E43)</f>
        <v>CERO PESOS 00/100 M.N.</v>
      </c>
      <c r="G43" s="61">
        <f t="shared" si="2"/>
        <v>0</v>
      </c>
    </row>
    <row r="44" spans="1:7" ht="15">
      <c r="A44" s="45" t="s">
        <v>85</v>
      </c>
      <c r="B44" s="72" t="s">
        <v>40</v>
      </c>
      <c r="C44" s="47"/>
      <c r="D44" s="48"/>
      <c r="E44" s="70"/>
      <c r="F44" s="49"/>
      <c r="G44" s="50">
        <f>SUM(G45)</f>
        <v>0</v>
      </c>
    </row>
    <row r="45" spans="1:7" ht="22.5">
      <c r="A45" s="38" t="s">
        <v>60</v>
      </c>
      <c r="B45" s="59" t="s">
        <v>86</v>
      </c>
      <c r="C45" s="40" t="s">
        <v>23</v>
      </c>
      <c r="D45" s="60">
        <v>1857</v>
      </c>
      <c r="E45" s="73"/>
      <c r="F45" s="40" t="str" cm="1">
        <f t="array" ref="F45">+numtext(E45)</f>
        <v>CERO PESOS 00/100 M.N.</v>
      </c>
      <c r="G45" s="61">
        <f>+ROUND(E45*D45,2)</f>
        <v>0</v>
      </c>
    </row>
    <row r="46" spans="1:7" ht="12.95" customHeight="1">
      <c r="A46" s="57"/>
      <c r="B46" s="57"/>
      <c r="C46" s="57"/>
      <c r="D46" s="58"/>
      <c r="E46" s="57"/>
      <c r="F46" s="57"/>
      <c r="G46" s="57"/>
    </row>
    <row r="47" spans="1:7" ht="15">
      <c r="A47" s="62"/>
      <c r="B47" s="63" t="s">
        <v>22</v>
      </c>
      <c r="C47" s="63"/>
      <c r="D47" s="64"/>
      <c r="E47" s="62"/>
      <c r="F47" s="62"/>
      <c r="G47" s="62">
        <f>D47*E47</f>
        <v>0</v>
      </c>
    </row>
    <row r="48" spans="1:7" ht="45">
      <c r="A48" s="57"/>
      <c r="B48" s="78" t="str">
        <f>+B17</f>
        <v>Construcción del Hospital Civil de la Costa que operará bajo el modelo de Hospital - Escuela, en el municipio de Puerto Vallarta, Jalisco. Primera etapa (movimiento de tierras y cimentación). Frente 1.</v>
      </c>
      <c r="C48" s="57"/>
      <c r="D48" s="58"/>
      <c r="E48" s="57"/>
      <c r="F48" s="57"/>
      <c r="G48" s="80">
        <f>+G17</f>
        <v>0</v>
      </c>
    </row>
    <row r="49" spans="1:7" ht="15">
      <c r="A49" s="51"/>
      <c r="B49" s="51"/>
      <c r="C49" s="52"/>
      <c r="D49" s="53"/>
      <c r="E49" s="54"/>
      <c r="F49" s="55"/>
      <c r="G49" s="56"/>
    </row>
    <row r="50" spans="1:7" ht="15">
      <c r="A50" s="45" t="s">
        <v>14</v>
      </c>
      <c r="B50" s="46" t="str">
        <f>+VLOOKUP($A50,$A$17:$G$46,2,0)</f>
        <v>PRELIMINARES</v>
      </c>
      <c r="C50" s="57"/>
      <c r="D50" s="58"/>
      <c r="E50" s="57"/>
      <c r="F50" s="57"/>
      <c r="G50" s="77">
        <f>+VLOOKUP($A50,$A$17:$G$46,7,0)</f>
        <v>0</v>
      </c>
    </row>
    <row r="51" spans="1:7" ht="15">
      <c r="A51" s="45" t="s">
        <v>32</v>
      </c>
      <c r="B51" s="46" t="str">
        <f>+VLOOKUP($A51,$A$17:$G$46,2,0)</f>
        <v>TERRACERÍAS</v>
      </c>
      <c r="C51" s="57"/>
      <c r="D51" s="58"/>
      <c r="E51" s="57"/>
      <c r="F51" s="57"/>
      <c r="G51" s="77">
        <f>+VLOOKUP($A51,$A$17:$G$46,7,0)</f>
        <v>0</v>
      </c>
    </row>
    <row r="52" spans="1:7" ht="15">
      <c r="A52" s="45" t="s">
        <v>41</v>
      </c>
      <c r="B52" s="46" t="str">
        <f>+VLOOKUP($A52,$A$17:$G$46,2,0)</f>
        <v>PILAS DE CIMENTACIÓN</v>
      </c>
      <c r="C52" s="57"/>
      <c r="D52" s="58"/>
      <c r="E52" s="57"/>
      <c r="F52" s="57"/>
      <c r="G52" s="77">
        <f>+VLOOKUP($A52,$A$17:$G$46,7,0)</f>
        <v>0</v>
      </c>
    </row>
    <row r="53" spans="1:7" ht="15">
      <c r="A53" s="45" t="s">
        <v>85</v>
      </c>
      <c r="B53" s="46" t="str">
        <f>+VLOOKUP($A53,$A$17:$G$46,2,0)</f>
        <v>LIMPIEZAS</v>
      </c>
      <c r="C53" s="57"/>
      <c r="D53" s="58"/>
      <c r="E53" s="57"/>
      <c r="F53" s="57"/>
      <c r="G53" s="77">
        <f>+VLOOKUP($A53,$A$17:$G$46,7,0)</f>
        <v>0</v>
      </c>
    </row>
    <row r="54" spans="1:7" ht="15">
      <c r="A54" s="51"/>
      <c r="B54" s="51"/>
      <c r="C54" s="52"/>
      <c r="D54" s="53"/>
      <c r="E54" s="54"/>
      <c r="F54" s="55"/>
      <c r="G54" s="56"/>
    </row>
    <row r="55" spans="1:7" ht="15">
      <c r="A55" s="51"/>
      <c r="B55" s="51"/>
      <c r="C55" s="52"/>
      <c r="D55" s="53"/>
      <c r="E55" s="54"/>
      <c r="F55" s="55"/>
      <c r="G55" s="56"/>
    </row>
    <row r="56" spans="1:7" ht="15">
      <c r="A56" s="51"/>
      <c r="B56" s="51"/>
      <c r="C56" s="52"/>
      <c r="D56" s="53"/>
      <c r="E56" s="54"/>
      <c r="F56" s="55"/>
      <c r="G56" s="56"/>
    </row>
    <row r="57" spans="1:7" ht="15">
      <c r="A57" s="51"/>
      <c r="B57" s="51"/>
      <c r="C57" s="52"/>
      <c r="D57" s="53"/>
      <c r="E57" s="54"/>
      <c r="F57" s="55"/>
      <c r="G57" s="56"/>
    </row>
    <row r="58" spans="1:7" ht="15">
      <c r="A58" s="51"/>
      <c r="B58" s="51"/>
      <c r="C58" s="52"/>
      <c r="D58" s="53"/>
      <c r="E58" s="54"/>
      <c r="F58" s="55"/>
      <c r="G58" s="56"/>
    </row>
    <row r="59" spans="1:7" ht="15">
      <c r="A59" s="51"/>
      <c r="B59" s="51"/>
      <c r="C59" s="52"/>
      <c r="D59" s="53"/>
      <c r="E59" s="54"/>
      <c r="F59" s="55"/>
      <c r="G59" s="56"/>
    </row>
    <row r="60" spans="1:7" ht="15">
      <c r="A60" s="51"/>
      <c r="B60" s="51"/>
      <c r="C60" s="52"/>
      <c r="D60" s="53"/>
      <c r="E60" s="54"/>
      <c r="F60" s="55"/>
      <c r="G60" s="56"/>
    </row>
    <row r="61" spans="1:7" ht="15">
      <c r="A61" s="51"/>
      <c r="B61" s="51"/>
      <c r="C61" s="52"/>
      <c r="D61" s="53"/>
      <c r="E61" s="54"/>
      <c r="F61" s="55"/>
      <c r="G61" s="56"/>
    </row>
    <row r="62" spans="1:7" ht="15">
      <c r="A62" s="51"/>
      <c r="B62" s="51"/>
      <c r="C62" s="52"/>
      <c r="D62" s="53"/>
      <c r="E62" s="54"/>
      <c r="F62" s="55"/>
      <c r="G62" s="56"/>
    </row>
    <row r="63" spans="1:7" ht="15">
      <c r="A63" s="51"/>
      <c r="B63" s="51"/>
      <c r="C63" s="52"/>
      <c r="D63" s="53"/>
      <c r="E63" s="54"/>
      <c r="F63" s="55"/>
      <c r="G63" s="56"/>
    </row>
    <row r="64" spans="1:7" ht="15">
      <c r="A64" s="51"/>
      <c r="B64" s="51"/>
      <c r="C64" s="52"/>
      <c r="D64" s="53"/>
      <c r="E64" s="54"/>
      <c r="F64" s="55"/>
      <c r="G64" s="56"/>
    </row>
    <row r="65" spans="1:7" ht="15">
      <c r="A65" s="51"/>
      <c r="B65" s="51"/>
      <c r="C65" s="52"/>
      <c r="D65" s="53"/>
      <c r="E65" s="54"/>
      <c r="F65" s="55"/>
      <c r="G65" s="56"/>
    </row>
    <row r="66" spans="1:7" ht="15">
      <c r="A66" s="51"/>
      <c r="B66" s="51"/>
      <c r="C66" s="52"/>
      <c r="D66" s="53"/>
      <c r="E66" s="54"/>
      <c r="F66" s="55"/>
      <c r="G66" s="56"/>
    </row>
    <row r="67" spans="1:7" ht="15">
      <c r="A67" s="51"/>
      <c r="B67" s="51"/>
      <c r="C67" s="52"/>
      <c r="D67" s="53"/>
      <c r="E67" s="54"/>
      <c r="F67" s="55"/>
      <c r="G67" s="56"/>
    </row>
    <row r="68" spans="1:7" ht="15">
      <c r="A68" s="51"/>
      <c r="B68" s="51"/>
      <c r="C68" s="52"/>
      <c r="D68" s="53"/>
      <c r="E68" s="54"/>
      <c r="F68" s="55"/>
      <c r="G68" s="56"/>
    </row>
    <row r="69" spans="1:7" ht="15">
      <c r="A69" s="51"/>
      <c r="B69" s="51"/>
      <c r="C69" s="52"/>
      <c r="D69" s="53"/>
      <c r="E69" s="54"/>
      <c r="F69" s="55"/>
      <c r="G69" s="56"/>
    </row>
    <row r="70" spans="1:7" ht="15">
      <c r="A70" s="51"/>
      <c r="B70" s="51"/>
      <c r="C70" s="52"/>
      <c r="D70" s="53"/>
      <c r="E70" s="54"/>
      <c r="F70" s="55"/>
      <c r="G70" s="56"/>
    </row>
    <row r="71" spans="1:7" ht="15">
      <c r="A71" s="51"/>
      <c r="B71" s="51"/>
      <c r="C71" s="52"/>
      <c r="D71" s="53"/>
      <c r="E71" s="54"/>
      <c r="F71" s="55"/>
      <c r="G71" s="56"/>
    </row>
    <row r="72" spans="1:7" ht="15">
      <c r="A72" s="38"/>
      <c r="B72" s="65"/>
      <c r="C72" s="40"/>
      <c r="D72" s="60"/>
      <c r="E72" s="66"/>
      <c r="F72" s="67"/>
      <c r="G72" s="42"/>
    </row>
    <row r="73" spans="1:7" ht="15">
      <c r="A73" s="97" t="s">
        <v>7</v>
      </c>
      <c r="B73" s="97"/>
      <c r="C73" s="97"/>
      <c r="D73" s="97"/>
      <c r="E73" s="97"/>
      <c r="F73" s="37" t="s">
        <v>8</v>
      </c>
      <c r="G73" s="68">
        <f>SUM(G50:G53)</f>
        <v>0</v>
      </c>
    </row>
    <row r="74" spans="1:9" s="34" customFormat="1" ht="15">
      <c r="A74" s="81" t="str">
        <f>_xlfn.CONCAT("(*",numtext(G75),"*)")</f>
        <v>(*CERO PESOS 00/100 M.N.*)</v>
      </c>
      <c r="B74" s="81"/>
      <c r="C74" s="81"/>
      <c r="D74" s="81"/>
      <c r="E74" s="81"/>
      <c r="F74" s="37" t="s">
        <v>9</v>
      </c>
      <c r="G74" s="68">
        <f>+G73*0.16</f>
        <v>0</v>
      </c>
      <c r="H74" s="76"/>
      <c r="I74" s="76"/>
    </row>
    <row r="75" spans="1:9" s="34" customFormat="1" ht="15">
      <c r="A75" s="81"/>
      <c r="B75" s="81"/>
      <c r="C75" s="81"/>
      <c r="D75" s="81"/>
      <c r="E75" s="81"/>
      <c r="F75" s="37" t="s">
        <v>10</v>
      </c>
      <c r="G75" s="68">
        <f>ROUND(G73+G74,2)</f>
        <v>0</v>
      </c>
      <c r="H75" s="76"/>
      <c r="I75" s="76"/>
    </row>
    <row r="76" spans="8:9" s="34" customFormat="1" ht="15">
      <c r="H76" s="76"/>
      <c r="I76" s="76"/>
    </row>
    <row r="77" spans="7:7" ht="15">
      <c r="G77" s="34"/>
    </row>
    <row r="78" spans="7:7" ht="15">
      <c r="G78" s="79"/>
    </row>
    <row r="79" spans="7:7" ht="15">
      <c r="G79" s="69"/>
    </row>
    <row r="80" spans="4:7" ht="15">
      <c r="D80" s="60"/>
      <c r="G80" s="69"/>
    </row>
    <row r="81" spans="4:7" ht="15">
      <c r="D81" s="60"/>
      <c r="G81" s="69"/>
    </row>
    <row r="82" spans="4:7" ht="15">
      <c r="D82" s="60"/>
      <c r="G82" s="69"/>
    </row>
    <row r="83" spans="4:4" ht="15">
      <c r="D83" s="74"/>
    </row>
  </sheetData>
  <autoFilter ref="A16:G45"/>
  <mergeCells count="13">
    <mergeCell ref="A74:E75"/>
    <mergeCell ref="B4:B5"/>
    <mergeCell ref="C1:F1"/>
    <mergeCell ref="C6:E6"/>
    <mergeCell ref="C7:E7"/>
    <mergeCell ref="C8:E8"/>
    <mergeCell ref="C3:F5"/>
    <mergeCell ref="A73:E73"/>
    <mergeCell ref="C9:E9"/>
    <mergeCell ref="B7:B9"/>
    <mergeCell ref="B11:B12"/>
    <mergeCell ref="C10:F10"/>
    <mergeCell ref="A14:G14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2" manualBreakCount="2">
    <brk id="43" max="6" man="1"/>
    <brk id="46" max="6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2026-05-28T16:26:13Z</cp:lastPrinted>
  <dcterms:created xsi:type="dcterms:W3CDTF">2018-12-17T16:20:56Z</dcterms:created>
  <dcterms:modified xsi:type="dcterms:W3CDTF">2026-05-28T20:30:17Z</dcterms:modified>
  <cp:category/>
</cp:coreProperties>
</file>