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81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CATALOGO!$A$16:$G$45</definedName>
    <definedName name="area" localSheetId="0">#REF!</definedName>
    <definedName name="area">#REF!</definedName>
    <definedName name="_xlnm.Print_Area" localSheetId="0">CATALOGO!$A$1:$G$75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<sst xmlns="http://schemas.openxmlformats.org/spreadsheetml/2006/main" count="112" uniqueCount="87">
  <si>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</si>
  <si>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</si>
  <si>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</si>
  <si>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</si>
  <si>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</si>
  <si>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</si>
  <si>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</si>
  <si>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</si>
  <si>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</si>
  <si>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</si>
  <si>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</si>
  <si>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</si>
  <si>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</si>
  <si>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</si>
  <si>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</si>
  <si>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</si>
  <si>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</si>
  <si>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</si>
  <si>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</si>
  <si>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</si>
  <si>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</si>
  <si>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</si>
  <si>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</si>
  <si>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</si>
  <si>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</si>
  <si>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</si>
  <si>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</si>
  <si>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</si>
  <si>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</si>
  <si>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M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</si>
  <si>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</si>
  <si>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</si>
  <si>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</si>
  <si>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</si>
  <si>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</si>
  <si>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</si>
  <si>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</si>
  <si>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</si>
  <si>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</si>
  <si>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</si>
  <si>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</si>
  <si>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</si>
  <si>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</si>
  <si>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</si>
  <si>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</si>
  <si>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</si>
  <si>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</si>
  <si>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</si>
  <si>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</si>
  <si>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</si>
  <si>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</si>
  <si>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</si>
  <si>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</si>
  <si>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</si>
  <si>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</si>
  <si>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</si>
  <si>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</si>
  <si>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</si>
  <si>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</si>
  <si>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</si>
  <si>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</si>
  <si>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</si>
  <si>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</si>
  <si>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</si>
  <si>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</si>
  <si>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</si>
  <si>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</si>
  <si>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</si>
  <si>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</si>
  <si>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</si>
  <si>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</si>
  <si>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</si>
  <si>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</si>
  <si>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</si>
  <si>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</si>
  <si>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COLOCACIÓN Y RETIRO DE ADEME REMOVIBLE DE 4.0 M DE LONGITUD Y 1.40 A 2.00 CM DE DIÁMETRO, ELABORADO A BASE DE PLACA DE ACERO. INCLUYE: COLOCACIÓN CON GRÚA ALTERNANDO CON LA PERFORACIÓN, EN PRESENCIA DE AGUA Y MATERIAL FANGOSO, RETIRO, MANO DE OBRA, EQUIPO Y HERRAMIENTA.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</si>
  <si>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</si>
  <si>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</si>
  <si>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</si>
  <si>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</si>
  <si>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</si>
  <si>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</si>
  <si>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</si>
  <si>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</si>
  <si>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</si>
  <si>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SIOP-E-FINEDUC-OB-LP-0281-2026</t>
  </si>
  <si>
    <t>Construcción del Hospital Civil de la Costa que operará bajo el modelo de Hospital - Escuela, en el municipio de Puerto Vallarta, Jalisco. Primera etapa (movimiento de tierras y cimentación). Frente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</si>
</sst>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3"/>
  <sheetViews>
    <sheetView showGridLines="0" showZeros="0" tabSelected="1" view="pageBreakPreview" zoomScaleNormal="100" zoomScaleSheetLayoutView="100" workbookViewId="0" topLeftCell="A50">
      <selection pane="topLeft" activeCell="E19" sqref="E19:E4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3" t="s">
        <v>26</v>
      </c>
      <c r="D1" s="84"/>
      <c r="E1" s="84"/>
      <c r="F1" s="85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0" t="s">
        <v>85</v>
      </c>
      <c r="D3" s="91"/>
      <c r="E3" s="91"/>
      <c r="F3" s="92"/>
      <c r="G3" s="10"/>
    </row>
    <row r="4" spans="1:7" ht="12.75" customHeight="1">
      <c r="A4" s="6"/>
      <c r="B4" s="81"/>
      <c r="C4" s="90"/>
      <c r="D4" s="91"/>
      <c r="E4" s="91"/>
      <c r="F4" s="92"/>
      <c r="G4" s="10"/>
    </row>
    <row r="5" spans="1:7" ht="18.75" customHeight="1" thickBot="1">
      <c r="A5" s="6"/>
      <c r="B5" s="82"/>
      <c r="C5" s="93"/>
      <c r="D5" s="94"/>
      <c r="E5" s="94"/>
      <c r="F5" s="95"/>
      <c r="G5" s="10"/>
    </row>
    <row r="6" spans="1:7" ht="13.5" customHeight="1">
      <c r="A6" s="6"/>
      <c r="B6" s="11" t="s">
        <v>0</v>
      </c>
      <c r="C6" s="86" t="s">
        <v>19</v>
      </c>
      <c r="D6" s="87"/>
      <c r="E6" s="87"/>
      <c r="F6" s="12"/>
      <c r="G6" s="10"/>
    </row>
    <row r="7" spans="1:7" ht="15">
      <c r="A7" s="6"/>
      <c r="B7" s="99" t="s">
        <v>86</v>
      </c>
      <c r="C7" s="88" t="s">
        <v>20</v>
      </c>
      <c r="D7" s="89"/>
      <c r="E7" s="89"/>
      <c r="F7" s="13"/>
      <c r="G7" s="10"/>
    </row>
    <row r="8" spans="1:7" ht="17.25" customHeight="1">
      <c r="A8" s="6"/>
      <c r="B8" s="100"/>
      <c r="C8" s="88" t="s">
        <v>1</v>
      </c>
      <c r="D8" s="89"/>
      <c r="E8" s="89"/>
      <c r="F8" s="14"/>
      <c r="G8" s="10"/>
    </row>
    <row r="9" spans="1:7" ht="14.25" customHeight="1" thickBot="1">
      <c r="A9" s="6"/>
      <c r="B9" s="101"/>
      <c r="C9" s="97" t="s">
        <v>13</v>
      </c>
      <c r="D9" s="98"/>
      <c r="E9" s="98"/>
      <c r="F9" s="15"/>
      <c r="G9" s="16"/>
    </row>
    <row r="10" spans="1:7" ht="17.25" customHeight="1">
      <c r="A10" s="6"/>
      <c r="B10" s="17" t="s">
        <v>15</v>
      </c>
      <c r="C10" s="83" t="s">
        <v>16</v>
      </c>
      <c r="D10" s="84"/>
      <c r="E10" s="84"/>
      <c r="F10" s="85"/>
      <c r="G10" s="36" t="s">
        <v>25</v>
      </c>
    </row>
    <row r="11" spans="1:7" ht="15">
      <c r="A11" s="6"/>
      <c r="B11" s="102"/>
      <c r="C11" s="18">
        <v>0</v>
      </c>
      <c r="D11" s="19"/>
      <c r="E11" s="19"/>
      <c r="F11" s="20"/>
      <c r="G11" s="21" t="s">
        <v>61</v>
      </c>
    </row>
    <row r="12" spans="1:7" ht="15.75" customHeight="1" thickBot="1">
      <c r="A12" s="22"/>
      <c r="B12" s="103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4" t="s">
        <v>21</v>
      </c>
      <c r="B14" s="105"/>
      <c r="C14" s="105"/>
      <c r="D14" s="105"/>
      <c r="E14" s="105"/>
      <c r="F14" s="105"/>
      <c r="G14" s="106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4.</v>
      </c>
      <c r="C17" s="40"/>
      <c r="D17" s="41"/>
      <c r="E17" s="42"/>
      <c r="F17" s="43"/>
      <c r="G17" s="44">
        <f>+G18+G23+G32+G44</f>
        <v>0</v>
      </c>
    </row>
    <row r="18" spans="1:7" ht="15">
      <c r="A18" s="45" t="s">
        <v>14</v>
      </c>
      <c r="B18" s="72" t="s">
        <v>39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33</v>
      </c>
      <c r="B19" s="59" t="s">
        <v>62</v>
      </c>
      <c r="C19" s="40" t="s">
        <v>23</v>
      </c>
      <c r="D19" s="60">
        <v>2886.25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34</v>
      </c>
      <c r="B20" s="59" t="s">
        <v>63</v>
      </c>
      <c r="C20" s="40" t="s">
        <v>28</v>
      </c>
      <c r="D20" s="60">
        <v>865.88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35</v>
      </c>
      <c r="B21" s="59" t="s">
        <v>64</v>
      </c>
      <c r="C21" s="40" t="s">
        <v>28</v>
      </c>
      <c r="D21" s="60">
        <v>865.88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36</v>
      </c>
      <c r="B22" s="59" t="s">
        <v>65</v>
      </c>
      <c r="C22" s="40" t="s">
        <v>38</v>
      </c>
      <c r="D22" s="60">
        <v>12988.20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32</v>
      </c>
      <c r="B23" s="72" t="s">
        <v>66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42</v>
      </c>
      <c r="B24" s="59" t="s">
        <v>31</v>
      </c>
      <c r="C24" s="40" t="s">
        <v>28</v>
      </c>
      <c r="D24" s="60">
        <v>865.88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37</v>
      </c>
      <c r="B25" s="59" t="s">
        <v>67</v>
      </c>
      <c r="C25" s="40" t="s">
        <v>28</v>
      </c>
      <c r="D25" s="60">
        <v>6274.50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43</v>
      </c>
      <c r="B26" s="59" t="s">
        <v>68</v>
      </c>
      <c r="C26" s="40" t="s">
        <v>28</v>
      </c>
      <c r="D26" s="60">
        <v>261.44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44</v>
      </c>
      <c r="B27" s="59" t="s">
        <v>69</v>
      </c>
      <c r="C27" s="40" t="s">
        <v>23</v>
      </c>
      <c r="D27" s="60">
        <v>2886.25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45</v>
      </c>
      <c r="B28" s="59" t="s">
        <v>70</v>
      </c>
      <c r="C28" s="40" t="s">
        <v>28</v>
      </c>
      <c r="D28" s="60">
        <v>1154.50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46</v>
      </c>
      <c r="B29" s="59" t="s">
        <v>71</v>
      </c>
      <c r="C29" s="40" t="s">
        <v>23</v>
      </c>
      <c r="D29" s="60">
        <v>2886.25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47</v>
      </c>
      <c r="B30" s="59" t="s">
        <v>64</v>
      </c>
      <c r="C30" s="40" t="s">
        <v>28</v>
      </c>
      <c r="D30" s="60">
        <v>865.88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48</v>
      </c>
      <c r="B31" s="59" t="s">
        <v>72</v>
      </c>
      <c r="C31" s="40" t="s">
        <v>38</v>
      </c>
      <c r="D31" s="60">
        <v>12988.20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41</v>
      </c>
      <c r="B32" s="72" t="s">
        <v>73</v>
      </c>
      <c r="C32" s="47"/>
      <c r="D32" s="48"/>
      <c r="E32" s="70"/>
      <c r="F32" s="49"/>
      <c r="G32" s="50">
        <f>SUM(G33:G43)</f>
        <v>0</v>
      </c>
    </row>
    <row r="33" spans="1:7" ht="90">
      <c r="A33" s="38" t="s">
        <v>49</v>
      </c>
      <c r="B33" s="59" t="s">
        <v>74</v>
      </c>
      <c r="C33" s="40" t="s">
        <v>28</v>
      </c>
      <c r="D33" s="60">
        <v>1086.7199999999998</v>
      </c>
      <c r="E33" s="73"/>
      <c r="F33" s="40" t="str" cm="1">
        <f t="array" ref="F33">+numtext(E33)</f>
        <v>CERO PESOS 00/100 M.N.</v>
      </c>
      <c r="G33" s="61">
        <f t="shared" si="2" ref="G33:G43">+ROUND(E33*D33,2)</f>
        <v>0</v>
      </c>
    </row>
    <row r="34" spans="1:7" ht="56.25">
      <c r="A34" s="38" t="s">
        <v>50</v>
      </c>
      <c r="B34" s="59" t="s">
        <v>75</v>
      </c>
      <c r="C34" s="40" t="s">
        <v>29</v>
      </c>
      <c r="D34" s="60">
        <v>608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51</v>
      </c>
      <c r="B35" s="59" t="s">
        <v>76</v>
      </c>
      <c r="C35" s="40" t="s">
        <v>28</v>
      </c>
      <c r="D35" s="60">
        <v>1086.72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56.25">
      <c r="A36" s="38" t="s">
        <v>52</v>
      </c>
      <c r="B36" s="59" t="s">
        <v>77</v>
      </c>
      <c r="C36" s="40" t="s">
        <v>30</v>
      </c>
      <c r="D36" s="60">
        <v>82103.82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45">
      <c r="A37" s="38" t="s">
        <v>53</v>
      </c>
      <c r="B37" s="59" t="s">
        <v>78</v>
      </c>
      <c r="C37" s="40" t="s">
        <v>27</v>
      </c>
      <c r="D37" s="60">
        <v>476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54</v>
      </c>
      <c r="B38" s="59" t="s">
        <v>79</v>
      </c>
      <c r="C38" s="40" t="s">
        <v>28</v>
      </c>
      <c r="D38" s="60">
        <v>543.3599999999999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78.75">
      <c r="A39" s="38" t="s">
        <v>55</v>
      </c>
      <c r="B39" s="59" t="s">
        <v>80</v>
      </c>
      <c r="C39" s="40" t="s">
        <v>28</v>
      </c>
      <c r="D39" s="60">
        <v>543.3599999999999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33.75">
      <c r="A40" s="38" t="s">
        <v>56</v>
      </c>
      <c r="B40" s="59" t="s">
        <v>81</v>
      </c>
      <c r="C40" s="40" t="s">
        <v>28</v>
      </c>
      <c r="D40" s="60">
        <v>1086.72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45">
      <c r="A41" s="38" t="s">
        <v>57</v>
      </c>
      <c r="B41" s="59" t="s">
        <v>82</v>
      </c>
      <c r="C41" s="40" t="s">
        <v>28</v>
      </c>
      <c r="D41" s="60">
        <v>40.751999999999995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58</v>
      </c>
      <c r="B42" s="59" t="s">
        <v>64</v>
      </c>
      <c r="C42" s="40" t="s">
        <v>28</v>
      </c>
      <c r="D42" s="60">
        <v>1086.7199999999998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33.75">
      <c r="A43" s="38" t="s">
        <v>59</v>
      </c>
      <c r="B43" s="59" t="s">
        <v>72</v>
      </c>
      <c r="C43" s="40" t="s">
        <v>38</v>
      </c>
      <c r="D43" s="60">
        <v>16300.80</v>
      </c>
      <c r="E43" s="73"/>
      <c r="F43" s="40" t="str" cm="1">
        <f t="array" ref="F43">+numtext(E43)</f>
        <v>CERO PESOS 00/100 M.N.</v>
      </c>
      <c r="G43" s="61">
        <f t="shared" si="2"/>
        <v>0</v>
      </c>
    </row>
    <row r="44" spans="1:7" ht="15">
      <c r="A44" s="45" t="s">
        <v>83</v>
      </c>
      <c r="B44" s="72" t="s">
        <v>40</v>
      </c>
      <c r="C44" s="47"/>
      <c r="D44" s="48"/>
      <c r="E44" s="70"/>
      <c r="F44" s="49"/>
      <c r="G44" s="50">
        <f>SUM(G45)</f>
        <v>0</v>
      </c>
    </row>
    <row r="45" spans="1:7" ht="22.5">
      <c r="A45" s="38" t="s">
        <v>60</v>
      </c>
      <c r="B45" s="59" t="s">
        <v>84</v>
      </c>
      <c r="C45" s="40" t="s">
        <v>23</v>
      </c>
      <c r="D45" s="60">
        <v>2886.25</v>
      </c>
      <c r="E45" s="73"/>
      <c r="F45" s="40" t="str" cm="1">
        <f t="array" ref="F45">+numtext(E45)</f>
        <v>CERO PESOS 00/100 M.N.</v>
      </c>
      <c r="G45" s="61">
        <f>+ROUND(E45*D45,2)</f>
        <v>0</v>
      </c>
    </row>
    <row r="46" spans="1:7" ht="12.95" customHeight="1">
      <c r="A46" s="57"/>
      <c r="B46" s="57"/>
      <c r="C46" s="57"/>
      <c r="D46" s="58"/>
      <c r="E46" s="57"/>
      <c r="F46" s="57"/>
      <c r="G46" s="57"/>
    </row>
    <row r="47" spans="1:7" ht="15">
      <c r="A47" s="62"/>
      <c r="B47" s="63" t="s">
        <v>22</v>
      </c>
      <c r="C47" s="63"/>
      <c r="D47" s="64"/>
      <c r="E47" s="62"/>
      <c r="F47" s="62"/>
      <c r="G47" s="62">
        <f>D47*E47</f>
        <v>0</v>
      </c>
    </row>
    <row r="48" spans="1:7" ht="45">
      <c r="A48" s="57"/>
      <c r="B48" s="78" t="str">
        <f>+B17</f>
        <v>Construcción del Hospital Civil de la Costa que operará bajo el modelo de Hospital - Escuela, en el municipio de Puerto Vallarta, Jalisco. Primera etapa (movimiento de tierras y cimentación). Frente 4.</v>
      </c>
      <c r="C48" s="57"/>
      <c r="D48" s="58"/>
      <c r="E48" s="57"/>
      <c r="F48" s="57"/>
      <c r="G48" s="57"/>
    </row>
    <row r="49" spans="1:7" ht="15">
      <c r="A49" s="51"/>
      <c r="B49" s="51"/>
      <c r="C49" s="52"/>
      <c r="D49" s="53"/>
      <c r="E49" s="54"/>
      <c r="F49" s="55"/>
      <c r="G49" s="56"/>
    </row>
    <row r="50" spans="1:7" ht="15">
      <c r="A50" s="45" t="s">
        <v>14</v>
      </c>
      <c r="B50" s="46" t="str">
        <f>+VLOOKUP($A50,$A$17:$G$46,2,0)</f>
        <v>PRELIMINARES</v>
      </c>
      <c r="C50" s="57"/>
      <c r="D50" s="58"/>
      <c r="E50" s="57"/>
      <c r="F50" s="57"/>
      <c r="G50" s="77">
        <f>+VLOOKUP($A50,$A$17:$G$46,7,0)</f>
        <v>0</v>
      </c>
    </row>
    <row r="51" spans="1:7" ht="15">
      <c r="A51" s="45" t="s">
        <v>32</v>
      </c>
      <c r="B51" s="46" t="str">
        <f>+VLOOKUP($A51,$A$17:$G$46,2,0)</f>
        <v>TERRACERÍAS</v>
      </c>
      <c r="C51" s="57"/>
      <c r="D51" s="58"/>
      <c r="E51" s="57"/>
      <c r="F51" s="57"/>
      <c r="G51" s="77">
        <f>+VLOOKUP($A51,$A$17:$G$46,7,0)</f>
        <v>0</v>
      </c>
    </row>
    <row r="52" spans="1:7" ht="15">
      <c r="A52" s="45" t="s">
        <v>41</v>
      </c>
      <c r="B52" s="46" t="str">
        <f>+VLOOKUP($A52,$A$17:$G$46,2,0)</f>
        <v>PILAS DE CIMENTACIÓN</v>
      </c>
      <c r="C52" s="57"/>
      <c r="D52" s="58"/>
      <c r="E52" s="57"/>
      <c r="F52" s="57"/>
      <c r="G52" s="77">
        <f>+VLOOKUP($A52,$A$17:$G$46,7,0)</f>
        <v>0</v>
      </c>
    </row>
    <row r="53" spans="1:7" ht="15">
      <c r="A53" s="45" t="s">
        <v>83</v>
      </c>
      <c r="B53" s="46" t="str">
        <f>+VLOOKUP($A53,$A$17:$G$46,2,0)</f>
        <v>LIMPIEZAS</v>
      </c>
      <c r="C53" s="57"/>
      <c r="D53" s="58"/>
      <c r="E53" s="57"/>
      <c r="F53" s="57"/>
      <c r="G53" s="77">
        <f>+VLOOKUP($A53,$A$17:$G$46,7,0)</f>
        <v>0</v>
      </c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51"/>
      <c r="B71" s="51"/>
      <c r="C71" s="52"/>
      <c r="D71" s="53"/>
      <c r="E71" s="54"/>
      <c r="F71" s="55"/>
      <c r="G71" s="56"/>
    </row>
    <row r="72" spans="1:7" ht="15">
      <c r="A72" s="38"/>
      <c r="B72" s="65"/>
      <c r="C72" s="40"/>
      <c r="D72" s="60"/>
      <c r="E72" s="66"/>
      <c r="F72" s="67"/>
      <c r="G72" s="42"/>
    </row>
    <row r="73" spans="1:7" ht="15">
      <c r="A73" s="96" t="s">
        <v>7</v>
      </c>
      <c r="B73" s="96"/>
      <c r="C73" s="96"/>
      <c r="D73" s="96"/>
      <c r="E73" s="96"/>
      <c r="F73" s="37" t="s">
        <v>8</v>
      </c>
      <c r="G73" s="68">
        <f>SUM(G50:G53)</f>
        <v>0</v>
      </c>
    </row>
    <row r="74" spans="1:9" s="34" customFormat="1" ht="15">
      <c r="A74" s="80" t="str">
        <f>_xlfn.CONCAT("(*",numtext(G75),"*)")</f>
        <v>(*CERO PESOS 00/100 M.N.*)</v>
      </c>
      <c r="B74" s="80"/>
      <c r="C74" s="80"/>
      <c r="D74" s="80"/>
      <c r="E74" s="80"/>
      <c r="F74" s="37" t="s">
        <v>9</v>
      </c>
      <c r="G74" s="68">
        <f>+G73*0.16</f>
        <v>0</v>
      </c>
      <c r="H74" s="76"/>
      <c r="I74" s="76"/>
    </row>
    <row r="75" spans="1:9" s="34" customFormat="1" ht="15">
      <c r="A75" s="80"/>
      <c r="B75" s="80"/>
      <c r="C75" s="80"/>
      <c r="D75" s="80"/>
      <c r="E75" s="80"/>
      <c r="F75" s="37" t="s">
        <v>10</v>
      </c>
      <c r="G75" s="68">
        <f>ROUND(G73+G74,2)</f>
        <v>0</v>
      </c>
      <c r="H75" s="76"/>
      <c r="I75" s="76"/>
    </row>
    <row r="76" spans="8:9" s="34" customFormat="1" ht="15">
      <c r="H76" s="76"/>
      <c r="I76" s="76"/>
    </row>
    <row r="77" spans="7:7" ht="15">
      <c r="G77" s="34"/>
    </row>
    <row r="78" spans="7:7" ht="15">
      <c r="G78" s="79"/>
    </row>
    <row r="79" spans="7:7" ht="15">
      <c r="G79" s="69"/>
    </row>
    <row r="80" spans="4:7" ht="15">
      <c r="D80" s="60"/>
      <c r="G80" s="69"/>
    </row>
    <row r="81" spans="4:7" ht="15">
      <c r="D81" s="60"/>
      <c r="G81" s="69"/>
    </row>
    <row r="82" spans="4:7" ht="15">
      <c r="D82" s="60"/>
      <c r="G82" s="69"/>
    </row>
    <row r="83" spans="4:4" ht="15">
      <c r="D83" s="74"/>
    </row>
  </sheetData>
  <autoFilter ref="A16:G45"/>
  <mergeCells count="13">
    <mergeCell ref="A74:E75"/>
    <mergeCell ref="B4:B5"/>
    <mergeCell ref="C1:F1"/>
    <mergeCell ref="C6:E6"/>
    <mergeCell ref="C7:E7"/>
    <mergeCell ref="C8:E8"/>
    <mergeCell ref="C3:F5"/>
    <mergeCell ref="A73:E73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3" max="6" man="1"/>
    <brk id="4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2026-05-28T16:26:13Z</cp:lastPrinted>
  <dcterms:created xsi:type="dcterms:W3CDTF">2018-12-17T16:20:56Z</dcterms:created>
  <dcterms:modified xsi:type="dcterms:W3CDTF">2026-05-28T20:41:36Z</dcterms:modified>
  <cp:category/>
</cp:coreProperties>
</file>