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7.- Cimentacion puerto vallarta\0281 LUI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CATALOGO!$A$16:$G$73</definedName>
    <definedName name="area" localSheetId="0">#REF!</definedName>
    <definedName name="area">#REF!</definedName>
    <definedName name="_xlnm.Print_Area" localSheetId="0">CATALOGO!$A$1:$G$103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<sst xmlns="http://schemas.openxmlformats.org/spreadsheetml/2006/main" count="196" uniqueCount="140">
  <si>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</si>
  <si>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</si>
  <si>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</si>
  <si>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</si>
  <si>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</si>
  <si>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</si>
  <si>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</si>
  <si>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</si>
  <si>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</si>
  <si>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</si>
  <si>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</si>
  <si>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</si>
  <si>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</si>
  <si>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</si>
  <si>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</si>
  <si>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</si>
  <si>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</si>
  <si>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</si>
  <si>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</si>
  <si>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</si>
  <si>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</si>
  <si>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</si>
  <si>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</si>
  <si>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M2</t>
  </si>
  <si>
    <t>DIRECCIÓN GENERAL DE LICITACIÓN Y CONTRATACIÓN</t>
  </si>
  <si>
    <t>DOCUMENTO</t>
  </si>
  <si>
    <t>NÚMERO DE PROCEDIMIENTO:</t>
  </si>
  <si>
    <t>PZA</t>
  </si>
  <si>
    <t>M3</t>
  </si>
  <si>
    <t>KG</t>
  </si>
  <si>
    <t>EXCAVACIÓN POR MEDIOS MECÁNICOS EN MATERIAL TIPO II, DE 0.00 A -2.00 M DE PROFUNDIDAD, INCLUYE: RETIRO DEL MATERIAL A BANCO DE OBRA INDICADO POR SUPERVISIÓN, MANO DE OBRA, EQUIPO Y HERRAMIENTA.</t>
  </si>
  <si>
    <t>B</t>
  </si>
  <si>
    <t>SIOP-001</t>
  </si>
  <si>
    <t>SIOP-002</t>
  </si>
  <si>
    <t>SIOP-003</t>
  </si>
  <si>
    <t>SIOP-004</t>
  </si>
  <si>
    <t>SIOP-006</t>
  </si>
  <si>
    <t>M3/KM</t>
  </si>
  <si>
    <t>PRELIMINARES</t>
  </si>
  <si>
    <t>LIMPIEZAS</t>
  </si>
  <si>
    <t>C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</si>
  <si>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</si>
  <si>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</si>
  <si>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</si>
  <si>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</si>
  <si>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</si>
  <si>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</si>
  <si>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</si>
  <si>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</si>
  <si>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</si>
  <si>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</si>
  <si>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</si>
  <si>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</si>
  <si>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</si>
  <si>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</si>
  <si>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</si>
  <si>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</si>
  <si>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</si>
  <si>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</si>
  <si>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</si>
  <si>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E2</t>
  </si>
  <si>
    <t>TRAZO Y NIVELACIÓN CON EQUIPO TOPOGRÁFICO (ESTACIÓN TOTAL), ESTABLECIENDO EJES DE REFERENCIA Y BANCOS DE NIVEL, INCLUYE: MATERIALES, MANO DE OBRA, EQUIPO, HERRAMIENTA, EQUIPO DE SEGURIDAD Y TODO LO NECESARIO PARA SU CORRECTA EJECUCIÓN.</t>
  </si>
  <si>
    <t>DESPALME DE TERRENO POR MEDIOS MECÁNICOS, INCLUYE. EQUIPO MECÁNICO MAYOR (MAQUINARIA), EQUIPO DE SEGURIDAD Y TODO LO NECESARIO PARA SU CORRECTA EJECUCIÓN, P.U.O.T.</t>
  </si>
  <si>
    <t>CARGA MECÁNICA Y ACARREO EN CAMIÓN 1 ER. KILOMETRO, DE MATERIAL PRODUCTO DE EXCAVACIÓN Y/O DEMOLICIÓN, INCLUYE: MANO DE OBRA, EQUIPO Y HERRAMIENTA, (NORMA S. C. T. N-CTR-CAR-1-01-013-00).</t>
  </si>
  <si>
    <t>ACARREO EN CAMIÓN KMS SUBSECUENTES HASTA 20 KMS, INCLUYE: MANO DE OBRA, MATERIALES, EQUIPO, HERRAMIENTA Y TODO LO NECESARIO PARA SU CORRECTA EJECUCIÓN.</t>
  </si>
  <si>
    <t>TERRACERÍAS</t>
  </si>
  <si>
    <t>FORMACIÓN DE PEDRAPLÉN A BASE DE PIEDRA DE BANCO PRODUCTO DE TRITURACIÓN, CRIBADA CON DIÁMETROS DE 3" A 30", PARA FORMACIÓN DE FILTRO (CAPA ROMPEDORA), INCLUYE: MEDIDO EN SECCIÓN, BAJADO A LA CEPA Y ACOMODO DEL MATERIAL POR MEDIOS MECÁNICOS, EQUIPO, MANO DE OBRA Y HERRAMIENTA NECESARIOS. (NORMA S.C.T. N-CTR-CAR-1-01-019/23)</t>
  </si>
  <si>
    <t>FORMACIÓN DE CAPA PARA FILTRO CON TAMAÑO DE PARTÍCULA DE 6" A 3" DE ESPESOR, INCLUYE: SUMINISTRO DE LOS MATERIALES, BANDEO, CONFORMACIÓN Y AFINE DEL MATERIAL, COMPACTACIÓN EN CAPAS NO MAYORES DE 20 CM, SEÑALAMIENTO, LOS TIEMPOS EMPLEADOS EN EL TRANSPORTE DURANTE LAS CARGAS Y DESCARGAS, HERRAMIENTA, MANO DE OBRA, MAQUINARIA Y EQUIPO. (NORMA S.C.T. N-CMT-3-04-001/05)</t>
  </si>
  <si>
    <t>SUMINISTRO Y COLOCACIÓN DE MALLA GEOTEXTIL DE 275 GR/M2 ELABORADO A BASE DE FIBRAS DE POLIÉSTER, INCLUYE: ACARREOS INTERNOS, CORTES, DESPERDICIOS, TRASLAPES DE 50 CM, MANO DE OBRA Y HERRAMIENTA.</t>
  </si>
  <si>
    <t>FORMACIÓN Y COMPACTACIÓN DE TERRAPLENES, UTILIZANDO MATERIALES PROCEDENTES DE BANCO, PARA EL GRADO DE COMPACTACIÓN Y CADA BANCO EN PARTICULAR, TERRAPLENES COMPACTADOS AL 95% DE SU P.V.S.M., INCLUYE: ACARREOS, FORMACIÓN, MEZCLADO DENTRO Y/O FUERA DEL ÁREA DE TRABAJO, TENDIDO Y COMPACTADO DEL MATERIAL PARA SU CORRECTA EJECUCIÓN.</t>
  </si>
  <si>
    <t>RIEGO DE IMPREGNACIÓN, P.U.O.T. POR METRO CUADRADO APLICADO (INCISO J.1. DE LA NORMA N-CTR-CAR-1-04-004) A IMPREGNACIÓN DE BASE HIDRÁULICA CON EMULSIÓN ASFÁLTICA CATIÓNICA, ESPECIAL PARA IMPREGNACIÓN (ECI-60), CON PENETRACIÓN MAYOR O IGUAL A CUATRO (4)MM EN CAPA DE BASE HIDRÁULICA, INCLUYE: RIEGO DE ARENA PARA CUBRIR LA BASE IMPREGNADA EN PROPORCIÓN DE 4.0 LT/M2, CONSIDERANDO CARGA AL QUIPO DE TRANSPORTE, TRANSPORTE AL LUGAR DE ALMACENAMIENTO, DESCARGA EN LOS DEPÓSITOS, MOVIMIENTOS DE LA PLANTA DE PRODUCCIÓN AL SITIO DE UTILIZACIÓN, BARRIDO Y LIMPIEZA DE LA SUPERFICIE DONDE SE APLICARA, LOS TIEMPOS DE LOS VEHÍCULOS Y EQUIPOS EMPLEADOS DURANTE LAS CARGAS Y DESCARGAS PARA LA APLICACIÓN (INCISO J.2. DE LA NORMA N-CTR-CAR-1-04-004).</t>
  </si>
  <si>
    <t>ACARREO EN CAMIÓN KMS SUBSECUENTES HASTA 15 KMS, INCLUYE: MANO DE OBRA, MATERIALES, EQUIPO, HERRAMIENTA Y TODO LO NECESARIO PARA SU CORRECTA EJECUCIÓN.</t>
  </si>
  <si>
    <t>PILAS DE CIMENTACIÓN</t>
  </si>
  <si>
    <t>PERFORACIÓN CON EQUIPO ROTATORIO PARA PILAS DE CIMENTACIÓN DE 1.40 A 2.00 M. DE DIÁMETRO, EN MATERIAL TIPO I-II CON PRESENCIA DE (BOLEOS) MATERIAL TIPO "C" CON TAMAÑOS MÁXIMOS DE 6" (EN PRESENCIA DE AGUA), HASTA UNA PROFUNDIDAD DE 32.00 M.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</si>
  <si>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</si>
  <si>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</si>
  <si>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SUMINISTRO Y COLOCACIÓN DE CONECTOR ROSCADO TIPO 2 PARA VARILLA DEL NO. 10 (1 1/4"), INCLUYE: SUMINISTRO, SUPERVISIÓN PARA LA COLOCACIÓN, EQUIPO, FLETES, ACARREOS, PRUEBAS DE LABORATORIO, HERRAMIENTAS Y MANO DE OBRA ESPECIALIZADA.</t>
  </si>
  <si>
    <t>SUMINISTRO Y COLOCACIÓN DE CONCRETO PREMEZCLADO EN ESTRUCTURA BOMBEABLE DE F'C=350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</si>
  <si>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SUMINISTRO Y COLOCACIÓN DE CONCRETO PREMEZCLADO EN ESTRUCTURA TIRO DIRECTO DE F'C=350 KG/CM2 A 28 DIAS TMA. 19 MM REV. 18, RESISTENTE A LOS SULFATOS, INCLUYE: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</si>
  <si>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CARGA Y RETIRO DE LODOS BENTÓNICOS POR MEDIOS MECÁNICOS FUERA DE LA OBRA A TIRADERO AUTORIZADO, INCLUYE: EQUIPO, MANO DE OBRA, EQUIPO Y HERRAMIENTA.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</si>
  <si>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</si>
  <si>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D</t>
  </si>
  <si>
    <t>LIMPIEZA GRUESA Y FINA DE OBRA, INCLUYE: ACARREO A BANCO DE OBRA, MANO DE OBRA, EQUIPO Y HERRAMIENTA.</t>
  </si>
  <si>
    <t>SIOP-E-FINEDUC-OB-LP-0281-2026</t>
  </si>
  <si>
    <t>Construcción del Hospital Civil de la Costa que operará bajo el modelo de Hospital - Escuela, en el municipio de Puerto Vallarta, Jalisco. Primera etapa (movimiento de tierras y cimentación). Frente 4.</t>
  </si>
  <si>
    <t>DEMOLICIÓN AULA MAGNA</t>
  </si>
  <si>
    <t>RETIRO DE CUBIERTA A BASE DE LÁMINA MUTYTECHO CON RECUPERACIÓN, INCLUYE: MANO DE OBRA, EQUIPO, HERRAMIENTA, ACARREO HASTA LUGAR INDICADO POR SUPERVISIÓN DENTRO DEL PREDIO Y TODO LO NECESARIO PARA SU CORRECTA EJECUCIÓN.</t>
  </si>
  <si>
    <t>DESMONTAJE DE ESTRUCTURA METÁLICA SIN RECUPERACIÓN, INCLUYE: MANO DE OBRA ESPECIALIZADA, EQUIPO, HERRAMIENTA, ACARREO FUERA DE LA OBRA Y TODO LO NECESARIO PARA SU CORRECTA EJECUCIÓN.</t>
  </si>
  <si>
    <t>RETIRO DE TEJA DE BARRO EXISTENTE SIN RECUPERACIÓN, INCLUYE: MANO DE OBRA, EQUIPO, HERRAMIENTA Y TODO LO NECESARIO PARA SU CORRECTA EJECUCIÓN.</t>
  </si>
  <si>
    <t>DEMOLICIÓN DE LOSA DE CONCRETO ALIGERADA POR MEDIOS MECÁNICOS, INCLUYE: MANO DE OBRA, EQUIPO, HERRAMIENTA Y TODO LO NECESARIO PARA SU CORRECTA EJECUCIÓN.</t>
  </si>
  <si>
    <t>DEMOLICIÓN DE MURO DE BLOCK EXISTENTE CON ELEMENTOS ESTRUCTURALES DE CONCRETO (DALAS Y CASTILLOS) POR MEDIOS MECÁNICOS, INCLUYE: MANO DE OBRA, EQUIPO, HERRAMIENTA Y TODO LO NECESARIO PARA SU CORRECTA EJECUCIÓN.</t>
  </si>
  <si>
    <t>DESMANTELAMIENTO Y RETIRO DE EQUIPOS DE AIRE ACONDICIONADO CON RECUPERACIÓN, INCLUYE: MANO DE OBRA ESPECIALIZADA, EQUIPO, HERRAMIENTA, ACARREO HASTA LUGAR INDICADO POR SUPERVISIÓN DENTRO DEL PREDIO Y TODO LO NECESARIO PARA SU CORRECTA EJECUCIÓN.</t>
  </si>
  <si>
    <t>DEMOLICIÓN DE ELEMENTOS DE CONCRETO (COLUMNAS, TRABES, PÉRGOLAS, ETC.) POR MEDIOS MECÁNICOS, INCLUYE: MANO DE OBRA, EQUIPO, HERRAMIENTA Y TODO LO NECESARIO PARA SU CORRECTA EJECUCIÓN.</t>
  </si>
  <si>
    <t>DEMOLICIÓN DE PISO CERÁMICO EXISTENTE DE 2.5 CMS. DE ESPESOR POR MEDIOS MECÁNICOS, INCLUYE: MANO DE OBRA, EQUIPO, HERRAMIENTA Y TODO LO NECESARIO PARA SU CORRECTA EJECUCIÓN.</t>
  </si>
  <si>
    <t>DEMOLICIÓN DE FIRME DE CONCRETO DE 12 CMS. POR MEDIOS MECÁNICOS, INCLUYE: MANO DE OBRA, EQUIPO, HERRAMIENTA Y TODO LO NECESARIO PARA SU CORRECTA EJECUCIÓN.</t>
  </si>
  <si>
    <t>EXCAVACIÓN POR MEDIOS MECÁNICOS EN MATERIAL TIPO II PARA LOCALIZAR ZAPATAS EXISTENTES Y SU POSTERIOR DEMOLICIÓN, INCLUYE: EQUIPO, HERRAMIENTA Y TODO LO NECESARIO PARA SU CORRECTA EJECUCIÓN.</t>
  </si>
  <si>
    <t>DEMOLICIÓN DE ZAPATAS, CONTRATRABES Y DADOS DE CONCRETO EXISTENTES POR MEDIOS MECÁNICOS, INCLUYE: MANO DE OBRA, EQUIPO, HERRAMIENTA Y TODO LO NECESARIO PARA SU CORRECTA EJECUCIÓN.</t>
  </si>
  <si>
    <t>DESMANTELAMIENTO DE CANCELERÍA DE ALUMINIO Y/O HERRERÍA SIN RECUPERACIÓN, INCLUYE: MANO DE OBRA, EQUIPO, HERRAMIENTA Y TODO LO NECESARIO PARA SU CORRECTA EJECUCIÓN.</t>
  </si>
  <si>
    <t>DESMANTELAMIENTO DE PUERTA DE MADERA, ALUMINIO Y/O HERRERÍA SIN RECUPERACIÓN, INCLUYE: MANO DE OBRA, EQUIPO, HERRAMIENTA Y TODO LO NECESARIO PARA SU CORRECTA EJECUCIÓN.</t>
  </si>
  <si>
    <t>DESMANTELAMIENTO DE MUEBLES DE BAÑO (W.C., MINGITORIOS Y LAVAMANOS) SIN RECUPERACIÓN, INCLUYE: MANO DE OBRA, EQUIPO, HERRAMIENTA Y TODO LO NECESARIO PARA SU CORRECTA EJECUCIÓN.</t>
  </si>
  <si>
    <t>CLAUSURA DE SALIDA HIDRÁULICA EXISTENTE, INCLUYE: TAPÓN MACHO, MANO DE OBRA, EQUIPO, HERRAMIENTA Y TODO LO NECESARIO PARA SU CORRECTA EJECUCIÓN.</t>
  </si>
  <si>
    <t>SAL</t>
  </si>
  <si>
    <t>CLAUSURA DE SALIDA SANITARIA EXISTENTE, INCLUYE: TAPA DE PVC DE 2" Y 4", MANO DE OBRA, EQUIPO, HERRAMIENTA Y TODO LO NECESARIO PARA SU CORRECTA EJECUCIÓN.</t>
  </si>
  <si>
    <t>RETIRO DE MAMPARAS DE BAÑO SIN RECUPERACIÓN, INCLUYE: MANO DE OBRA, EQUIPO, HERRAMIENTA, ACARREO HASTA LUGAR INDICADO POR SUPERVISIÓN DENTRO DEL PREDIO Y TODO LO NECESARIO PARA SU CORRECTA EJECUCIÓN.</t>
  </si>
  <si>
    <t>DESMANTELAMIENTO DE INSTALACIÓN ELÉCTRICA GENERAL SIN RECUPERACIÓN, INCLUYE: RETIRO DE LUMINARIAS, TUBERÍAS, CANALIZACIONES, CABLEADO, TABLEROS, CENTROS DE CARGA, ACCESORIOS, CANCELACIÓN DE LÍNEA DE ALIMENTACIÓN GENERAL, MANO DE OBRA ESPECIALIZADA, EQUIPO, HERRAMIENTA Y TODO LO NECESARIO PARA SU CORRECTA EJECUCIÓN.</t>
  </si>
  <si>
    <t>PDA</t>
  </si>
  <si>
    <t>DESMANTELAMIENTO DE INSTALACIÓN DE VOZ Y DATOS SIN RECUPERACIÓN, INCLUYE: RETIRO DE TUBERÍAS, CANALIZACIONES, CABLEADO, MANO DE OBRA ESPECIALIZADA, EQUIPO, HERRAMIENTA Y TODO LO NECESARIO PARA SU CORRECTA EJECUCIÓN.</t>
  </si>
  <si>
    <t>DESMANTELAMIENTO DE EQUIPOS DE VOZ Y DATOS CON RECUPERACIÓN, INCLUYE: CÁMARAS, ACCES POINT, GRABADORAS, RACKS, ENRUTEADORES, MANO DE OBRA ESPECIALIZADA, EQUIPO, HERRAMIENTA Y TODO LO NECESARIO PARA SU CORRECTA EJECUCIÓN.</t>
  </si>
  <si>
    <t>DEMOLICIÓN ÁREAS EXTERIORES</t>
  </si>
  <si>
    <t>DEMOLICIÓN DE CONCRETO SIMPLE EN ANDADORES, POR MEDIOS MECÁNICOS, INCLUYE: RETIRO DEL MATERIAL A BANCO DE OBRA INDICADO POR SUPERVISIÓN, ABUNDAMIENTO, MANO DE OBRA, EQUIPO Y HERRAMIENTA.</t>
  </si>
  <si>
    <t>DEMOLICIÓN POR MEDIOS MECÁNICOS DE GUARNICIÓN, INCLUYE: RETIRO DEL MATERIAL A BANCO DE OBRA INDICADO POR SUPERVISIÓN, ABUNDAMIENTO, MANO DE OBRA, EQUIPO Y HERRAMIENTA.</t>
  </si>
  <si>
    <t>DEMOLICIONES</t>
  </si>
  <si>
    <t>A1</t>
  </si>
  <si>
    <t>A2</t>
  </si>
  <si>
    <t>E</t>
  </si>
  <si>
    <t>SIOP-025</t>
  </si>
  <si>
    <t>SIOP-026</t>
  </si>
  <si>
    <t>SIOP-027</t>
  </si>
  <si>
    <t>SIOP-028</t>
  </si>
  <si>
    <t>SIOP-029</t>
  </si>
  <si>
    <t>SIOP-030</t>
  </si>
  <si>
    <t>SIOP-031</t>
  </si>
  <si>
    <t>SIOP-032</t>
  </si>
  <si>
    <t>SIOP-033</t>
  </si>
  <si>
    <t>SIOP-034</t>
  </si>
  <si>
    <t>SIOP-035</t>
  </si>
  <si>
    <t>SIOP-036</t>
  </si>
  <si>
    <t>SIOP-037</t>
  </si>
  <si>
    <t>SIOP-038</t>
  </si>
  <si>
    <t>SIOP-039</t>
  </si>
  <si>
    <t>SIOP-040</t>
  </si>
  <si>
    <t>SIOP-041</t>
  </si>
  <si>
    <t>SIOP-042</t>
  </si>
  <si>
    <t>SIOP-043</t>
  </si>
  <si>
    <t>SIOP-044</t>
  </si>
  <si>
    <t>SIOP-045</t>
  </si>
  <si>
    <t>SIOP-046</t>
  </si>
  <si>
    <t>SIOP-047</t>
  </si>
  <si>
    <t>SIOP-048</t>
  </si>
  <si>
    <t>SIOP-049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</si>
</sst>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0.0499899983406067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07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0" fontId="5" fillId="0" borderId="0" xfId="23" applyFont="1" applyAlignment="1">
      <alignment vertical="top"/>
      <protection/>
    </xf>
    <xf numFmtId="0" fontId="8" fillId="0" borderId="0" xfId="20" applyFont="1" applyAlignment="1">
      <alignment horizontal="center" vertical="top" wrapText="1"/>
      <protection/>
    </xf>
    <xf numFmtId="0" fontId="7" fillId="0" borderId="1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justify" vertical="top"/>
      <protection/>
    </xf>
    <xf numFmtId="49" fontId="9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166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2" applyNumberFormat="1" applyFont="1" applyAlignment="1">
      <alignment vertical="top"/>
    </xf>
    <xf numFmtId="49" fontId="12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center" vertical="top" wrapText="1"/>
      <protection/>
    </xf>
    <xf numFmtId="166" fontId="13" fillId="0" borderId="0" xfId="20" applyNumberFormat="1" applyFont="1" applyAlignment="1">
      <alignment horizontal="right" vertical="top"/>
      <protection/>
    </xf>
    <xf numFmtId="4" fontId="13" fillId="0" borderId="0" xfId="20" applyNumberFormat="1" applyFont="1" applyAlignment="1">
      <alignment horizontal="center" vertical="top"/>
      <protection/>
    </xf>
    <xf numFmtId="164" fontId="12" fillId="0" borderId="0" xfId="20" applyNumberFormat="1" applyFont="1" applyAlignment="1">
      <alignment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center" vertical="top" wrapText="1"/>
      <protection/>
    </xf>
    <xf numFmtId="4" fontId="15" fillId="0" borderId="0" xfId="20" applyNumberFormat="1" applyFont="1" applyAlignment="1">
      <alignment horizontal="right" vertical="top"/>
      <protection/>
    </xf>
    <xf numFmtId="164" fontId="15" fillId="0" borderId="0" xfId="25" applyNumberFormat="1" applyFont="1" applyAlignment="1">
      <alignment horizontal="right" vertical="top"/>
    </xf>
    <xf numFmtId="4" fontId="14" fillId="0" borderId="0" xfId="20" applyNumberFormat="1" applyFont="1" applyAlignment="1">
      <alignment horizontal="center" vertical="top"/>
      <protection/>
    </xf>
    <xf numFmtId="164" fontId="14" fillId="0" borderId="0" xfId="24" applyNumberFormat="1" applyFont="1" applyFill="1" applyAlignment="1">
      <alignment vertical="top"/>
    </xf>
    <xf numFmtId="0" fontId="11" fillId="0" borderId="0" xfId="20" applyFont="1" applyAlignment="1">
      <alignment vertical="top"/>
      <protection/>
    </xf>
    <xf numFmtId="4" fontId="11" fillId="0" borderId="0" xfId="20" applyNumberFormat="1" applyFont="1" applyAlignment="1">
      <alignment vertical="top"/>
      <protection/>
    </xf>
    <xf numFmtId="0" fontId="9" fillId="0" borderId="0" xfId="20" applyFont="1" applyAlignment="1">
      <alignment horizontal="justify" vertical="top" wrapText="1"/>
      <protection/>
    </xf>
    <xf numFmtId="4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vertical="top"/>
    </xf>
    <xf numFmtId="0" fontId="11" fillId="3" borderId="0" xfId="20" applyFont="1" applyFill="1" applyAlignment="1">
      <alignment vertical="top"/>
      <protection/>
    </xf>
    <xf numFmtId="0" fontId="11" fillId="3" borderId="0" xfId="20" applyFont="1" applyFill="1" applyAlignment="1">
      <alignment horizontal="center" vertical="top"/>
      <protection/>
    </xf>
    <xf numFmtId="167" fontId="11" fillId="3" borderId="0" xfId="20" applyNumberFormat="1" applyFont="1" applyFill="1" applyAlignment="1">
      <alignment vertical="top"/>
      <protection/>
    </xf>
    <xf numFmtId="0" fontId="9" fillId="0" borderId="0" xfId="20" applyFont="1" applyAlignment="1">
      <alignment vertical="top"/>
      <protection/>
    </xf>
    <xf numFmtId="164" fontId="9" fillId="0" borderId="0" xfId="22" applyNumberFormat="1" applyFont="1" applyFill="1" applyAlignment="1">
      <alignment horizontal="right" vertical="top"/>
    </xf>
    <xf numFmtId="0" fontId="9" fillId="0" borderId="0" xfId="20" applyFont="1" applyAlignment="1">
      <alignment horizontal="center" vertical="top"/>
      <protection/>
    </xf>
    <xf numFmtId="165" fontId="16" fillId="2" borderId="0" xfId="23" applyNumberFormat="1" applyFont="1" applyFill="1" applyAlignment="1">
      <alignment vertical="top"/>
      <protection/>
    </xf>
    <xf numFmtId="43" fontId="5" fillId="0" borderId="0" xfId="26" applyFont="1" applyAlignment="1">
      <alignment vertical="top"/>
    </xf>
    <xf numFmtId="164" fontId="13" fillId="0" borderId="0" xfId="25" applyNumberFormat="1" applyFont="1" applyFill="1" applyAlignment="1">
      <alignment horizontal="right" vertical="top"/>
    </xf>
    <xf numFmtId="164" fontId="9" fillId="0" borderId="0" xfId="25" applyNumberFormat="1" applyFont="1" applyAlignment="1">
      <alignment horizontal="right" vertical="top"/>
    </xf>
    <xf numFmtId="0" fontId="11" fillId="0" borderId="0" xfId="20" applyFont="1" applyAlignment="1">
      <alignment horizontal="justify" vertical="top"/>
      <protection/>
    </xf>
    <xf numFmtId="164" fontId="9" fillId="0" borderId="0" xfId="25" applyNumberFormat="1" applyFont="1" applyFill="1" applyAlignment="1">
      <alignment horizontal="right" vertical="top"/>
    </xf>
    <xf numFmtId="4" fontId="5" fillId="0" borderId="0" xfId="20" applyNumberFormat="1" applyFont="1" applyAlignment="1">
      <alignment vertical="top"/>
      <protection/>
    </xf>
    <xf numFmtId="43" fontId="5" fillId="0" borderId="0" xfId="26" applyFont="1" applyAlignment="1">
      <alignment horizontal="center" vertical="center"/>
    </xf>
    <xf numFmtId="43" fontId="5" fillId="0" borderId="0" xfId="26" applyFont="1" applyAlignment="1">
      <alignment vertical="top"/>
    </xf>
    <xf numFmtId="164" fontId="11" fillId="0" borderId="0" xfId="24" applyNumberFormat="1" applyFont="1" applyFill="1" applyAlignment="1">
      <alignment vertical="top"/>
    </xf>
    <xf numFmtId="0" fontId="11" fillId="0" borderId="0" xfId="20" applyFont="1" applyAlignment="1">
      <alignment horizontal="justify" vertical="top" wrapText="1"/>
      <protection/>
    </xf>
    <xf numFmtId="164" fontId="9" fillId="0" borderId="0" xfId="25" applyNumberFormat="1" applyFont="1" applyAlignment="1">
      <alignment vertical="top"/>
    </xf>
    <xf numFmtId="0" fontId="6" fillId="2" borderId="0" xfId="23" applyFont="1" applyFill="1" applyAlignment="1">
      <alignment horizontal="center" vertical="center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9" fillId="0" borderId="4" xfId="20" applyFont="1" applyBorder="1" applyAlignment="1">
      <alignment horizontal="center" vertical="top"/>
      <protection/>
    </xf>
    <xf numFmtId="0" fontId="19" fillId="0" borderId="0" xfId="20" applyFont="1" applyAlignment="1">
      <alignment horizontal="center" vertical="top"/>
      <protection/>
    </xf>
    <xf numFmtId="0" fontId="19" fillId="0" borderId="5" xfId="20" applyFont="1" applyBorder="1" applyAlignment="1">
      <alignment horizontal="center" vertical="top"/>
      <protection/>
    </xf>
    <xf numFmtId="0" fontId="19" fillId="0" borderId="9" xfId="20" applyFont="1" applyBorder="1" applyAlignment="1">
      <alignment horizontal="center" vertical="top"/>
      <protection/>
    </xf>
    <xf numFmtId="0" fontId="19" fillId="0" borderId="10" xfId="20" applyFont="1" applyBorder="1" applyAlignment="1">
      <alignment horizontal="center" vertical="top"/>
      <protection/>
    </xf>
    <xf numFmtId="0" fontId="19" fillId="0" borderId="7" xfId="20" applyFont="1" applyBorder="1" applyAlignment="1">
      <alignment horizontal="center" vertical="top"/>
      <protection/>
    </xf>
    <xf numFmtId="0" fontId="18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 wrapText="1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Millares" xfId="26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47625</xdr:colOff>
      <xdr:row>2</xdr:row>
      <xdr:rowOff>314326</xdr:rowOff>
    </xdr:from>
    <xdr:to>
      <xdr:col>6</xdr:col>
      <xdr:colOff>1571625</xdr:colOff>
      <xdr:row>4</xdr:row>
      <xdr:rowOff>226878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48875" y="695325"/>
          <a:ext cx="1524000" cy="504825"/>
        </a:xfrm>
        <a:prstGeom prst="rect"/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0" y="514350"/>
          <a:ext cx="93345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t="0" r="59002" b="0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/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t="0" r="2697" b="0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/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111"/>
  <sheetViews>
    <sheetView showGridLines="0" showZeros="0" tabSelected="1" view="pageBreakPreview" zoomScaleNormal="100" zoomScaleSheetLayoutView="100" workbookViewId="0" topLeftCell="A78">
      <selection pane="topLeft" activeCell="E20" sqref="E20:E73"/>
    </sheetView>
  </sheetViews>
  <sheetFormatPr defaultColWidth="9.14428571428571" defaultRowHeight="15"/>
  <cols>
    <col min="1" max="1" width="20.5714285714286" style="5" customWidth="1"/>
    <col min="2" max="2" width="56.8571428571429" style="5" customWidth="1"/>
    <col min="3" max="3" width="13.7142857142857" style="5" customWidth="1"/>
    <col min="4" max="4" width="15.1428571428571" style="5" customWidth="1"/>
    <col min="5" max="5" width="17.8571428571429" style="5" customWidth="1"/>
    <col min="6" max="6" width="25.8571428571429" style="5" customWidth="1"/>
    <col min="7" max="7" width="24.2857142857143" style="5" customWidth="1"/>
    <col min="8" max="9" width="14.1428571428571" style="69" bestFit="1" customWidth="1"/>
    <col min="10" max="16384" width="9.14285714285714" style="5"/>
  </cols>
  <sheetData>
    <row r="1" spans="1:7" ht="15">
      <c r="A1" s="3"/>
      <c r="B1" s="1" t="s">
        <v>11</v>
      </c>
      <c r="C1" s="83" t="s">
        <v>26</v>
      </c>
      <c r="D1" s="84"/>
      <c r="E1" s="84"/>
      <c r="F1" s="85"/>
      <c r="G1" s="4"/>
    </row>
    <row r="2" spans="1:7" ht="15">
      <c r="A2" s="6"/>
      <c r="B2" s="2" t="s">
        <v>12</v>
      </c>
      <c r="C2" s="7"/>
      <c r="D2" s="8"/>
      <c r="E2" s="8"/>
      <c r="F2" s="9"/>
      <c r="G2" s="10"/>
    </row>
    <row r="3" spans="1:7" ht="33.75" customHeight="1">
      <c r="A3" s="6"/>
      <c r="B3" s="35" t="s">
        <v>24</v>
      </c>
      <c r="C3" s="90" t="s">
        <v>83</v>
      </c>
      <c r="D3" s="91"/>
      <c r="E3" s="91"/>
      <c r="F3" s="92"/>
      <c r="G3" s="10"/>
    </row>
    <row r="4" spans="1:7" ht="12.75" customHeight="1">
      <c r="A4" s="6"/>
      <c r="B4" s="81"/>
      <c r="C4" s="90"/>
      <c r="D4" s="91"/>
      <c r="E4" s="91"/>
      <c r="F4" s="92"/>
      <c r="G4" s="10"/>
    </row>
    <row r="5" spans="1:7" ht="18.75" customHeight="1" thickBot="1">
      <c r="A5" s="6"/>
      <c r="B5" s="82"/>
      <c r="C5" s="93"/>
      <c r="D5" s="94"/>
      <c r="E5" s="94"/>
      <c r="F5" s="95"/>
      <c r="G5" s="10"/>
    </row>
    <row r="6" spans="1:7" ht="13.5" customHeight="1">
      <c r="A6" s="6"/>
      <c r="B6" s="11" t="s">
        <v>0</v>
      </c>
      <c r="C6" s="86" t="s">
        <v>19</v>
      </c>
      <c r="D6" s="87"/>
      <c r="E6" s="87"/>
      <c r="F6" s="12"/>
      <c r="G6" s="10"/>
    </row>
    <row r="7" spans="1:7" ht="15">
      <c r="A7" s="6"/>
      <c r="B7" s="99" t="s">
        <v>84</v>
      </c>
      <c r="C7" s="88" t="s">
        <v>20</v>
      </c>
      <c r="D7" s="89"/>
      <c r="E7" s="89"/>
      <c r="F7" s="13"/>
      <c r="G7" s="10"/>
    </row>
    <row r="8" spans="1:7" ht="17.25" customHeight="1">
      <c r="A8" s="6"/>
      <c r="B8" s="100"/>
      <c r="C8" s="88" t="s">
        <v>1</v>
      </c>
      <c r="D8" s="89"/>
      <c r="E8" s="89"/>
      <c r="F8" s="14"/>
      <c r="G8" s="10"/>
    </row>
    <row r="9" spans="1:7" ht="14.25" customHeight="1" thickBot="1">
      <c r="A9" s="6"/>
      <c r="B9" s="101"/>
      <c r="C9" s="97" t="s">
        <v>13</v>
      </c>
      <c r="D9" s="98"/>
      <c r="E9" s="98"/>
      <c r="F9" s="15"/>
      <c r="G9" s="16"/>
    </row>
    <row r="10" spans="1:7" ht="17.25" customHeight="1">
      <c r="A10" s="6"/>
      <c r="B10" s="17" t="s">
        <v>15</v>
      </c>
      <c r="C10" s="83" t="s">
        <v>16</v>
      </c>
      <c r="D10" s="84"/>
      <c r="E10" s="84"/>
      <c r="F10" s="85"/>
      <c r="G10" s="36" t="s">
        <v>25</v>
      </c>
    </row>
    <row r="11" spans="1:7" ht="15">
      <c r="A11" s="6"/>
      <c r="B11" s="102"/>
      <c r="C11" s="18">
        <v>0</v>
      </c>
      <c r="D11" s="19"/>
      <c r="E11" s="19"/>
      <c r="F11" s="20"/>
      <c r="G11" s="21" t="s">
        <v>60</v>
      </c>
    </row>
    <row r="12" spans="1:7" ht="15.75" customHeight="1" thickBot="1">
      <c r="A12" s="22"/>
      <c r="B12" s="103"/>
      <c r="C12" s="23"/>
      <c r="D12" s="24"/>
      <c r="E12" s="24"/>
      <c r="F12" s="25"/>
      <c r="G12" s="26"/>
    </row>
    <row r="13" spans="4:4" ht="15.75" thickBot="1">
      <c r="D13" s="27"/>
    </row>
    <row r="14" spans="1:7" ht="15.75" customHeight="1" thickBot="1">
      <c r="A14" s="104" t="s">
        <v>21</v>
      </c>
      <c r="B14" s="105"/>
      <c r="C14" s="105"/>
      <c r="D14" s="105"/>
      <c r="E14" s="105"/>
      <c r="F14" s="105"/>
      <c r="G14" s="106"/>
    </row>
    <row r="15" spans="1:7" ht="15.75" thickBot="1">
      <c r="A15" s="28"/>
      <c r="B15" s="28"/>
      <c r="C15" s="28"/>
      <c r="D15" s="28"/>
      <c r="E15" s="28"/>
      <c r="F15" s="28"/>
      <c r="G15" s="28"/>
    </row>
    <row r="16" spans="1:9" s="33" customFormat="1" ht="30.75" thickBot="1">
      <c r="A16" s="29" t="s">
        <v>2</v>
      </c>
      <c r="B16" s="30" t="s">
        <v>3</v>
      </c>
      <c r="C16" s="30" t="s">
        <v>4</v>
      </c>
      <c r="D16" s="30" t="s">
        <v>5</v>
      </c>
      <c r="E16" s="31" t="s">
        <v>17</v>
      </c>
      <c r="F16" s="31" t="s">
        <v>18</v>
      </c>
      <c r="G16" s="32" t="s">
        <v>6</v>
      </c>
      <c r="H16" s="75"/>
      <c r="I16" s="75"/>
    </row>
    <row r="17" spans="1:7" ht="45">
      <c r="A17" s="38"/>
      <c r="B17" s="39" t="str">
        <f>+B7</f>
        <v>Construcción del Hospital Civil de la Costa que operará bajo el modelo de Hospital - Escuela, en el municipio de Puerto Vallarta, Jalisco. Primera etapa (movimiento de tierras y cimentación). Frente 4.</v>
      </c>
      <c r="C17" s="40"/>
      <c r="D17" s="41"/>
      <c r="E17" s="42"/>
      <c r="F17" s="43"/>
      <c r="G17" s="44">
        <f>+G47+G52+G61+G72</f>
        <v>0</v>
      </c>
    </row>
    <row r="18" spans="1:7" ht="15">
      <c r="A18" s="45" t="s">
        <v>14</v>
      </c>
      <c r="B18" s="72" t="s">
        <v>111</v>
      </c>
      <c r="C18" s="47"/>
      <c r="D18" s="48"/>
      <c r="E18" s="70"/>
      <c r="F18" s="49"/>
      <c r="G18" s="50">
        <f>+G19+G42</f>
        <v>0</v>
      </c>
    </row>
    <row r="19" spans="1:7" ht="15">
      <c r="A19" s="51" t="s">
        <v>112</v>
      </c>
      <c r="B19" s="51" t="s">
        <v>85</v>
      </c>
      <c r="C19" s="52"/>
      <c r="D19" s="53"/>
      <c r="E19" s="54"/>
      <c r="F19" s="55"/>
      <c r="G19" s="56">
        <f>SUM(G20:G41)</f>
        <v>0</v>
      </c>
    </row>
    <row r="20" spans="1:7" ht="45">
      <c r="A20" s="38" t="s">
        <v>32</v>
      </c>
      <c r="B20" s="59" t="s">
        <v>86</v>
      </c>
      <c r="C20" s="40" t="s">
        <v>23</v>
      </c>
      <c r="D20" s="60">
        <v>939.82</v>
      </c>
      <c r="E20" s="71"/>
      <c r="F20" s="40" t="str" cm="1">
        <f t="array" ref="F20">+numtext(E20)</f>
        <v>CERO PESOS 00/100 M.N.</v>
      </c>
      <c r="G20" s="79">
        <f>+ROUND(E20*D20,2)</f>
        <v>0</v>
      </c>
    </row>
    <row r="21" spans="1:7" ht="33.75">
      <c r="A21" s="38" t="s">
        <v>33</v>
      </c>
      <c r="B21" s="59" t="s">
        <v>87</v>
      </c>
      <c r="C21" s="40" t="s">
        <v>29</v>
      </c>
      <c r="D21" s="60">
        <v>39005.86</v>
      </c>
      <c r="E21" s="73"/>
      <c r="F21" s="40" t="str" cm="1">
        <f t="array" ref="F21">+numtext(E21)</f>
        <v>CERO PESOS 00/100 M.N.</v>
      </c>
      <c r="G21" s="79">
        <f t="shared" si="0" ref="G21:G41">+ROUND(E21*D21,2)</f>
        <v>0</v>
      </c>
    </row>
    <row r="22" spans="1:7" ht="33.75">
      <c r="A22" s="38" t="s">
        <v>34</v>
      </c>
      <c r="B22" s="59" t="s">
        <v>88</v>
      </c>
      <c r="C22" s="40" t="s">
        <v>23</v>
      </c>
      <c r="D22" s="60">
        <v>304.94</v>
      </c>
      <c r="E22" s="73"/>
      <c r="F22" s="40" t="str" cm="1">
        <f t="array" ref="F22">+numtext(E22)</f>
        <v>CERO PESOS 00/100 M.N.</v>
      </c>
      <c r="G22" s="79">
        <f t="shared" si="0"/>
        <v>0</v>
      </c>
    </row>
    <row r="23" spans="1:7" ht="33.75">
      <c r="A23" s="38" t="s">
        <v>35</v>
      </c>
      <c r="B23" s="59" t="s">
        <v>89</v>
      </c>
      <c r="C23" s="40" t="s">
        <v>28</v>
      </c>
      <c r="D23" s="60">
        <v>123.03</v>
      </c>
      <c r="E23" s="73"/>
      <c r="F23" s="40" t="str" cm="1">
        <f t="array" ref="F23">+numtext(E23)</f>
        <v>CERO PESOS 00/100 M.N.</v>
      </c>
      <c r="G23" s="79">
        <f t="shared" si="0"/>
        <v>0</v>
      </c>
    </row>
    <row r="24" spans="1:7" ht="45">
      <c r="A24" s="38" t="s">
        <v>41</v>
      </c>
      <c r="B24" s="59" t="s">
        <v>90</v>
      </c>
      <c r="C24" s="40" t="s">
        <v>23</v>
      </c>
      <c r="D24" s="60">
        <v>981.13</v>
      </c>
      <c r="E24" s="71"/>
      <c r="F24" s="40" t="str" cm="1">
        <f t="array" ref="F24">+numtext(E24)</f>
        <v>CERO PESOS 00/100 M.N.</v>
      </c>
      <c r="G24" s="79">
        <f t="shared" si="0"/>
        <v>0</v>
      </c>
    </row>
    <row r="25" spans="1:7" ht="56.25">
      <c r="A25" s="38" t="s">
        <v>36</v>
      </c>
      <c r="B25" s="59" t="s">
        <v>91</v>
      </c>
      <c r="C25" s="40" t="s">
        <v>27</v>
      </c>
      <c r="D25" s="60">
        <v>14</v>
      </c>
      <c r="E25" s="71"/>
      <c r="F25" s="40" t="str" cm="1">
        <f t="array" ref="F25">+numtext(E25)</f>
        <v>CERO PESOS 00/100 M.N.</v>
      </c>
      <c r="G25" s="79">
        <f t="shared" si="0"/>
        <v>0</v>
      </c>
    </row>
    <row r="26" spans="1:7" ht="45">
      <c r="A26" s="38" t="s">
        <v>42</v>
      </c>
      <c r="B26" s="59" t="s">
        <v>92</v>
      </c>
      <c r="C26" s="40" t="s">
        <v>28</v>
      </c>
      <c r="D26" s="60">
        <v>165.29</v>
      </c>
      <c r="E26" s="71"/>
      <c r="F26" s="40" t="str" cm="1">
        <f t="array" ref="F26">+numtext(E26)</f>
        <v>CERO PESOS 00/100 M.N.</v>
      </c>
      <c r="G26" s="79">
        <f t="shared" si="0"/>
        <v>0</v>
      </c>
    </row>
    <row r="27" spans="1:7" ht="33.75">
      <c r="A27" s="38" t="s">
        <v>43</v>
      </c>
      <c r="B27" s="59" t="s">
        <v>93</v>
      </c>
      <c r="C27" s="40" t="s">
        <v>23</v>
      </c>
      <c r="D27" s="60">
        <v>2153.61</v>
      </c>
      <c r="E27" s="71"/>
      <c r="F27" s="40" t="str" cm="1">
        <f t="array" ref="F27">+numtext(E27)</f>
        <v>CERO PESOS 00/100 M.N.</v>
      </c>
      <c r="G27" s="79">
        <f t="shared" si="0"/>
        <v>0</v>
      </c>
    </row>
    <row r="28" spans="1:7" ht="33.75">
      <c r="A28" s="38" t="s">
        <v>44</v>
      </c>
      <c r="B28" s="59" t="s">
        <v>94</v>
      </c>
      <c r="C28" s="40" t="s">
        <v>28</v>
      </c>
      <c r="D28" s="60">
        <v>258.43</v>
      </c>
      <c r="E28" s="71"/>
      <c r="F28" s="40" t="str" cm="1">
        <f t="array" ref="F28">+numtext(E28)</f>
        <v>CERO PESOS 00/100 M.N.</v>
      </c>
      <c r="G28" s="79">
        <f t="shared" si="0"/>
        <v>0</v>
      </c>
    </row>
    <row r="29" spans="1:7" ht="45">
      <c r="A29" s="38" t="s">
        <v>45</v>
      </c>
      <c r="B29" s="59" t="s">
        <v>95</v>
      </c>
      <c r="C29" s="40" t="s">
        <v>28</v>
      </c>
      <c r="D29" s="60">
        <v>186.82</v>
      </c>
      <c r="E29" s="71"/>
      <c r="F29" s="40" t="str" cm="1">
        <f t="array" ref="F29">+numtext(E29)</f>
        <v>CERO PESOS 00/100 M.N.</v>
      </c>
      <c r="G29" s="79">
        <f t="shared" si="0"/>
        <v>0</v>
      </c>
    </row>
    <row r="30" spans="1:7" ht="33.75">
      <c r="A30" s="38" t="s">
        <v>46</v>
      </c>
      <c r="B30" s="59" t="s">
        <v>96</v>
      </c>
      <c r="C30" s="40" t="s">
        <v>28</v>
      </c>
      <c r="D30" s="60">
        <v>185.49</v>
      </c>
      <c r="E30" s="71"/>
      <c r="F30" s="40" t="str" cm="1">
        <f t="array" ref="F30">+numtext(E30)</f>
        <v>CERO PESOS 00/100 M.N.</v>
      </c>
      <c r="G30" s="79">
        <f t="shared" si="0"/>
        <v>0</v>
      </c>
    </row>
    <row r="31" spans="1:7" ht="33.75">
      <c r="A31" s="38" t="s">
        <v>47</v>
      </c>
      <c r="B31" s="59" t="s">
        <v>97</v>
      </c>
      <c r="C31" s="40" t="s">
        <v>23</v>
      </c>
      <c r="D31" s="60">
        <v>24.94</v>
      </c>
      <c r="E31" s="71"/>
      <c r="F31" s="40" t="str" cm="1">
        <f t="array" ref="F31">+numtext(E31)</f>
        <v>CERO PESOS 00/100 M.N.</v>
      </c>
      <c r="G31" s="79">
        <f t="shared" si="0"/>
        <v>0</v>
      </c>
    </row>
    <row r="32" spans="1:7" ht="33.75">
      <c r="A32" s="38" t="s">
        <v>48</v>
      </c>
      <c r="B32" s="59" t="s">
        <v>98</v>
      </c>
      <c r="C32" s="40" t="s">
        <v>27</v>
      </c>
      <c r="D32" s="60">
        <v>53</v>
      </c>
      <c r="E32" s="71"/>
      <c r="F32" s="40" t="str" cm="1">
        <f t="array" ref="F32">+numtext(E32)</f>
        <v>CERO PESOS 00/100 M.N.</v>
      </c>
      <c r="G32" s="79">
        <f t="shared" si="0"/>
        <v>0</v>
      </c>
    </row>
    <row r="33" spans="1:7" ht="33.75">
      <c r="A33" s="38" t="s">
        <v>49</v>
      </c>
      <c r="B33" s="59" t="s">
        <v>99</v>
      </c>
      <c r="C33" s="40" t="s">
        <v>27</v>
      </c>
      <c r="D33" s="60">
        <v>46</v>
      </c>
      <c r="E33" s="71"/>
      <c r="F33" s="40" t="str" cm="1">
        <f t="array" ref="F33">+numtext(E33)</f>
        <v>CERO PESOS 00/100 M.N.</v>
      </c>
      <c r="G33" s="79">
        <f t="shared" si="0"/>
        <v>0</v>
      </c>
    </row>
    <row r="34" spans="1:7" ht="33.75">
      <c r="A34" s="38" t="s">
        <v>50</v>
      </c>
      <c r="B34" s="59" t="s">
        <v>100</v>
      </c>
      <c r="C34" s="40" t="s">
        <v>101</v>
      </c>
      <c r="D34" s="60">
        <v>47</v>
      </c>
      <c r="E34" s="71"/>
      <c r="F34" s="40" t="str" cm="1">
        <f t="array" ref="F34">+numtext(E34)</f>
        <v>CERO PESOS 00/100 M.N.</v>
      </c>
      <c r="G34" s="79">
        <f t="shared" si="0"/>
        <v>0</v>
      </c>
    </row>
    <row r="35" spans="1:7" ht="33.75">
      <c r="A35" s="38" t="s">
        <v>51</v>
      </c>
      <c r="B35" s="59" t="s">
        <v>102</v>
      </c>
      <c r="C35" s="40" t="s">
        <v>101</v>
      </c>
      <c r="D35" s="60">
        <v>47</v>
      </c>
      <c r="E35" s="71"/>
      <c r="F35" s="40" t="str" cm="1">
        <f t="array" ref="F35">+numtext(E35)</f>
        <v>CERO PESOS 00/100 M.N.</v>
      </c>
      <c r="G35" s="79">
        <f t="shared" si="0"/>
        <v>0</v>
      </c>
    </row>
    <row r="36" spans="1:7" ht="45">
      <c r="A36" s="38" t="s">
        <v>52</v>
      </c>
      <c r="B36" s="59" t="s">
        <v>103</v>
      </c>
      <c r="C36" s="40" t="s">
        <v>23</v>
      </c>
      <c r="D36" s="60">
        <v>33.26</v>
      </c>
      <c r="E36" s="73"/>
      <c r="F36" s="40" t="str" cm="1">
        <f t="array" ref="F36">+numtext(E36)</f>
        <v>CERO PESOS 00/100 M.N.</v>
      </c>
      <c r="G36" s="79">
        <f t="shared" si="0"/>
        <v>0</v>
      </c>
    </row>
    <row r="37" spans="1:7" ht="67.5">
      <c r="A37" s="38" t="s">
        <v>53</v>
      </c>
      <c r="B37" s="59" t="s">
        <v>104</v>
      </c>
      <c r="C37" s="40" t="s">
        <v>105</v>
      </c>
      <c r="D37" s="60">
        <v>1</v>
      </c>
      <c r="E37" s="73"/>
      <c r="F37" s="40" t="str" cm="1">
        <f t="array" ref="F37">+numtext(E37)</f>
        <v>CERO PESOS 00/100 M.N.</v>
      </c>
      <c r="G37" s="79">
        <f t="shared" si="0"/>
        <v>0</v>
      </c>
    </row>
    <row r="38" spans="1:7" ht="45">
      <c r="A38" s="38" t="s">
        <v>54</v>
      </c>
      <c r="B38" s="59" t="s">
        <v>106</v>
      </c>
      <c r="C38" s="40" t="s">
        <v>105</v>
      </c>
      <c r="D38" s="60">
        <v>1</v>
      </c>
      <c r="E38" s="73"/>
      <c r="F38" s="40" t="str" cm="1">
        <f t="array" ref="F38">+numtext(E38)</f>
        <v>CERO PESOS 00/100 M.N.</v>
      </c>
      <c r="G38" s="79">
        <f t="shared" si="0"/>
        <v>0</v>
      </c>
    </row>
    <row r="39" spans="1:7" ht="45">
      <c r="A39" s="38" t="s">
        <v>55</v>
      </c>
      <c r="B39" s="59" t="s">
        <v>107</v>
      </c>
      <c r="C39" s="40" t="s">
        <v>105</v>
      </c>
      <c r="D39" s="60">
        <v>1</v>
      </c>
      <c r="E39" s="73"/>
      <c r="F39" s="40" t="str" cm="1">
        <f t="array" ref="F39">+numtext(E39)</f>
        <v>CERO PESOS 00/100 M.N.</v>
      </c>
      <c r="G39" s="79">
        <f t="shared" si="0"/>
        <v>0</v>
      </c>
    </row>
    <row r="40" spans="1:7" ht="33.75">
      <c r="A40" s="38" t="s">
        <v>56</v>
      </c>
      <c r="B40" s="59" t="s">
        <v>63</v>
      </c>
      <c r="C40" s="40" t="s">
        <v>28</v>
      </c>
      <c r="D40" s="60">
        <v>1136.28</v>
      </c>
      <c r="E40" s="73"/>
      <c r="F40" s="40" t="str" cm="1">
        <f t="array" ref="F40">+numtext(E40)</f>
        <v>CERO PESOS 00/100 M.N.</v>
      </c>
      <c r="G40" s="79">
        <f t="shared" si="0"/>
        <v>0</v>
      </c>
    </row>
    <row r="41" spans="1:7" ht="33.75">
      <c r="A41" s="38" t="s">
        <v>57</v>
      </c>
      <c r="B41" s="59" t="s">
        <v>64</v>
      </c>
      <c r="C41" s="40" t="s">
        <v>37</v>
      </c>
      <c r="D41" s="60">
        <v>5681.43</v>
      </c>
      <c r="E41" s="73"/>
      <c r="F41" s="40" t="str" cm="1">
        <f t="array" ref="F41">+numtext(E41)</f>
        <v>CERO PESOS 00/100 M.N.</v>
      </c>
      <c r="G41" s="79">
        <f t="shared" si="0"/>
        <v>0</v>
      </c>
    </row>
    <row r="42" spans="1:7" ht="15">
      <c r="A42" s="51" t="s">
        <v>113</v>
      </c>
      <c r="B42" s="51" t="s">
        <v>108</v>
      </c>
      <c r="C42" s="52"/>
      <c r="D42" s="53"/>
      <c r="E42" s="54"/>
      <c r="F42" s="55"/>
      <c r="G42" s="56">
        <f>SUM(G43:G46)</f>
        <v>0</v>
      </c>
    </row>
    <row r="43" spans="1:7" ht="45">
      <c r="A43" s="38" t="s">
        <v>58</v>
      </c>
      <c r="B43" s="59" t="s">
        <v>109</v>
      </c>
      <c r="C43" s="40" t="s">
        <v>28</v>
      </c>
      <c r="D43" s="60">
        <v>150.68</v>
      </c>
      <c r="E43" s="73"/>
      <c r="F43" s="40" t="str" cm="1">
        <f t="array" ref="F43">+numtext(E43)</f>
        <v>CERO PESOS 00/100 M.N.</v>
      </c>
      <c r="G43" s="79">
        <f t="shared" si="1" ref="G43:G46">+ROUND(E43*D43,2)</f>
        <v>0</v>
      </c>
    </row>
    <row r="44" spans="1:7" ht="33.75">
      <c r="A44" s="38" t="s">
        <v>59</v>
      </c>
      <c r="B44" s="59" t="s">
        <v>110</v>
      </c>
      <c r="C44" s="40" t="s">
        <v>28</v>
      </c>
      <c r="D44" s="60">
        <v>18.89</v>
      </c>
      <c r="E44" s="73"/>
      <c r="F44" s="40" t="str" cm="1">
        <f t="array" ref="F44">+numtext(E44)</f>
        <v>CERO PESOS 00/100 M.N.</v>
      </c>
      <c r="G44" s="79">
        <f t="shared" si="1"/>
        <v>0</v>
      </c>
    </row>
    <row r="45" spans="1:7" ht="33.75">
      <c r="A45" s="38" t="s">
        <v>115</v>
      </c>
      <c r="B45" s="59" t="s">
        <v>63</v>
      </c>
      <c r="C45" s="40" t="s">
        <v>28</v>
      </c>
      <c r="D45" s="60">
        <v>169.57</v>
      </c>
      <c r="E45" s="73"/>
      <c r="F45" s="40" t="str" cm="1">
        <f t="array" ref="F45">+numtext(E45)</f>
        <v>CERO PESOS 00/100 M.N.</v>
      </c>
      <c r="G45" s="79">
        <f t="shared" si="1"/>
        <v>0</v>
      </c>
    </row>
    <row r="46" spans="1:7" ht="33.75">
      <c r="A46" s="38" t="s">
        <v>116</v>
      </c>
      <c r="B46" s="59" t="s">
        <v>64</v>
      </c>
      <c r="C46" s="40" t="s">
        <v>37</v>
      </c>
      <c r="D46" s="60">
        <v>847.82</v>
      </c>
      <c r="E46" s="73"/>
      <c r="F46" s="40" t="str" cm="1">
        <f t="array" ref="F46">+numtext(E46)</f>
        <v>CERO PESOS 00/100 M.N.</v>
      </c>
      <c r="G46" s="79">
        <f t="shared" si="1"/>
        <v>0</v>
      </c>
    </row>
    <row r="47" spans="1:7" ht="15">
      <c r="A47" s="45" t="s">
        <v>31</v>
      </c>
      <c r="B47" s="72" t="s">
        <v>38</v>
      </c>
      <c r="C47" s="47"/>
      <c r="D47" s="48"/>
      <c r="E47" s="70"/>
      <c r="F47" s="49"/>
      <c r="G47" s="50">
        <f>SUM(G48:G51)</f>
        <v>0</v>
      </c>
    </row>
    <row r="48" spans="1:7" ht="45">
      <c r="A48" s="38" t="s">
        <v>117</v>
      </c>
      <c r="B48" s="59" t="s">
        <v>61</v>
      </c>
      <c r="C48" s="40" t="s">
        <v>23</v>
      </c>
      <c r="D48" s="60">
        <v>2943.68</v>
      </c>
      <c r="E48" s="71"/>
      <c r="F48" s="40" t="str" cm="1">
        <f t="array" ref="F48">+numtext(E48)</f>
        <v>CERO PESOS 00/100 M.N.</v>
      </c>
      <c r="G48" s="61">
        <f>+ROUND(E48*D48,2)</f>
        <v>0</v>
      </c>
    </row>
    <row r="49" spans="1:7" ht="33.75">
      <c r="A49" s="38" t="s">
        <v>118</v>
      </c>
      <c r="B49" s="59" t="s">
        <v>62</v>
      </c>
      <c r="C49" s="40" t="s">
        <v>28</v>
      </c>
      <c r="D49" s="60">
        <v>883.10</v>
      </c>
      <c r="E49" s="73"/>
      <c r="F49" s="40" t="str" cm="1">
        <f t="array" ref="F49">+numtext(E49)</f>
        <v>CERO PESOS 00/100 M.N.</v>
      </c>
      <c r="G49" s="61">
        <f t="shared" si="2" ref="G49:G51">+ROUND(E49*D49,2)</f>
        <v>0</v>
      </c>
    </row>
    <row r="50" spans="1:7" ht="33.75">
      <c r="A50" s="38" t="s">
        <v>119</v>
      </c>
      <c r="B50" s="59" t="s">
        <v>63</v>
      </c>
      <c r="C50" s="40" t="s">
        <v>28</v>
      </c>
      <c r="D50" s="60">
        <v>883.10</v>
      </c>
      <c r="E50" s="73"/>
      <c r="F50" s="40" t="str" cm="1">
        <f t="array" ref="F50">+numtext(E50)</f>
        <v>CERO PESOS 00/100 M.N.</v>
      </c>
      <c r="G50" s="61">
        <f t="shared" si="2"/>
        <v>0</v>
      </c>
    </row>
    <row r="51" spans="1:7" ht="33.75">
      <c r="A51" s="38" t="s">
        <v>120</v>
      </c>
      <c r="B51" s="59" t="s">
        <v>64</v>
      </c>
      <c r="C51" s="40" t="s">
        <v>37</v>
      </c>
      <c r="D51" s="60">
        <v>13246.58</v>
      </c>
      <c r="E51" s="73"/>
      <c r="F51" s="40" t="str" cm="1">
        <f t="array" ref="F51">+numtext(E51)</f>
        <v>CERO PESOS 00/100 M.N.</v>
      </c>
      <c r="G51" s="61">
        <f t="shared" si="2"/>
        <v>0</v>
      </c>
    </row>
    <row r="52" spans="1:7" ht="15">
      <c r="A52" s="45" t="s">
        <v>40</v>
      </c>
      <c r="B52" s="72" t="s">
        <v>65</v>
      </c>
      <c r="C52" s="47"/>
      <c r="D52" s="48"/>
      <c r="E52" s="70"/>
      <c r="F52" s="49"/>
      <c r="G52" s="50">
        <f>SUM(G53:G60)</f>
        <v>0</v>
      </c>
    </row>
    <row r="53" spans="1:7" ht="33.75">
      <c r="A53" s="38" t="s">
        <v>121</v>
      </c>
      <c r="B53" s="59" t="s">
        <v>30</v>
      </c>
      <c r="C53" s="40" t="s">
        <v>28</v>
      </c>
      <c r="D53" s="60">
        <v>883.10</v>
      </c>
      <c r="E53" s="73"/>
      <c r="F53" s="40" t="str" cm="1">
        <f t="array" ref="F53">+numtext(E53)</f>
        <v>CERO PESOS 00/100 M.N.</v>
      </c>
      <c r="G53" s="61">
        <f t="shared" si="3" ref="G53:G60">+ROUND(E53*D53,2)</f>
        <v>0</v>
      </c>
    </row>
    <row r="54" spans="1:7" ht="67.5">
      <c r="A54" s="38" t="s">
        <v>122</v>
      </c>
      <c r="B54" s="59" t="s">
        <v>66</v>
      </c>
      <c r="C54" s="40" t="s">
        <v>28</v>
      </c>
      <c r="D54" s="60">
        <v>6399.34</v>
      </c>
      <c r="E54" s="73"/>
      <c r="F54" s="40" t="str" cm="1">
        <f t="array" ref="F54">+numtext(E54)</f>
        <v>CERO PESOS 00/100 M.N.</v>
      </c>
      <c r="G54" s="61">
        <f t="shared" si="3"/>
        <v>0</v>
      </c>
    </row>
    <row r="55" spans="1:7" ht="78.75">
      <c r="A55" s="38" t="s">
        <v>123</v>
      </c>
      <c r="B55" s="59" t="s">
        <v>67</v>
      </c>
      <c r="C55" s="40" t="s">
        <v>28</v>
      </c>
      <c r="D55" s="60">
        <v>266.64</v>
      </c>
      <c r="E55" s="73"/>
      <c r="F55" s="40" t="str" cm="1">
        <f t="array" ref="F55">+numtext(E55)</f>
        <v>CERO PESOS 00/100 M.N.</v>
      </c>
      <c r="G55" s="61">
        <f t="shared" si="3"/>
        <v>0</v>
      </c>
    </row>
    <row r="56" spans="1:7" ht="45">
      <c r="A56" s="38" t="s">
        <v>124</v>
      </c>
      <c r="B56" s="59" t="s">
        <v>68</v>
      </c>
      <c r="C56" s="40" t="s">
        <v>23</v>
      </c>
      <c r="D56" s="60">
        <v>2943.68</v>
      </c>
      <c r="E56" s="73"/>
      <c r="F56" s="40" t="str" cm="1">
        <f t="array" ref="F56">+numtext(E56)</f>
        <v>CERO PESOS 00/100 M.N.</v>
      </c>
      <c r="G56" s="61">
        <f t="shared" si="3"/>
        <v>0</v>
      </c>
    </row>
    <row r="57" spans="1:7" ht="67.5">
      <c r="A57" s="38" t="s">
        <v>125</v>
      </c>
      <c r="B57" s="59" t="s">
        <v>69</v>
      </c>
      <c r="C57" s="40" t="s">
        <v>28</v>
      </c>
      <c r="D57" s="60">
        <v>1177.47</v>
      </c>
      <c r="E57" s="73"/>
      <c r="F57" s="40" t="str" cm="1">
        <f t="array" ref="F57">+numtext(E57)</f>
        <v>CERO PESOS 00/100 M.N.</v>
      </c>
      <c r="G57" s="61">
        <f t="shared" si="3"/>
        <v>0</v>
      </c>
    </row>
    <row r="58" spans="1:7" ht="146.25">
      <c r="A58" s="38" t="s">
        <v>126</v>
      </c>
      <c r="B58" s="59" t="s">
        <v>70</v>
      </c>
      <c r="C58" s="40" t="s">
        <v>23</v>
      </c>
      <c r="D58" s="60">
        <v>2943.68</v>
      </c>
      <c r="E58" s="73"/>
      <c r="F58" s="40" t="str" cm="1">
        <f t="array" ref="F58">+numtext(E58)</f>
        <v>CERO PESOS 00/100 M.N.</v>
      </c>
      <c r="G58" s="61">
        <f t="shared" si="3"/>
        <v>0</v>
      </c>
    </row>
    <row r="59" spans="1:7" ht="33.75">
      <c r="A59" s="38" t="s">
        <v>127</v>
      </c>
      <c r="B59" s="59" t="s">
        <v>63</v>
      </c>
      <c r="C59" s="40" t="s">
        <v>28</v>
      </c>
      <c r="D59" s="60">
        <v>883.10</v>
      </c>
      <c r="E59" s="73"/>
      <c r="F59" s="40" t="str" cm="1">
        <f t="array" ref="F59">+numtext(E59)</f>
        <v>CERO PESOS 00/100 M.N.</v>
      </c>
      <c r="G59" s="61">
        <f t="shared" si="3"/>
        <v>0</v>
      </c>
    </row>
    <row r="60" spans="1:7" ht="33.75">
      <c r="A60" s="38" t="s">
        <v>128</v>
      </c>
      <c r="B60" s="59" t="s">
        <v>71</v>
      </c>
      <c r="C60" s="40" t="s">
        <v>37</v>
      </c>
      <c r="D60" s="60">
        <v>13246.58</v>
      </c>
      <c r="E60" s="73"/>
      <c r="F60" s="40" t="str" cm="1">
        <f t="array" ref="F60">+numtext(E60)</f>
        <v>CERO PESOS 00/100 M.N.</v>
      </c>
      <c r="G60" s="61">
        <f t="shared" si="3"/>
        <v>0</v>
      </c>
    </row>
    <row r="61" spans="1:7" ht="15">
      <c r="A61" s="45" t="s">
        <v>81</v>
      </c>
      <c r="B61" s="72" t="s">
        <v>72</v>
      </c>
      <c r="C61" s="47"/>
      <c r="D61" s="48"/>
      <c r="E61" s="70"/>
      <c r="F61" s="49"/>
      <c r="G61" s="50">
        <f>SUM(G62:G71)</f>
        <v>0</v>
      </c>
    </row>
    <row r="62" spans="1:7" ht="90">
      <c r="A62" s="38" t="s">
        <v>129</v>
      </c>
      <c r="B62" s="59" t="s">
        <v>73</v>
      </c>
      <c r="C62" s="40" t="s">
        <v>28</v>
      </c>
      <c r="D62" s="60">
        <v>1108.34</v>
      </c>
      <c r="E62" s="73"/>
      <c r="F62" s="40" t="str" cm="1">
        <f t="array" ref="F62">+numtext(E62)</f>
        <v>CERO PESOS 00/100 M.N.</v>
      </c>
      <c r="G62" s="61">
        <f t="shared" si="4" ref="G62:G71">+ROUND(E62*D62,2)</f>
        <v>0</v>
      </c>
    </row>
    <row r="63" spans="1:7" ht="56.25">
      <c r="A63" s="38" t="s">
        <v>130</v>
      </c>
      <c r="B63" s="59" t="s">
        <v>74</v>
      </c>
      <c r="C63" s="40" t="s">
        <v>28</v>
      </c>
      <c r="D63" s="60">
        <v>1108.34</v>
      </c>
      <c r="E63" s="73"/>
      <c r="F63" s="40" t="str" cm="1">
        <f t="array" ref="F63">+numtext(E63)</f>
        <v>CERO PESOS 00/100 M.N.</v>
      </c>
      <c r="G63" s="61">
        <f t="shared" si="4"/>
        <v>0</v>
      </c>
    </row>
    <row r="64" spans="1:7" ht="56.25">
      <c r="A64" s="38" t="s">
        <v>131</v>
      </c>
      <c r="B64" s="59" t="s">
        <v>75</v>
      </c>
      <c r="C64" s="40" t="s">
        <v>29</v>
      </c>
      <c r="D64" s="60">
        <v>83737.06</v>
      </c>
      <c r="E64" s="73"/>
      <c r="F64" s="40" t="str" cm="1">
        <f t="array" ref="F64">+numtext(E64)</f>
        <v>CERO PESOS 00/100 M.N.</v>
      </c>
      <c r="G64" s="61">
        <f t="shared" si="4"/>
        <v>0</v>
      </c>
    </row>
    <row r="65" spans="1:7" ht="45">
      <c r="A65" s="38" t="s">
        <v>132</v>
      </c>
      <c r="B65" s="59" t="s">
        <v>76</v>
      </c>
      <c r="C65" s="40" t="s">
        <v>27</v>
      </c>
      <c r="D65" s="60">
        <v>485</v>
      </c>
      <c r="E65" s="73"/>
      <c r="F65" s="40" t="str" cm="1">
        <f t="array" ref="F65">+numtext(E65)</f>
        <v>CERO PESOS 00/100 M.N.</v>
      </c>
      <c r="G65" s="61">
        <f t="shared" si="4"/>
        <v>0</v>
      </c>
    </row>
    <row r="66" spans="1:7" ht="78.75">
      <c r="A66" s="38" t="s">
        <v>133</v>
      </c>
      <c r="B66" s="59" t="s">
        <v>77</v>
      </c>
      <c r="C66" s="40" t="s">
        <v>28</v>
      </c>
      <c r="D66" s="60">
        <v>554.17</v>
      </c>
      <c r="E66" s="73"/>
      <c r="F66" s="40" t="str" cm="1">
        <f t="array" ref="F66">+numtext(E66)</f>
        <v>CERO PESOS 00/100 M.N.</v>
      </c>
      <c r="G66" s="61">
        <f t="shared" si="4"/>
        <v>0</v>
      </c>
    </row>
    <row r="67" spans="1:7" ht="78.75">
      <c r="A67" s="38" t="s">
        <v>134</v>
      </c>
      <c r="B67" s="59" t="s">
        <v>78</v>
      </c>
      <c r="C67" s="40" t="s">
        <v>28</v>
      </c>
      <c r="D67" s="60">
        <v>554.17</v>
      </c>
      <c r="E67" s="73"/>
      <c r="F67" s="40" t="str" cm="1">
        <f t="array" ref="F67">+numtext(E67)</f>
        <v>CERO PESOS 00/100 M.N.</v>
      </c>
      <c r="G67" s="61">
        <f t="shared" si="4"/>
        <v>0</v>
      </c>
    </row>
    <row r="68" spans="1:7" ht="33.75">
      <c r="A68" s="38" t="s">
        <v>135</v>
      </c>
      <c r="B68" s="59" t="s">
        <v>79</v>
      </c>
      <c r="C68" s="40" t="s">
        <v>28</v>
      </c>
      <c r="D68" s="60">
        <v>1108.34</v>
      </c>
      <c r="E68" s="73"/>
      <c r="F68" s="40" t="str" cm="1">
        <f t="array" ref="F68">+numtext(E68)</f>
        <v>CERO PESOS 00/100 M.N.</v>
      </c>
      <c r="G68" s="61">
        <f t="shared" si="4"/>
        <v>0</v>
      </c>
    </row>
    <row r="69" spans="1:7" ht="45">
      <c r="A69" s="38" t="s">
        <v>136</v>
      </c>
      <c r="B69" s="59" t="s">
        <v>80</v>
      </c>
      <c r="C69" s="40" t="s">
        <v>28</v>
      </c>
      <c r="D69" s="60">
        <v>41.56</v>
      </c>
      <c r="E69" s="73"/>
      <c r="F69" s="40" t="str" cm="1">
        <f t="array" ref="F69">+numtext(E69)</f>
        <v>CERO PESOS 00/100 M.N.</v>
      </c>
      <c r="G69" s="61">
        <f t="shared" si="4"/>
        <v>0</v>
      </c>
    </row>
    <row r="70" spans="1:7" ht="33.75">
      <c r="A70" s="38" t="s">
        <v>137</v>
      </c>
      <c r="B70" s="59" t="s">
        <v>63</v>
      </c>
      <c r="C70" s="40" t="s">
        <v>28</v>
      </c>
      <c r="D70" s="60">
        <v>1108.34</v>
      </c>
      <c r="E70" s="73"/>
      <c r="F70" s="40" t="str" cm="1">
        <f t="array" ref="F70">+numtext(E70)</f>
        <v>CERO PESOS 00/100 M.N.</v>
      </c>
      <c r="G70" s="61">
        <f t="shared" si="4"/>
        <v>0</v>
      </c>
    </row>
    <row r="71" spans="1:7" ht="33.75">
      <c r="A71" s="38" t="s">
        <v>138</v>
      </c>
      <c r="B71" s="59" t="s">
        <v>71</v>
      </c>
      <c r="C71" s="40" t="s">
        <v>37</v>
      </c>
      <c r="D71" s="60">
        <v>16624.81</v>
      </c>
      <c r="E71" s="73"/>
      <c r="F71" s="40" t="str" cm="1">
        <f t="array" ref="F71">+numtext(E71)</f>
        <v>CERO PESOS 00/100 M.N.</v>
      </c>
      <c r="G71" s="61">
        <f t="shared" si="4"/>
        <v>0</v>
      </c>
    </row>
    <row r="72" spans="1:7" ht="15">
      <c r="A72" s="45" t="s">
        <v>114</v>
      </c>
      <c r="B72" s="72" t="s">
        <v>39</v>
      </c>
      <c r="C72" s="47"/>
      <c r="D72" s="48"/>
      <c r="E72" s="70"/>
      <c r="F72" s="49"/>
      <c r="G72" s="50">
        <f>SUM(G73)</f>
        <v>0</v>
      </c>
    </row>
    <row r="73" spans="1:7" ht="22.5">
      <c r="A73" s="38" t="s">
        <v>139</v>
      </c>
      <c r="B73" s="59" t="s">
        <v>82</v>
      </c>
      <c r="C73" s="40" t="s">
        <v>23</v>
      </c>
      <c r="D73" s="60">
        <v>2943.68</v>
      </c>
      <c r="E73" s="73"/>
      <c r="F73" s="40" t="str" cm="1">
        <f t="array" ref="F73">+numtext(E73)</f>
        <v>CERO PESOS 00/100 M.N.</v>
      </c>
      <c r="G73" s="61">
        <f>+ROUND(E73*D73,2)</f>
        <v>0</v>
      </c>
    </row>
    <row r="74" spans="1:7" ht="12.95" customHeight="1">
      <c r="A74" s="57"/>
      <c r="B74" s="57"/>
      <c r="C74" s="57"/>
      <c r="D74" s="58"/>
      <c r="E74" s="57"/>
      <c r="F74" s="57"/>
      <c r="G74" s="57"/>
    </row>
    <row r="75" spans="1:7" ht="15">
      <c r="A75" s="62"/>
      <c r="B75" s="63" t="s">
        <v>22</v>
      </c>
      <c r="C75" s="63"/>
      <c r="D75" s="64"/>
      <c r="E75" s="62"/>
      <c r="F75" s="62"/>
      <c r="G75" s="62">
        <f>D75*E75</f>
        <v>0</v>
      </c>
    </row>
    <row r="76" spans="1:7" ht="45">
      <c r="A76" s="57"/>
      <c r="B76" s="78" t="str">
        <f>+B17</f>
        <v>Construcción del Hospital Civil de la Costa que operará bajo el modelo de Hospital - Escuela, en el municipio de Puerto Vallarta, Jalisco. Primera etapa (movimiento de tierras y cimentación). Frente 4.</v>
      </c>
      <c r="C76" s="57"/>
      <c r="D76" s="58"/>
      <c r="E76" s="57"/>
      <c r="F76" s="57"/>
      <c r="G76" s="57"/>
    </row>
    <row r="77" spans="1:7" ht="15">
      <c r="A77" s="51"/>
      <c r="B77" s="51"/>
      <c r="C77" s="52"/>
      <c r="D77" s="53"/>
      <c r="E77" s="54"/>
      <c r="F77" s="55"/>
      <c r="G77" s="56"/>
    </row>
    <row r="78" spans="1:7" ht="15">
      <c r="A78" s="45" t="s">
        <v>14</v>
      </c>
      <c r="B78" s="46" t="str">
        <f t="shared" si="5" ref="B78:B84">+VLOOKUP($A78,$A$17:$G$74,2,0)</f>
        <v>DEMOLICIONES</v>
      </c>
      <c r="C78" s="57"/>
      <c r="D78" s="58"/>
      <c r="E78" s="57"/>
      <c r="F78" s="57"/>
      <c r="G78" s="77">
        <f t="shared" si="6" ref="G78:G84">+VLOOKUP($A78,$A$17:$G$74,7,0)</f>
        <v>0</v>
      </c>
    </row>
    <row r="79" spans="1:7" ht="15">
      <c r="A79" s="51" t="s">
        <v>112</v>
      </c>
      <c r="B79" s="51" t="str">
        <f t="shared" si="5"/>
        <v>DEMOLICIÓN AULA MAGNA</v>
      </c>
      <c r="C79" s="52"/>
      <c r="D79" s="53"/>
      <c r="E79" s="54"/>
      <c r="F79" s="55"/>
      <c r="G79" s="56">
        <f t="shared" si="6"/>
        <v>0</v>
      </c>
    </row>
    <row r="80" spans="1:7" ht="15">
      <c r="A80" s="51" t="s">
        <v>113</v>
      </c>
      <c r="B80" s="51" t="str">
        <f t="shared" si="5"/>
        <v>DEMOLICIÓN ÁREAS EXTERIORES</v>
      </c>
      <c r="C80" s="52"/>
      <c r="D80" s="53"/>
      <c r="E80" s="54"/>
      <c r="F80" s="55"/>
      <c r="G80" s="56">
        <f t="shared" si="6"/>
        <v>0</v>
      </c>
    </row>
    <row r="81" spans="1:7" ht="15">
      <c r="A81" s="45" t="s">
        <v>31</v>
      </c>
      <c r="B81" s="46" t="str">
        <f t="shared" si="5"/>
        <v>PRELIMINARES</v>
      </c>
      <c r="C81" s="57"/>
      <c r="D81" s="58"/>
      <c r="E81" s="57"/>
      <c r="F81" s="57"/>
      <c r="G81" s="77">
        <f t="shared" si="6"/>
        <v>0</v>
      </c>
    </row>
    <row r="82" spans="1:7" ht="15">
      <c r="A82" s="45" t="s">
        <v>40</v>
      </c>
      <c r="B82" s="46" t="str">
        <f t="shared" si="5"/>
        <v>TERRACERÍAS</v>
      </c>
      <c r="C82" s="57"/>
      <c r="D82" s="58"/>
      <c r="E82" s="57"/>
      <c r="F82" s="57"/>
      <c r="G82" s="77">
        <f t="shared" si="6"/>
        <v>0</v>
      </c>
    </row>
    <row r="83" spans="1:7" ht="15">
      <c r="A83" s="45" t="s">
        <v>81</v>
      </c>
      <c r="B83" s="46" t="str">
        <f t="shared" si="5"/>
        <v>PILAS DE CIMENTACIÓN</v>
      </c>
      <c r="C83" s="57"/>
      <c r="D83" s="58"/>
      <c r="E83" s="57"/>
      <c r="F83" s="57"/>
      <c r="G83" s="77">
        <f t="shared" si="6"/>
        <v>0</v>
      </c>
    </row>
    <row r="84" spans="1:7" ht="15">
      <c r="A84" s="45" t="s">
        <v>114</v>
      </c>
      <c r="B84" s="46" t="str">
        <f t="shared" si="5"/>
        <v>LIMPIEZAS</v>
      </c>
      <c r="C84" s="57"/>
      <c r="D84" s="58"/>
      <c r="E84" s="57"/>
      <c r="F84" s="57"/>
      <c r="G84" s="77">
        <f t="shared" si="6"/>
        <v>0</v>
      </c>
    </row>
    <row r="85" spans="1:7" ht="15">
      <c r="A85" s="51"/>
      <c r="B85" s="51"/>
      <c r="C85" s="52"/>
      <c r="D85" s="53"/>
      <c r="E85" s="54"/>
      <c r="F85" s="55"/>
      <c r="G85" s="56"/>
    </row>
    <row r="86" spans="1:7" ht="15">
      <c r="A86" s="51"/>
      <c r="B86" s="51"/>
      <c r="C86" s="52"/>
      <c r="D86" s="53"/>
      <c r="E86" s="54"/>
      <c r="F86" s="55"/>
      <c r="G86" s="56"/>
    </row>
    <row r="87" spans="1:7" ht="15">
      <c r="A87" s="51"/>
      <c r="B87" s="51"/>
      <c r="C87" s="52"/>
      <c r="D87" s="53"/>
      <c r="E87" s="54"/>
      <c r="F87" s="55"/>
      <c r="G87" s="56"/>
    </row>
    <row r="88" spans="1:7" ht="15">
      <c r="A88" s="51"/>
      <c r="B88" s="51"/>
      <c r="C88" s="52"/>
      <c r="D88" s="53"/>
      <c r="E88" s="54"/>
      <c r="F88" s="55"/>
      <c r="G88" s="56"/>
    </row>
    <row r="89" spans="1:7" ht="15">
      <c r="A89" s="51"/>
      <c r="B89" s="51"/>
      <c r="C89" s="52"/>
      <c r="D89" s="53"/>
      <c r="E89" s="54"/>
      <c r="F89" s="55"/>
      <c r="G89" s="56"/>
    </row>
    <row r="90" spans="1:7" ht="15">
      <c r="A90" s="51"/>
      <c r="B90" s="51"/>
      <c r="C90" s="52"/>
      <c r="D90" s="53"/>
      <c r="E90" s="54"/>
      <c r="F90" s="55"/>
      <c r="G90" s="56"/>
    </row>
    <row r="91" spans="1:7" ht="15">
      <c r="A91" s="51"/>
      <c r="B91" s="51"/>
      <c r="C91" s="52"/>
      <c r="D91" s="53"/>
      <c r="E91" s="54"/>
      <c r="F91" s="55"/>
      <c r="G91" s="56"/>
    </row>
    <row r="92" spans="1:7" ht="15">
      <c r="A92" s="51"/>
      <c r="B92" s="51"/>
      <c r="C92" s="52"/>
      <c r="D92" s="53"/>
      <c r="E92" s="54"/>
      <c r="F92" s="55"/>
      <c r="G92" s="56"/>
    </row>
    <row r="93" spans="1:7" ht="15">
      <c r="A93" s="51"/>
      <c r="B93" s="51"/>
      <c r="C93" s="52"/>
      <c r="D93" s="53"/>
      <c r="E93" s="54"/>
      <c r="F93" s="55"/>
      <c r="G93" s="56"/>
    </row>
    <row r="94" spans="1:7" ht="15">
      <c r="A94" s="51"/>
      <c r="B94" s="51"/>
      <c r="C94" s="52"/>
      <c r="D94" s="53"/>
      <c r="E94" s="54"/>
      <c r="F94" s="55"/>
      <c r="G94" s="56"/>
    </row>
    <row r="95" spans="1:7" ht="15">
      <c r="A95" s="51"/>
      <c r="B95" s="51"/>
      <c r="C95" s="52"/>
      <c r="D95" s="53"/>
      <c r="E95" s="54"/>
      <c r="F95" s="55"/>
      <c r="G95" s="56"/>
    </row>
    <row r="96" spans="1:7" ht="15">
      <c r="A96" s="51"/>
      <c r="B96" s="51"/>
      <c r="C96" s="52"/>
      <c r="D96" s="53"/>
      <c r="E96" s="54"/>
      <c r="F96" s="55"/>
      <c r="G96" s="56"/>
    </row>
    <row r="97" spans="1:7" ht="15">
      <c r="A97" s="51"/>
      <c r="B97" s="51"/>
      <c r="C97" s="52"/>
      <c r="D97" s="53"/>
      <c r="E97" s="54"/>
      <c r="F97" s="55"/>
      <c r="G97" s="56"/>
    </row>
    <row r="98" spans="1:7" ht="15">
      <c r="A98" s="51"/>
      <c r="B98" s="51"/>
      <c r="C98" s="52"/>
      <c r="D98" s="53"/>
      <c r="E98" s="54"/>
      <c r="F98" s="55"/>
      <c r="G98" s="56"/>
    </row>
    <row r="99" spans="1:7" ht="15">
      <c r="A99" s="51"/>
      <c r="B99" s="51"/>
      <c r="C99" s="52"/>
      <c r="D99" s="53"/>
      <c r="E99" s="54"/>
      <c r="F99" s="55"/>
      <c r="G99" s="56"/>
    </row>
    <row r="100" spans="1:7" ht="15">
      <c r="A100" s="38"/>
      <c r="B100" s="65"/>
      <c r="C100" s="40"/>
      <c r="D100" s="60"/>
      <c r="E100" s="66"/>
      <c r="F100" s="67"/>
      <c r="G100" s="42"/>
    </row>
    <row r="101" spans="1:7" ht="15">
      <c r="A101" s="96" t="s">
        <v>7</v>
      </c>
      <c r="B101" s="96"/>
      <c r="C101" s="96"/>
      <c r="D101" s="96"/>
      <c r="E101" s="96"/>
      <c r="F101" s="37" t="s">
        <v>8</v>
      </c>
      <c r="G101" s="68">
        <f>+G78+G81+G82+G83+G84</f>
        <v>0</v>
      </c>
    </row>
    <row r="102" spans="1:9" s="34" customFormat="1" ht="15">
      <c r="A102" s="80" t="str">
        <f>_xlfn.CONCAT("(*",numtext(G103),"*)")</f>
        <v>(*CERO PESOS 00/100 M.N.*)</v>
      </c>
      <c r="B102" s="80"/>
      <c r="C102" s="80"/>
      <c r="D102" s="80"/>
      <c r="E102" s="80"/>
      <c r="F102" s="37" t="s">
        <v>9</v>
      </c>
      <c r="G102" s="68">
        <f>+G101*0.16</f>
        <v>0</v>
      </c>
      <c r="H102" s="69"/>
      <c r="I102" s="76"/>
    </row>
    <row r="103" spans="1:9" s="34" customFormat="1" ht="15">
      <c r="A103" s="80"/>
      <c r="B103" s="80"/>
      <c r="C103" s="80"/>
      <c r="D103" s="80"/>
      <c r="E103" s="80"/>
      <c r="F103" s="37" t="s">
        <v>10</v>
      </c>
      <c r="G103" s="68">
        <f>ROUND(G101+G102,2)</f>
        <v>0</v>
      </c>
      <c r="H103" s="69"/>
      <c r="I103" s="76"/>
    </row>
    <row r="104" spans="8:9" s="34" customFormat="1" ht="15">
      <c r="H104" s="76"/>
      <c r="I104" s="76"/>
    </row>
    <row r="105" spans="7:7" ht="15">
      <c r="G105" s="76"/>
    </row>
    <row r="106" spans="7:7" ht="15">
      <c r="G106" s="69"/>
    </row>
    <row r="107" spans="7:7" ht="15">
      <c r="G107" s="69"/>
    </row>
    <row r="108" spans="4:7" ht="15">
      <c r="D108" s="60"/>
      <c r="G108" s="69"/>
    </row>
    <row r="109" spans="4:7" ht="15">
      <c r="D109" s="60"/>
      <c r="G109" s="69"/>
    </row>
    <row r="110" spans="4:7" ht="15">
      <c r="D110" s="60"/>
      <c r="G110" s="69"/>
    </row>
    <row r="111" spans="4:4" ht="15">
      <c r="D111" s="74"/>
    </row>
  </sheetData>
  <autoFilter ref="A16:G73"/>
  <mergeCells count="13">
    <mergeCell ref="A102:E103"/>
    <mergeCell ref="B4:B5"/>
    <mergeCell ref="C1:F1"/>
    <mergeCell ref="C6:E6"/>
    <mergeCell ref="C7:E7"/>
    <mergeCell ref="C8:E8"/>
    <mergeCell ref="C3:F5"/>
    <mergeCell ref="A101:E101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2" manualBreakCount="2">
    <brk id="68" max="6" man="1"/>
    <brk id="74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2026-06-12T16:32:44Z</cp:lastPrinted>
  <dcterms:created xsi:type="dcterms:W3CDTF">2018-12-17T16:20:56Z</dcterms:created>
  <dcterms:modified xsi:type="dcterms:W3CDTF">2026-06-15T16:24:53Z</dcterms:modified>
  <cp:category/>
</cp:coreProperties>
</file>