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8.- Hospital zoquipan\0319 NAYELI\"/>
    </mc:Choice>
  </mc:AlternateContent>
  <bookViews>
    <workbookView xWindow="-120" yWindow="-120" windowWidth="29040" windowHeight="15720" activeTab="0"/>
  </bookViews>
  <sheets>
    <sheet name="CATALOGO" sheetId="1" r:id="rId3"/>
  </sheets>
  <definedNames>
    <definedName name="_xlnm._FilterDatabase" localSheetId="0" hidden="1">CATALOGO!$A$16:$G$324</definedName>
    <definedName name="ACCIONENREPORTE">#REF!</definedName>
    <definedName name="Administración_del_gasto_de_operación">#REF!</definedName>
    <definedName name="area">#REF!</definedName>
    <definedName name="_xlnm.Print_Area" localSheetId="0">CATALOGO!$A$1:$G$328</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<sst xmlns="http://schemas.openxmlformats.org/spreadsheetml/2006/main" count="869" uniqueCount="585">
  <si>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</si>
  <si>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</si>
  <si>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</si>
  <si>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</si>
  <si>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</si>
  <si>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</si>
  <si>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</si>
  <si>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</si>
  <si>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</si>
  <si>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</si>
  <si>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</si>
  <si>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</si>
  <si>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</si>
  <si>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</si>
  <si>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</si>
  <si>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</si>
  <si>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</si>
  <si>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</si>
  <si>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</si>
  <si>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</si>
  <si>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</si>
  <si>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</si>
  <si>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</si>
  <si>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</si>
  <si>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M3</t>
  </si>
  <si>
    <t>KG</t>
  </si>
  <si>
    <t>M</t>
  </si>
  <si>
    <t>M3/KM</t>
  </si>
  <si>
    <t>PZA</t>
  </si>
  <si>
    <t>SALIDA</t>
  </si>
  <si>
    <t>CCTV</t>
  </si>
  <si>
    <t>A1</t>
  </si>
  <si>
    <t>A7</t>
  </si>
  <si>
    <t>A2</t>
  </si>
  <si>
    <t>A3</t>
  </si>
  <si>
    <t>A4</t>
  </si>
  <si>
    <t>A5</t>
  </si>
  <si>
    <t>A6</t>
  </si>
  <si>
    <t>A8</t>
  </si>
  <si>
    <t>A9</t>
  </si>
  <si>
    <t>A10</t>
  </si>
  <si>
    <t>A11</t>
  </si>
  <si>
    <t>A12</t>
  </si>
  <si>
    <t>A13</t>
  </si>
  <si>
    <t>A14</t>
  </si>
  <si>
    <t>A15</t>
  </si>
  <si>
    <t>A16</t>
  </si>
  <si>
    <t>A17</t>
  </si>
  <si>
    <t>A18</t>
  </si>
  <si>
    <t>A19</t>
  </si>
  <si>
    <t>A20</t>
  </si>
  <si>
    <t>A21</t>
  </si>
  <si>
    <t>A22</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</si>
  <si>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</si>
  <si>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</si>
  <si>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SUMINISTRO Y APLICACIÓN DE BARRERA DE VAPOR Y PRIMARIO EPOXICO, INCLUYE: APLICACIÓN, MANO DE OBRA, MATERIAL, EQUIPO Y MANO DE OBRA.</t>
  </si>
  <si>
    <t>SUMINISTRO Y COLOCACION DE LLAVE ANGULAR DE 1/2" MCA. URREA, CAT. NO. 401, INCLUYE: FLETES, MANIOBRAS, ACARREO, COLOCACIÓN A CUALQUIER NIVEL, FIJACIÓN, PRUEBAS, MATERIALES MENORES Y HERRAMIENTA NECESARIA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</si>
  <si>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</si>
  <si>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</si>
  <si>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COLOCACIÓN DE MEZCLADORA PARA TARJA DE 8" DE ACERO INOXIDABLE MARCA: URREA MOD. 9373 INOX O SIMILAR. INCLUYE: MATERIAL, MANO DE OBRA, EQUIPO Y HERRAMIENTA.</t>
  </si>
  <si>
    <t>SUMINISTRO E INSTALACIÓN DE TUBERÍA DE POLIPROPILENO COPOLÍMERO RANDOM (TUBOPLUS O SIMILAR) DE 1" (25MM) DE DIÁMETRO, CON NORMA NMX-E-226/2 CNCP. INCLUYE: HERRAMIENTAS, CONEXIONES, EQUIPO, MANO DE OBRA Y TODO LO NECESARIO PARA SU CORRECTA EJECUCIÓN.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</si>
  <si>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</si>
  <si>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</si>
  <si>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</si>
  <si>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DETECTOR FOTOELECTRICO DIRECCIONABLE, MARCA NOTIFIER, MODELO FSP-851, INCLUYE: MATERIAL, MANO DE OBRA, HERRAMIENTAS, MONTAJE Y TODO LO NECESARIO PARA SU CORRECTA EJECUCIÓN.</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</si>
  <si>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</si>
  <si>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</si>
  <si>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</si>
  <si>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</si>
  <si>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</si>
  <si>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E INSTALACIÓN DE TUBERÍA PVC DE 2" (51MM) DE DIÁMETRO, CON NORMA MEXICANA NMX-E-199/1. INCLUYE: HERRAMIENTA, MANO DE OBRA, CONEXIONES, ACCESORIOS, EQUIPO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</si>
  <si>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</si>
  <si>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</si>
  <si>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</si>
  <si>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</si>
  <si>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</si>
  <si>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</si>
  <si>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</si>
  <si>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</si>
  <si>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</si>
  <si>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</si>
  <si>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</si>
  <si>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INSTALACION DE VÁLVULA DE BOLA WORCESTER DE 13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</si>
  <si>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</si>
  <si>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</si>
  <si>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</si>
  <si>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INSTALACION DE VÁLVULA MARIPOSA RANURADA DE 4", OPERADOR ENGRANE CON SWITCH SUPERVISOR UL/FM 300 PSI, HIERRO DÚCTIL, INCLUYE: MATERIALES, CONEXIONES,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</si>
  <si>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</si>
  <si>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</si>
  <si>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ZARPEO DE MUROS, CADENAS, CASTILLO Y BÓVEDA, CON MORTERO DE CEMENTO-ARENA DE RIO 1:3, INCLUYE: ANDAMIOS, ACARREO, ELEVACIÓN DE MATERIAL, HERRAMIENTAS, EQUIPO DE SEGURIDAD Y MANO DE OBRA. A CUALQUIER NIVEL.</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</si>
  <si>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</si>
  <si>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</si>
  <si>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Y COLOCACION DE CONTRACANASTA PARA TARJA MARCA HELVEX MODELO H-8801 EN BRONCE CON ACABADO EN CROMO, PARA FREGADERO, INCLUYE: MANO DE OBRA, EQUIPO Y HERRAMIENTA.</t>
  </si>
  <si>
    <t>SUMINISTRO Y COLOCACIÓN DE BARRA DE TIERRA (EQUIPOTENCIAL), CON UNA CAPACIDAD DE 24 DERIVACIONES PARA CABLES NO. 12 A NO. 6 (ESTAS BARRAS DEBERÁN DE PONERSE A TIERRA CON CABLE NO MENOR AL CALIBRE NO. 10.), INCLUYE: MATERIALES, MANO DE OBRA, EQUIPO, HERRAMIENTA, PRUEBA DE PISOS CONDUCTIVOS, Y LO NECESARIO PARA SU CORRECTO FUNCIONAMIENTO.</t>
  </si>
  <si>
    <t>SUMINISTRO Y COLOCACIÓN DE RELOJ / CRONÓMETRO DIGITAL CAT. ZTM1591RS MARCA BENDER; EN UNA LINEA, FRENTE Y CAJA, FUENTE DE ALIMENTACIÓN A 100 - 240 VC.A. MONTADOS EN PLACA DE ACERO INOXIDABLE TIPO 304, CON ACABADO PULIDO (INCLUYE CAJA PARA EMPOTRAR CAT. B120804), EMPOTRABLE EN PARED, INCLUYE: RIEL DIN, INTERRUPTOR TERMOMAGNÉTICO DE 2 POLOS, CONTROL REMOTO, MATERIALES, MANO DE OBRA, EQUIPO, HERRAMIENTA, CONEXIONES, PRUEBAS, FIJACIONES, Y LO NECESARIO PARA SU CORRECTA INSTALACIÓN.</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</si>
  <si>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</si>
  <si>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</si>
  <si>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</si>
  <si>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</si>
  <si>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1 LLAVE UNIVERSAL PARA EL USO EN MANGUERAS DE HIDRANTE, MANO DE OBRA, EQUIPO Y HERRAMIENTA</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</si>
  <si>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</si>
  <si>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</si>
  <si>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</si>
  <si>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</si>
  <si>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</si>
  <si>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</si>
  <si>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</si>
  <si>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 xml:space="preserve">SUMINISTRO Y COLOCACIÓN DE  VALVULA CHECK RANURADA DE 4" HIERRO DUCTIL UL/FM, INCLUYE: MATERIALES, CONEXIONES, DESPERDICIOS, ELEVACIONES, MANO DE OBRA, EQUIPO Y HERRAMIENTA NECESARIA PARA SU CORRECTA EJECUCION.
</t>
  </si>
  <si>
    <t>SUMINISTRO E INSTALACIÓN DE MANÓMETRO SECO, CARATULA DE 3 1/2″ RANGO 0 – 300 PSI, UL/FM, INCLUYE: MATERIALES MENORES, CONEXIONES, MANO DE OBRA, EQUIPO Y HERRAMIENTA NECESARIA PARA SU CORRECTA EJECUCION.</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</si>
  <si>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</si>
  <si>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</si>
  <si>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</si>
  <si>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</si>
  <si>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</si>
  <si>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</si>
  <si>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MUROS DE MAMPOSTERÍA</t>
  </si>
  <si>
    <t>ALBAÑILERÍAS</t>
  </si>
  <si>
    <t>BOQUILLA DE 15 A 20 CM DE ANCHO, CON MORTERO CEMENTO ARENA PROPORCIÓN 1:3, TERMINADO PULIDO, EN APERTURA DE VANOS DE PUERTAS Y VENTANAS. INCLUYE: SUMINISTRO, PULIDO, MANO DE OBRA, HERRAMIENTA Y EQUIPO.</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</si>
  <si>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</si>
  <si>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INSTALACIÓN HIDROSANITARIA</t>
  </si>
  <si>
    <t>DRENAJE PLUVIAL</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</si>
  <si>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</si>
  <si>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</si>
  <si>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ACOSTILLADO EN CEPAS O MESETAS CON MATERIAL DE BANCO COMPACTADO AL 90% MÍNIMO DE SU P.V.S.M. EN CAPAS NO MAYORES DE 20 CM, INCLUYE: INCORPORACIÓN DE AGUA NECESARIA, COMPACTACIÓN CON PISÓN, MANO DE OBRA, HERRAMIENTAS Y ACARREOS.</t>
  </si>
  <si>
    <t>INSTALACIÓN DE TUBERÍA PVC SANITARIO S25 DE 6”. INCLUYE: SUMINISTRO, TENDIDO, CORTES, DESPERDICIOS, PEGAMENTO PVC, MANO DE OBRA, HERRAMIENTA Y EQUIPO.</t>
  </si>
  <si>
    <t>DRENAJE SANITARIO</t>
  </si>
  <si>
    <t>AGUA POTABLE</t>
  </si>
  <si>
    <t>SUMINISTRO Y COLOCACIÓN DE VÁLVULA DE GLOBO DE 1/2"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</si>
  <si>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</si>
  <si>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SALIDAS ELÉCTRICAS E ILUMINACIÓN</t>
  </si>
  <si>
    <t>SUMINISTRO E INSTALACIÓN DE INTERRUPTOR DE 1 X 15,20 Ó 30 AMP QO, 120/240 V, 10 KA, MCA SQUARE D O SIMILAR, INCLUYE: ACARREOS, HERRAMIENTA, DESPERDICIOS, LIMPIEZA Y TODO LO NECESARIO PARA SU CORRECTA INSTALACIÓN.</t>
  </si>
  <si>
    <t>SUMINISTRO Y COLOCACIÓN DE CABLE DE COBRE DESNUDO CAL. 2, AWG, MCA. CONDUMEX O SIMILAR. INCLUYE: DESPERDICIOS, MATERIALES MENORES, PRUEBAS Y ACARREO AL SITIO DE SU COLOCACIÓN.</t>
  </si>
  <si>
    <t>GASES</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</si>
  <si>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</si>
  <si>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</si>
  <si>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</si>
  <si>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</si>
  <si>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</si>
  <si>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</si>
  <si>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</si>
  <si>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</si>
  <si>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</si>
  <si>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</si>
  <si>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ABRIR HUECO EN PLAFÓN PARA RECIBIR LUMINARIO, TIPO SPOT DE 15 CMS A CUALQUIER ALTURA, INCLUYE: MANO DE OBRA, EQUIPO, HERRAMIENTA, ACARREO DEL MATERIAL PRODUCTO DE LA DEMOLICIÓN AL PUNTO DE ACOPIO Y RETIRO FUERA DE LA OBRA, LIMPIEZA.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</si>
  <si>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</si>
  <si>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</si>
  <si>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SUMINISTRO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</si>
  <si>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BAÑOS</t>
  </si>
  <si>
    <t>SUMINISTRO Y COLOCACIÓN DE MANGUERA COFLEX DE 1/2" PARA LAVABO DE 40 CM DE LONGITUD. INCLUYE: FLETES, MANIOBRAS, ACARREO, COLOCACIÓN A CUALQUIER NIVEL, FIJACIÓN, PRUEBAS, MATERIALES MENORES Y HERRAMIENTA NECESARIA.</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</si>
  <si>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</si>
  <si>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</si>
  <si>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COLOCACION DE EXTENSION METÁLICA DE 5" X 1 1/2" CUERPO DE LATON ACABADO CROMO MARCA URREA O SIMILAR A PARA LAVABO O FREGADERO, INCLUYE: MATERIALES, MANO DE OBRA, EQUIPO Y HERRAMIEINTA.</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</si>
  <si>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</si>
  <si>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</si>
  <si>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</si>
  <si>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COLOCACIÓN DE COLADERA DE PRETIL, HELVEX MOD 4954; INCLUYE: MATERIALES, MANO DE OBRA, HERRAMIENTA, FIJACIONES, CONEXIONES.</t>
  </si>
  <si>
    <t>CARPINTERIA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</si>
  <si>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</si>
  <si>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</si>
  <si>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</si>
  <si>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</si>
  <si>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ACERO INOXIDABLE</t>
  </si>
  <si>
    <t>SISTEMA AISLADO</t>
  </si>
  <si>
    <t>SUMINISTRO E INSTALACIÓN DE MODULO DE FUERZA Y TIERRA SERIES GPM-F4DR4 MARCA BENDER CON TOMACORRIENTES DE GRADO HOSPITALARIO PARA SUMINISTRO DE ENERGÍA Y CONEXIÓN A TIERRA DE EQUIPO PORTÁTIL, PARA TABLERO AISLADO, FORMADO POR 4 RECEPTÁCULOS DE FUERZA GRADO HOSPITAL 20A/125V NEMA 5-20R DÚPLEX ROJO, 4 CONECTORES DE TIERRA TIPO HEMBRA 30A/250V COLOR VERDE, GRADO HOSPITAL, MONTADOS EN PLACA DE ACERO INOXIDABLE TIPO 304, CON ACABADO PULIDO (INCLUYE CAJA PARA EMPOTRAR MODELO B120804); LOS MÓDULOS DE FUERZA Y TIERRA DISEÑADOS EN ESTRICTO CUMPLIMIENTO DE LAS NORMAS UL467, UL50, LA NFPA 70 (CÓDIGO ELÉCTRICO NACIONAL), Y NFPA 99. INCLUYE: MANO DE OBRA ESPECIALIZADA, TRABAJOS PARA EMPOTRAR EN MURO, ACCESORIOS DE FIJACIÓN, MATERIALES, HERRAMIENTAS, EQUIPO, PRUEBAS Y TODO LO NECESARIO PARA SU CORRECTO FUNCIONAMIENTO.</t>
  </si>
  <si>
    <t>SISTEMA CONTRA INCENDIO</t>
  </si>
  <si>
    <t xml:space="preserve">SUMINISTRO Y COLOCACIÓN DE SOPORTE TIPO PERA PARA TUBERIA DE 4", CONSIDERANDO VARILLA ROSCADA GALVANIZADA DE 3/8" DE HASTA 1 M DE SUJECIÓN, TUERCAS, RONDANAS Y TAQUETES. INCLUYE: FIJACIÓN, MATERIAL, MANO DE OBRA, EQUIPO Y HERRAMIENTA.
</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</si>
  <si>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</si>
  <si>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</si>
  <si>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</si>
  <si>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</si>
  <si>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</si>
  <si>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</si>
  <si>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10"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</si>
  <si>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12"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</si>
  <si>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 xml:space="preserve">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</si>
  <si>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 xml:space="preserve">DIFUSOR DE INYECCIÓN, MODELO DPI DE 24" X 24" CON ADAPTADOR  REDONDO DE 10"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</si>
  <si>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DIFUSOR DE INYECCIÓN, MODELO DPI DE 24" X 24" CON ADAPTADOR  REDONDO DE 12"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</si>
  <si>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REJILLA DE RETORNO, MODELO RPR DE 24" X 24" CON ADAPTADOR  REDONDO DE 12"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</si>
  <si>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</si>
  <si>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</si>
  <si>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</si>
  <si>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</si>
  <si>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E INSTALACIÓN DE TUBO CONDUIT DE PVC PESADO 25MM. (1"),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</si>
  <si>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</si>
  <si>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</si>
  <si>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</si>
  <si>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</si>
  <si>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</si>
  <si>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</si>
  <si>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</si>
  <si>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LIMPIEZAS</t>
  </si>
  <si>
    <t>LIMPIEZA GRUESA DURANTE LA OBRA, INCLUYE: MANO DE OBRA, EQUIPO Y HERRAMIENTA.</t>
  </si>
  <si>
    <t>LIMPIEZA FINA DE LA OBRA PARA ENTREGA, INCLUYE: MATERIALES, MANO DE OBRA, EQUIPO Y HERRAMIENTA.</t>
  </si>
  <si>
    <t>SIOP-094</t>
  </si>
  <si>
    <t>SIOP-010</t>
  </si>
  <si>
    <t>SIOP-011</t>
  </si>
  <si>
    <t>SIOP-012</t>
  </si>
  <si>
    <t>SIOP-013</t>
  </si>
  <si>
    <t>SIOP-017</t>
  </si>
  <si>
    <t>SIOP-018</t>
  </si>
  <si>
    <t>SIOP-019</t>
  </si>
  <si>
    <t>SIOP-025</t>
  </si>
  <si>
    <t>SIOP-026</t>
  </si>
  <si>
    <t>SIOP-027</t>
  </si>
  <si>
    <t>SIOP-028</t>
  </si>
  <si>
    <t>SIOP-029</t>
  </si>
  <si>
    <t>SIOP-034</t>
  </si>
  <si>
    <t>SIOP-036</t>
  </si>
  <si>
    <t>SIOP-039</t>
  </si>
  <si>
    <t>SIOP-040</t>
  </si>
  <si>
    <t>SIOP-041</t>
  </si>
  <si>
    <t>SIOP-044</t>
  </si>
  <si>
    <t>SIOP-047</t>
  </si>
  <si>
    <t>SIOP-059</t>
  </si>
  <si>
    <t>SIOP-062</t>
  </si>
  <si>
    <t>SIOP-073</t>
  </si>
  <si>
    <t>SIOP-074</t>
  </si>
  <si>
    <t>SIOP-075</t>
  </si>
  <si>
    <t>SIOP-076</t>
  </si>
  <si>
    <t>SIOP-077</t>
  </si>
  <si>
    <t>SIOP-078</t>
  </si>
  <si>
    <t>SIOP-081</t>
  </si>
  <si>
    <t>SIOP-088</t>
  </si>
  <si>
    <t>SIOP-092</t>
  </si>
  <si>
    <t>SIOP-101</t>
  </si>
  <si>
    <t>SIOP-103</t>
  </si>
  <si>
    <t>SIOP-112</t>
  </si>
  <si>
    <t>SIOP-117</t>
  </si>
  <si>
    <t>SIOP-118</t>
  </si>
  <si>
    <t>SIOP-130</t>
  </si>
  <si>
    <t>SIOP-195</t>
  </si>
  <si>
    <t>SIOP-197</t>
  </si>
  <si>
    <t>SIOP-203</t>
  </si>
  <si>
    <t>SIOP-204</t>
  </si>
  <si>
    <t>SIOP-211</t>
  </si>
  <si>
    <t>SIOP-231</t>
  </si>
  <si>
    <t>SIOP-252</t>
  </si>
  <si>
    <t>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</si>
  <si>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</si>
  <si>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</si>
  <si>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</si>
  <si>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SUMINISTRO E INSTALACIÓN DE TUBERÍA PVC DE 6" (150MM) DE DIÁMETRO, CON NORMA MEXICANA NMX-E-199/1. INCLUYE: MATERIALES, HERRAMIENTA, MANO DE OBRA, CONEXIONES, ACCESORIOS, EQUIPO Y TODO LO NECESARIO PARA SU CORRECTA EJECUCIÓN.</t>
  </si>
  <si>
    <t>SUMINISTRO E INSTALACIÓN CONEXIÓN TIPO CODO DE 90° O 45° DE PVC SANITARIO DE 6” DE DIÁMETRO, INCLUYE: PEGAMENTO, MATERIAL, MATERIALES MENORES, FLETES Y ACARREO DE LOS MATERIALES AL SITIO DE SU INSTALACIÓN Y PRUEBAS.</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</si>
  <si>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</si>
  <si>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</si>
  <si>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TEE PVC CEMENTAR SANITARIO DE 2". INCLUYE: SUMINISTRO, INSTALACIÓN, MATERIALES, PEGAMENTO PVC, MANO DE OBRA, HERRAMIENTA Y EQUIPO.</t>
  </si>
  <si>
    <t>YEE PVC CONEXIÓN CEMENTAR, SANITARIO DE 2"X2".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</si>
  <si>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t>
  </si>
  <si>
    <t>TRAZO Y NIVELACIÓN, CON MEDIOS TOPOGRÁFICOS, DE LÍNEA DE TUBERÍA. INCLUYE; MANO DE OBRA, EQUIPO, HERRAMIENTA Y TODO LO NECESARIO PARA SU CORRECTA EJECUCIÓN</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</si>
  <si>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</si>
  <si>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</si>
  <si>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</si>
  <si>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</si>
  <si>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</si>
  <si>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</si>
  <si>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SUMINISTRO Y COLOCACION DE APAGADOR SENCILLO CATALOGO 25101-30 COLOR BLANCO SERIE 25 MARCA SIMON O SIMILAR. INCLUYE: PLACA DE 1, 2, O 3 VENTANAS, MANO DE OBRA, ACARREOS, HERRAMIENTA, DESPERDICIOS, LIMPIEZA Y TODO LO NECESARIO PARA SU CORRECTA INSTALACION.</t>
  </si>
  <si>
    <t>SIOP-016</t>
  </si>
  <si>
    <t>SUMINISTRO Y COLOCACIÓN DE TUBERIA CONDUIT METÁLICA GALVANIZADA DE 1/2" DE PARED DELGADA, INCLUYE: MATERIALES, CORTES, DESPERDICIOS, ROSCADO, COPLE, CONEXIÓN,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</si>
  <si>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</si>
  <si>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</si>
  <si>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E INSTACIÓN DE CABLE VINANEL XXI THW-LS 600 V. 90°, MARCA CONDUMEX O SIMILAR, CAL. 10, INCLUYE: DESPERDICIOS, MATERIALES MENORES, HERRAMIENTA, CONEXIONES, MANO DE OBRA ESPECIALIZADA, LIMPIEZA DEL ÁREA DE TRABAJO, PRUEBAS Y ACARREO AL SITIO DE SU COLOCACIÓN.</t>
  </si>
  <si>
    <t>SIOP-065</t>
  </si>
  <si>
    <t>SUMINISTRO Y COLOCACIÓN DE CABLE DE COBRE DESNUDO CAL. 2/0, AWG, MCA. CONDUMEX O SIMILAR. INCLUYE: DESPERDICIOS, MATERIALES MENORES, PRUEBAS Y ACARREO AL SITIO DE SU COLOCACIÓN.</t>
  </si>
  <si>
    <t>SIOP-083</t>
  </si>
  <si>
    <t>SIOP-091</t>
  </si>
  <si>
    <t>SUMINISTRO E INSTALACIÓN DE TIRAS DE LED PARA PLAFON MCA. TECNOLITE O SIMILAR, 5050 SMD A 12V, IP65, 3000K, 55W, 11W, 5M. MODELO 243-HTLED60IP655050B, EXTERIOR O SIMILAR, ACCESORIOS, MANO DE OBRA, EQUIPO Y HERRAMIENTA.</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</si>
  <si>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</si>
  <si>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</si>
  <si>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SUMINISTRO E INSTALACIÓN DE LAVAMANOS DE CUBIERTA DE SUPERFICIE SOLIDA TIPO CORIAN COLOR BLANCO, CON MEDIDAS DE 0.70 M X 0.70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</si>
  <si>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</si>
  <si>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MANIJA PARA PUERTAS DE ENTRADA MARCA YALE MOD. SAN CARLOS MX4975, ACABADO NIQUEL SATÍN. INCLUYE: LLAVES, MATERIAL, MANO DE OBRA, EQUIPO Y HERRAMIENTA.</t>
  </si>
  <si>
    <t xml:space="preserve">SUMINISTRO Y COLOCACIÓN DE VENTANAL PRINCIPAL A BASE DE ALUMINIO DE 3" COLOR GRIS EUROPA DE 2.60M DE ANCHO POR 3.00M DE ALTO DIVIDIDO EN 5 PIEZAS, APERTURA DE 2 PUERTAS ABATIBLES DE 1.00M DE ANCHO X 2.20M DE ALTO, CON JALADERAS TIPO "H" TUBULAR MARCA BRUKEN EN ACERO INOXIDABLE 201, COLOR NEGRO MATE MOD. BRK 7651, CON CRISTAL LAMINADO Y TEMPLADO DE 9MM, 1 ANTEPECHO DE 0.80 X 2.60M, Y 2 FIJOS DE 0.30 X 2.20M; INCLUYE: BISAGRAS HIDRÁULICAS RYOBI Y KIT DE HERRAJES, CORTES, PERFILES, ELEMENTOS DE FIJACIÓN, MATERIALES, MANO DE OBRA ESPECIALIZADA, EQUIPO Y HERRAMIENTA. </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</si>
  <si>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</si>
  <si>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</si>
  <si>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INSTALACION DE TUBERIA CEDULA 10 DE ACERO AL CARBON LISTADO ULFM RANURADA PARA SISTEMA CONTRA INCENDIO DE 2", INCLUYE: MATERIALES, CONEXIONES, CORTES, DESPERDICIOS, ELEVACIONES, MANO DE OBRA, EQUIPO Y HERRAMIENTA NECESARIA PARA SU CORRECTA EJECUCION.</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</si>
  <si>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</si>
  <si>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</si>
  <si>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</si>
  <si>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DIÁMETRO 1/2", CONSIDERANDO VARILLA ROSCADA GALVANIZADA DE 3/8" DE HASTA 1 M DE SUJECIÓN, TUERCAS, RONDANAS Y TAQUETES. INCLUYE: FIJACIÓN, MATERIAL, MANO DE OBRA, EQUIPO Y HERRAMIENTA.</t>
  </si>
  <si>
    <t xml:space="preserve">SUMINISTRO Y COLOCACIÓN DE SOPORTE TIPO PERA PARA TUBERIA DE 2", CONSIDERANDO VARILLA ROSCADA GALVANIZADA DE 3/8" DE HASTA 1 M DE SUJECIÓN, TUERCAS, RONDANAS Y TAQUETES. INCLUYE: FIJACIÓN, MATERIAL, MANO DE OBRA, EQUIPO Y HERRAMIENTA.
</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</si>
  <si>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</si>
  <si>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SIOP-190</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</si>
  <si>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</si>
  <si>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SIOP-192</t>
  </si>
  <si>
    <t>SIOP-194</t>
  </si>
  <si>
    <t>SUMINISTRO E INSTALACION DE DE BRANCH MODELO ML01/A MCA: MIRAGE A UNA ALTURA MAXIMA DE 6M. INCLUYE: MANO DE OBRA, HERRAMIENTA Y EQUIPO.</t>
  </si>
  <si>
    <t>SUMINISTRO E INSTALACION DE DE BRANCH MODELO FQ01A/A MCA: MIRAGE A UNA ALTURA MAXIMA DE 6M. INCLUYE: MANO DE OBRA, HERRAMIENTA Y EQUIPO.</t>
  </si>
  <si>
    <t>SUMINISTRO E INSTALACION DE DE BRANCH MODELO FQ01B/A MCA: MIRAGE A UNA ALTURA MAXIMA DE 6M. INCLUYE: MANO DE OBRA, HERRAMIENTA Y EQUIPO.</t>
  </si>
  <si>
    <t>SIOP-238</t>
  </si>
  <si>
    <t>SIOP-234</t>
  </si>
  <si>
    <t>SUMINISTRO Y COLOCACIÓN DE TUBERIA DE PVC CÉDULA 80 DE 1" DE DIÁMETRO, INCLUYE: CONEXIONES, MANO DE OBRA EQUIPO, HERRAMIENTA.</t>
  </si>
  <si>
    <t>SIOP-219</t>
  </si>
  <si>
    <t>SUMINISTRO Y COLOCACIÓN DE TUBERIA DE PVC CÉDULA 80 DE 2" DE DIÁMETRO, INCLUYE: CONEXIONES, MANO DE OBRA EQUIPO, HERRAMIENTA.</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</si>
  <si>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</si>
  <si>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INSTALACIÓN DE GABINETE HECHO EN LÁMINA CALIBRE 22 CON PINTURA ANTICORROSIVA PUERTA Y CHAPA PARA EXITINTOR DE DIMENSIONES 0.80 X 0.40 X 0.23 M, INCLUYE: MATERIALES, INSTALACIÓN, MANO DE OBRA Y HERRAMIENTAS.</t>
  </si>
  <si>
    <t>SUMINISTRO E INSTALACIÓN DE EXTINTOR DE TIPO ABC DE AGENTES LIMPIOS DE 11 LBS, MARCA HALOTRON MOD. S-26209 O SIMILAR, INCLUYE: MATERIAL, MANO DE OBRA, FIJACIONES, EQUIPO, HERRAMIENTA, Y TODO LO NECESARIO PARA SU CORRECTA INSTALACIÓN.</t>
  </si>
  <si>
    <t>SUMINISTRO E INSTALACIÓN DE EXTINTOR DE TIPO ABC POLVO QUÍMICO SECO DE 6.0 KG, MARCA LESSPIRO PLUS O SIMILAR, INCLUYE: MATERIAL, MANO DE OBRA, FIJACIONES, EQUIPO, HERRAMIENTA, Y TODO LO NECESARIO PARA SU CORRECTA INSTALACIÓN.</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</si>
  <si>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</si>
  <si>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</si>
  <si>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INSTALACIÓN Y PUESTA EN MARCHA DE EXTRACTOR MARCA SOLER &amp; PALAU, MODELO CET-2600, 3/4 HP, 110-127 V, INCLUYE: ACARREOS, MONTAJES, MANIOBRAS, HERRAMIENTA, MATERIAL, ACARREOS, EQUIPO Y MANO DE OBRA.</t>
  </si>
  <si>
    <t>SUMINISTRO E INSTALACIÓN DE VENTILADOR CENTRIFUGO MARCA SOLER &amp; PALAU O SIMILAR MODELO: CMI-355 3/4 HP VOLTAJE: 230-460/3/60, INCLUYE: MANO DE OBRA, ACARREOS, HERRAMIENTA, DESPERDICIOS, LIMPIEZA Y TODO LO NECESARIO PARA SU CORRECTA INSTALACION.</t>
  </si>
  <si>
    <t>SUMINISTRO E INSTALACION DE TERMOSTATOS MODELO T6861V1WB MARCA HONNEYWELL PARA EL CONTROL DE LOS EQUIPOS DE AIRE ACONDICIONADO EN EL PLAFON. INCLUYE SUMINISTRO DE EQUIPO MANIOBRA DE INSTALACION HERRAMIENTA MENOR, ESCALERAS HERRAMIENTA INALAMBRICA Y TODO LO NECESARIO PARA SU CORRECTA FUNCIONABILIDAD Y SERVICIO.</t>
  </si>
  <si>
    <t>SUMINISTRO E INSTALACIÓN DE CAJA DE FILTROS PARA RENOVACIÓN DE AIRE EN ÁREA CRÍTICA, FABRICADA EN LÁMINA GALVANIZADA CAL. 22 CON ESTRUCTURA REFUERZADA TIPO ÁNGULO Y PTR, DISEÑADA PARA ALOJAR FILTROS PLISADOS Y TIPO BOLSA DE 24" X 24", CON FILTRACIÓN FINAL HEPA MERV 17 (99.97%). INCLUYE PUERTA ABATIBLE CON CIERRE HERMÉTICO, RIELES INTERIORES PARA CAMBIO RÁPIDO DE FILTROS, JUNTA DE NEOPRENO, SUMINISTRO DE FILTROS MERV 8-13 (BOLSA) Y HEPA (PLISADO), HERRAJES ANTICORROSIVOS, INSTALACIÓN COMPLETA EN LÍNEA DE INYECCIÓN, CONSIDERANDO SELLADO, SUJECIÓN, MANIOBRA, PRUEBAS FUNCIONALES Y ARRANQUE.</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</si>
  <si>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</si>
  <si>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 xml:space="preserve">SUMINISTRO DE UNIDAD MANEJADORA DE AIRE TIPO HIGIÉNICO MARCA KLIMA HVAC SOLUTIONS, MODELO KMA1010TB40AHS0100101, CON CAPACIDAD DE 800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t>
  </si>
  <si>
    <t xml:space="preserve">SUMINISTRO E INSTALACIÓN DE BASES METÁLICAS PARA CONDENSADORAS Y EQUIPOS DE 1 A 2 TONELADAS, INCLUYE: MANO DE OBRA, ACARREOS AL SITIO DE SU INSTALACIÓN. </t>
  </si>
  <si>
    <t>SUMINISTRO E INSTALACIÓN DE BASES METÁLICAS PARA CONDENSADORAS Y EQUIPOS DE 3 A 6 TONELADAS, INCLUYE: MANO DE OBRA, ACARREOS AL SITIO DE SU INSTALACIÓN.</t>
  </si>
  <si>
    <t>SUMINISTRO E INSTALACIÓN DE TUBERÍA DE COBRE TIPO L DE 1/4”, PARA SISTEMAS DE REFRIGERACIÓN, INCLUYE CORTE, TRAZO, CURVADO, LIMPIEZA CON NITRÓGENO, UNIONES MEDIANTE SOLDADURA CON FLUX Y VARILLA DE PLATA, FIJACIÓN CON SOPORTERÍA ADECUADA CADA 1.50 M, ETIQUETADO.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</si>
  <si>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</si>
  <si>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</si>
  <si>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</si>
  <si>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</si>
  <si>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BASES PARA EXTRACTORES EN EXTERIOR, A BASE DE ESTRUCTURA METÁLICA DE PTR Y PERFIL REFORZADO, CON SOPORTE VIBROAISLADO PARA DISMINUCIÓN DE RUIDO Y TRANSMISIÓN DE VIBRACIONES. INCLUYE SUMINISTRO DE MATERIALES, TRAZO, ALMACENAJE, FLETES, LIMPIEZA DEL ÁREA, MANO DE OBRA Y TODO LO NECESARIO PARA SU CORRECTO FUNCIONAMIENTO Y SERVICIO.</t>
  </si>
  <si>
    <t>SUMINISTRO E INSTALACIÓN DE SOPORTERÍA PARA EQUIPOS TIPO FAN &amp; COIL EN INTERIOR, A BASE DE UNICANAL, ÁNGULO Y VARILLA ROSCADA, FIJADA A LOSA O MURO SEGÚN REQUERIMIENTOS DE INSTALACIÓN. INCLUYE SUMINISTRO DE MATERIALES, TRAZO, ALMACENAJE, FLETES, LIMPIEZA DEL ÁREA, MANO DE OBRA Y TODO LO NECESARIO PARA SU CORRECTO FUNCIONAMIENTO Y SERVICIO.</t>
  </si>
  <si>
    <t xml:space="preserve">SUMINISTRO E INSTALACIÓN DE BASES PARA CAJAS DE FILTROS EN EXTERIOR, A BASE DE ESTRUCTURA METÁLICA CON PTR Y PLACA DE FIJACIÓN, ANCLADA A LOSA O ESTRUCTURA EXISTENTE, DISEÑADA PARA RESISTIR CARGA Y VIBRACIONES. INCLUYE SUMINISTRO DE MATERIALES, TRAZO, ALMACENAJE, FLETES, LIMPIEZA DEL ÁREA, MANO DE OBRA Y TODO LO NECESARIO PARA SU CORRECTO FUNCIONAMIENTO Y SERVICIO. </t>
  </si>
  <si>
    <t>SUMINISTRO E INSTALACIÓN DE REJILLA DE EXTRACCIÓN DE AIRE MODELO HR, MARCA HR, FABRICADA EN ALUMINIO CON ALETAS HORIZONTALES AJUSTABLES, ACABADO EN PINTURA ELECTROSTÁTICA BLANCA, MEDIDA 12" X 8". INCLUYE CUELLO DE CONEXIÓN, ACCESORIOS DE MONTAJE, SELLADO, LIMPIEZA DEL ÁREA Y MANO DE OBRA ESPECIALIZADA.</t>
  </si>
  <si>
    <t xml:space="preserve">SUMINISTRO E INSTALACIÓN DE REJILLA DE RETORNO DE AIRE DE 16" X 16" CON ACCIONAMIENTO OCULTO CON LLAVE ALLEN O SIMILAR PARA EVITAR DESAJUSTES AL BALANCEO MONTADO A PLAFON LISO. INCLUYE: NIVELACIÓN, MONTAJE, ACARREOS, ELEVACIONES, LIMPIEZA DEL ÁREA DE TRABAJO, MATERIALES, MANO DE OBRA ESPECIALIZADA, EQUIPO Y HERRAMIENTA. </t>
  </si>
  <si>
    <t>SUMINISTRO E INSTALACIÓN DE REJILLA DE RETORNO DE AIRE MODELO HR, MARCA HR, FABRICADA EN ALUMINIO CON ALETAS FIJAS A 45°, ACABADO EN PINTURA ELECTROSTÁTICA BLANCA, MEDIDA 14" X 16". INCLUYE CUELLO CUADRADO, ACCESORIOS DE MONTAJE, SELLADO, LIMPIEZA DEL ÁREA Y MANO DE OBRA ESPECIALIZADA.</t>
  </si>
  <si>
    <t>SUMINISTRO E INSTALACION DE DIFUSOR TIPO REDONDO MARCA INNES O SIMILAR PARA MANEJO DE AIRE DE INYECCION DE LA SIGUIENTE MEDIA DE CUELLO X 12 PULGADAS INCLUYE:MANIOBRA DE INSTALACION HERRAMIENTA MENOR, ESCALERAS HERRAMIENTA INALAMBRICA Y TODO LO NECESARIO PARA SU CORRECTA FUNCIONABILIDAD Y SERVICIO.</t>
  </si>
  <si>
    <t xml:space="preserve">SUMINISTRO E INSTALACIÓN DE DIFUSOR MODULAR DE AIRE DE 16" X 16", CON ACCIONAMIENTO OCULTO CON LLAVE ALLEN O SIMILAR PARA EVITAR DESAJUSTES AL BALANCEO MONTADO A PLAFON LISO. INCLUYE: NIVELACIÓN, MONTAJE, ACARREOS, ELEVACIONES, LIMPIEZA DEL ÁREA DE TRABAJO, MATERIALES, MANO DE OBRA ESPECIALIZADA, EQUIPO Y HERRAMIENTA. </t>
  </si>
  <si>
    <t xml:space="preserve">SUMINISTRO E INSTALACIÓN DE DUCTO FLEXIBLE DE 4" DE DIÁMETRO, MARCA OWENS CORNING O SIMILAR, CONFORMADO POR UN NÚCLEO DE ALAMBRE HELICOIDAL DE ACERO, AISLAMIENTO DE FIBRA DE VIDRIO Y REVESTIMIENTO EXTERIOR DE PELÍCULA DE POLIÉSTER METALIZADO. INCLUYE: SUMINISTRO DEL DUCTO, ACCESORIOS DE MONTAJE, MANO DE OBRA ESPECIALIZADA, PRUEBAS DE FUNCIONAMIENTO, LIMPIEZA DEL ÁREA DE TRABAJO Y TODO LO NECESARIO PARA SU CORRECTA OPERACIÓN Y SERVICIO. </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</si>
  <si>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</si>
  <si>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</si>
  <si>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</si>
  <si>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</si>
  <si>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</si>
  <si>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</si>
  <si>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CABLE DE AUDIO BINARY O SIMILAR DE 4X16 AWG, INCLUYE: MANO DE OBRA, EQUIPO, HERRAMIENTA, CORTES, DESPERDICIOS, Y LO NECESARIO PARA SU CORRECTA INSTALACIÓN.</t>
  </si>
  <si>
    <t>RETIRO DE ENJARRES EN MUROS Y BÓVEDAS POR MEDIOS MANUALES CON UN ESPESOR DE HASTA 4CM, EL CONCEPTO INCLUYE: ACARREO DEL MATERIAL PRODUCTO DE LA DEMOLICIÓN HASTA 20M DE DISTANCIA PRIMER ESTACIÓN, ESCALERAS, ANDAMIOS, HERRAMIENTAS, Y MANO DE OBRA.</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</si>
  <si>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</si>
  <si>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DEMOLICIÓN DE PISO DE LOSETA CERÁMICA Y ZOCLO EXISTENTE CON PEGAPISO POR MEDIOS MECÁNICOS, INCLUYE: MANO DE OBRA ,EQUIPO, ACARREOS AL PUNTO DE ACOPIO, MANO DE OBRA, HERRAMIENTA, LIMPIEZA Y LO NECESARIO PARA SU CORRECTA EJECUCIÓN.</t>
  </si>
  <si>
    <t>SIOP-009</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</si>
  <si>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</si>
  <si>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</si>
  <si>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</si>
  <si>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SIOP-014</t>
  </si>
  <si>
    <t>DESINSTALACIÓN DE ACCESORIOS DE BAÑO YA SEA PORTA ROLLO, TOALLERO, DISPENSADOR DE JABÓN, BARRAS, ETC. CON RECUPERACIÓN, INCLUYE: DESCONEXIÓN, HERRAMIENTAS, MANO, DE OBRA, LIMPIEZA Y RESGUARDO DEL MUEBLE EN EL SITIO INDICADO POR SUPERVISIÓN.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</si>
  <si>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</si>
  <si>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SIOP-020</t>
  </si>
  <si>
    <t>SIOP-021</t>
  </si>
  <si>
    <t>SIOP-022</t>
  </si>
  <si>
    <t>SIOP-023</t>
  </si>
  <si>
    <t>SIOP-024</t>
  </si>
  <si>
    <t>SIOP-030</t>
  </si>
  <si>
    <t>SIOP-048</t>
  </si>
  <si>
    <t>SIOP-060</t>
  </si>
  <si>
    <t>SIOP-061</t>
  </si>
  <si>
    <t>SIOP-064</t>
  </si>
  <si>
    <t>SIOP-069</t>
  </si>
  <si>
    <t>SIOP-071</t>
  </si>
  <si>
    <t>SIOP-072</t>
  </si>
  <si>
    <t>SIOP-079</t>
  </si>
  <si>
    <t>SIOP-080</t>
  </si>
  <si>
    <t>SIOP-082</t>
  </si>
  <si>
    <t>SIOP-085</t>
  </si>
  <si>
    <t>SIOP-086</t>
  </si>
  <si>
    <t>SIOP-087</t>
  </si>
  <si>
    <t>SIOP-089</t>
  </si>
  <si>
    <t>SIOP-090</t>
  </si>
  <si>
    <t>SIOP-107</t>
  </si>
  <si>
    <t>SIOP-120</t>
  </si>
  <si>
    <t>SIOP-121</t>
  </si>
  <si>
    <t>SIOP-122</t>
  </si>
  <si>
    <t>SIOP-123</t>
  </si>
  <si>
    <t>SIOP-125</t>
  </si>
  <si>
    <t>SIOP-131</t>
  </si>
  <si>
    <t>SIOP-133</t>
  </si>
  <si>
    <t>SIOP-134</t>
  </si>
  <si>
    <t>SIOP-135</t>
  </si>
  <si>
    <t>SIOP-188</t>
  </si>
  <si>
    <t>SIOP-189</t>
  </si>
  <si>
    <t>SIOP-191</t>
  </si>
  <si>
    <t>SIOP-198</t>
  </si>
  <si>
    <t>SIOP-199</t>
  </si>
  <si>
    <t>SIOP-200</t>
  </si>
  <si>
    <t>SIOP-201</t>
  </si>
  <si>
    <t>SIOP-202</t>
  </si>
  <si>
    <t>SIOP-205</t>
  </si>
  <si>
    <t>SIOP-206</t>
  </si>
  <si>
    <t>SIOP-208</t>
  </si>
  <si>
    <t>SIOP-209</t>
  </si>
  <si>
    <t>SIOP-210</t>
  </si>
  <si>
    <t>SIOP-212</t>
  </si>
  <si>
    <t>SIOP-213</t>
  </si>
  <si>
    <t>SIOP-214</t>
  </si>
  <si>
    <t>SIOP-221</t>
  </si>
  <si>
    <t>SIOP-229</t>
  </si>
  <si>
    <t>SIOP-230</t>
  </si>
  <si>
    <t>SIOP-232</t>
  </si>
  <si>
    <t>SIOP-235</t>
  </si>
  <si>
    <t>SIOP-242</t>
  </si>
  <si>
    <t>SIOP-243</t>
  </si>
  <si>
    <t>SIOP-245</t>
  </si>
  <si>
    <t>SIOP-247</t>
  </si>
  <si>
    <t>SIOP-248</t>
  </si>
  <si>
    <t>SIOP-249</t>
  </si>
  <si>
    <t>SIOP-251</t>
  </si>
  <si>
    <t>SUMINISTRO, INSTALACIÓN Y PUESTA EN MARCHA DE TABLERO DE AISLAMIENTO  5 KVA 220/120V PARA EMPOTRAR MODELO MIP-05HASB-0NN0, MONTAJE VERTICAL MARCA BENDER  (DE ACUERDO CON CERTIFICACIÓN NFPA 99, NFPA 70, UL 1446,  UL 1047, UL 1022, UL 50 Y NOM-001-SEDE) , EL CUAL ESTÁ FORMADO POR: 1 INTERRUPTOR TERMOMAGNÉTICO DE 2X30AMPS SQ PARA PROTECCIÓN DEL PRIMARIO DEL TRANSFORMADOR. 1 TRANSFORMADOR DE 5 KVA, RELACIÓN DE TRANSFORMACIÓN 220/120 VOLTS. 16 INTERRUPTORES TERMOMAGNÉTICOS DERIVADOS TIPO SQUARE-D A PRESIÓN DE 2 POLOS, 20 AMPERES, CON MODULOS LOCALIZADORES DE FALLA DE CIRCUITOS DERIVADOS CAT. EDSM151 MARCA BENDER Y COMUNICADOR CAT. CPM907, MONITOR DE  AISLAMIENTO DE LÍNEA CAT. LIM2010 MARCA BENDER (CON IDENTIFICADOR DE FALLO DE LÍNEA, CORRIENTE DE FUGA Y FALLO A TIERRA CON ALMACENAMIENTO DE 300 EVENTOS Y 300 ALARMAS), 1 GABINETE DE LÁMINA GALVANIZADA. 66" X 24" X 6" PULGADAS. 1 TAPA FRONTAL DE ACERO INOXIDABLE, MATERIALES, MANO DE OBRA ESPECIALIZADA, EQUIPO, HERRAMIENTA, TRABAJOS PARA EMPOTRAR EN MURO, FIJACIÓN, PUESTA EN MARCHA, PRUEBAS AL SISTEMA ELÉCTRICO AISLADO.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</si>
  <si>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</si>
  <si>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E INSTALACIÓN DE CUADRO DE VALVULAS DE GASES Y VALVULAS DE 19-19-25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</si>
  <si>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</si>
  <si>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</si>
  <si>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</si>
  <si>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</si>
  <si>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</si>
  <si>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</si>
  <si>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DESMANTELAMIENTO Y RETIRO DE PISO CONDUCTIVO O DISIPATIVO Y RECUBRIMIENTO DE VINIL EN MUROS POR MEDIOS MANUALES SIN RECUPERACIÓN, INCLUYE: ACARREO DEL MATERIAL PRODUCTO DEL DESMANTELAMIENTO AL PUNTO DE ACOPIO HASTA 20 M DE DISTANCIA A LA PRIMER ESTACIÓN, RETIRO FUERA DE LA OBRA, HERRAMIENTA, Y MANO DE OBRA.</t>
  </si>
  <si>
    <t>DESMONTAJE Y RETIRO DE PUERTAS DE CARPINTERIA POR MEDIOS MANUALES, SIN RECUPERACIÓN; INCLUYE: MANO DE OBRA, EQUIPO, ACARREOS AL PUNTO DE ACOPIO, RETIRO FUERA DE LA OBRA, MANO DE OBRA, HERRAMIENTA, LIMPIEZA Y LO NECESARIO PARA SU CORRECTA EJECUCIÓN.</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</si>
  <si>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</si>
  <si>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</si>
  <si>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DEMOLICION EN FORMA MANUAL DE MUROS CON ALTURA MAXIMA DE 4.00 M INCLUYE: ANDAMIOS, CORTES CON DISCO DE DIAMANTE PARA SECCIONAMIENTO DE ELEMENTOS, DEMOLICION MANUAL CONTROLADA, CARRETILLEO A CENTRO DE ACOPIO DESTINADO POR LA DEPENDENCIA PARA SU POSTERIOR RETIRO, MANO DE OBRA, EQUIPO Y HERRAMIENTA.</t>
  </si>
  <si>
    <t>LÁMPARA QUIRÚRGICA MARCA, DISPONIBILIDAD DE ENTREGA INMEDIATA MODELO FOCO LED 110 V 2.4 A ILUMINACIÓN DE 160,000 LX/120,000 LX, TEMPERATURA DE COLOR 3700-6700K (GRADUABLE) AJUSTE DE CAMPO DE 15 A 300 CM AJUSTE MANUAL, PROFUNDIDAD DE ILUMINACIÓN DE 120 CM, DIÁMETRO DE LA LÁMPARA DE 70/50 CM, 2 AÑOS DE GARANTÍA MANERAL AUTOCLAVABLE, CERTIFICACIÓN FDA Y CE. OPCIÓN DE INSTALACIÓN A TECHO BAJO.</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</si>
  <si>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</si>
  <si>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PINTURA DE ESMALTE 100 DE LA MARCA COMEX O SIMILAR, EN ESTRUCTURA METÁLICA HASTA UNA ALTURA DE 6 MTS, APLICADA CON COMPRESORA, A DOS MANOS, INCLUYE: PREPARACIÓN DE LA SUPERFICIE, MATERIALES, MANO DE OBRA, EQUIPO, HERRAMIENTA, COLOCACIÓN DE ANDAMIOS Y ESCALERAS.</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</si>
  <si>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</si>
  <si>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</si>
  <si>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RETIRO DE LINEA DE GASES MEDICINALES SIN RECUPERACIÓN. INCLUYE: CORTE DE TUBERIA, RETIRO DE TUBERIA, RETIRO DE SUSPENCIÓN, ACARREOS AL PUNTO DE ACOPIO, RETIRO FUERA DE LA OBRA, MANO DE OBRA, EQUIPO Y HERRAMIENTA.</t>
  </si>
  <si>
    <t>DESCONEXIONES Y DESMONTAJE DE CONTACTOS Y APAGADORES ELÉCTRICOS. INCLUYE: ACARREOS, MANO DE OBRA Y HERRAMIENTA.</t>
  </si>
  <si>
    <t>FABRICACIÓN DE POZO DE VISITA COMÚN DE HASTA 1.50 M DE PROFUNDIDAD LIBRE. CON PLANTILLA DE PIEDRA BRAZA DE 40 CMS DE ESPESOR Y MURO A TEZON DE BLOCK 11 X 14 X 28 CMS ASENTADOS CON MORTERO CEMENTO-ARENA DE RIO 1:3, APLANADO INTERIOR PULIDO CON MORTERO CEMENTO ARENA ARENA DE RIO 1:3, INCLUYE: FORJADO DE MEDIAS CAÑAS Y BANCOS, ESCALONES DE ACERO, BROCAL, SUMINISTRO DE MATERIALES,  EXCAVACIONES, RELLENOS ACARREOS, HABILITADO, NIVELACIÓN, CORTES, DESPERDICIOS, MANO DE OBRA, HERRAMIENTA Y EQUIPO.</t>
  </si>
  <si>
    <t>RELLENO EN CEPAS O MESETAS CON MATERIAL DE BANCO COMPACTADO AL 90% PROCTOR CON COMPACTADOR DE IMPACTO, EN CAPAS NO MAYORES DE 20 CM., MEDIDO COMPACTO, INCLUYE: INCORPORACIÓN DE AGUA NECESARIA, MANO DE OBRA, EQUIPO Y HERRAMIENTA</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</si>
  <si>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</si>
  <si>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EVAPORADORA FAN AND COIL MARCA MIRAGE MODELO DE EVAPORADORA RVI EDH121L DE 12,000 BTU/H (1 TR) DE CAPACIDAD DE CALEFACCIÓN Y ENFRIAMIENTO; DE 230 V/1 PH/60 HZ, DIÁMETRO TUBERÍA LIQUIDO 1/4", DIÁMETRO TUBERÍA GAS 1/2", INCLUYE: TERMOSTATO, ACCESORIOS, MANO DE OBRA, ELEVACIÓN, FIJACION, CONEXIONES, CONSUMIBLES, HERRAMIENTA, ACARREOS, PRUEBAS, LIMPIEZA, HERRAMIENTA MENOR Y TODO LO NECESARIO PARA SU CORRECTA INSTALACIÓN.</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</si>
  <si>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</si>
  <si>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SUMINISTRO E INSTALACIÓN DE EVAPORADORA TIPO CASSETTE RVI DE 1 TR (12,000 BTU/H), MARCA MIRAGE, MODELO EFH121D, ALIMENTACIÓN ELÉCTRICA A 230 V, 1 PH, 60 HZ, TUBERÍA CONDUCCIÓN LIQUIDO 1/4", TUBERÍA CONDUCCIÓN GAS 1/2", INCLUYE: MANO DE OBRA, ELEVACIÓN, FIJACION, CONEXIONES, CONSUMIBLES, HERRAMIENTA, ACARREOS, PRUEBAS, CONTROL, LIMPIEZA, HERRAMIENTA MENOR Y TODO LO NECESARIO PARA SU CORRECTA INSTALACIÓN.</t>
  </si>
  <si>
    <t>YEE PVC CONEXIÓN CEMENTAR, SANITARIO DE 6"X4". INCLUYE: SUMINISTRO, INSTALACIÓN, MATERIALES, MANO DE OBRA, HERRAMIENTA Y EQUIPO.</t>
  </si>
  <si>
    <t>SUMINISTRO Y COLOCACIÓN DE ALAMBRE DE COBRE DESNUDO SEMIDURO CAL. 12, AWG, MCA. CONDUMEX, O SIMILAR. INCLUYE: DESPERDICIOS, MATERIALES MENORES, PRUEBAS Y ACARREO AL SITIO DE SU COLOCACIÓN.</t>
  </si>
  <si>
    <t>SUMINISTRO E INSTALACIÓN DE CUADRO DE VALVULAS DE GASES Y VALVULAS DE 13-13-19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</si>
  <si>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SIOP-002</t>
  </si>
  <si>
    <t>SIOP-003</t>
  </si>
  <si>
    <t>SIOP-004</t>
  </si>
  <si>
    <t>SIOP-005</t>
  </si>
  <si>
    <t>SIOP-006</t>
  </si>
  <si>
    <t>SIOP-008</t>
  </si>
  <si>
    <t>SIOP-042</t>
  </si>
  <si>
    <t>SIOP-043</t>
  </si>
  <si>
    <t>SIOP-045</t>
  </si>
  <si>
    <t>SIOP-046</t>
  </si>
  <si>
    <t>SIOP-049</t>
  </si>
  <si>
    <t>SIOP-050</t>
  </si>
  <si>
    <t>SIOP-051</t>
  </si>
  <si>
    <t>SIOP-052</t>
  </si>
  <si>
    <t>SIOP-053</t>
  </si>
  <si>
    <t>SIOP-054</t>
  </si>
  <si>
    <t>SIOP-055</t>
  </si>
  <si>
    <t>SIOP-056</t>
  </si>
  <si>
    <t>SIOP-057</t>
  </si>
  <si>
    <t>SIOP-058</t>
  </si>
  <si>
    <t>SIOP-066</t>
  </si>
  <si>
    <t>SIOP-067</t>
  </si>
  <si>
    <t>SIOP-068</t>
  </si>
  <si>
    <t>SIOP-070</t>
  </si>
  <si>
    <t>SIOP-084</t>
  </si>
  <si>
    <t>SIOP-093</t>
  </si>
  <si>
    <t>SIOP-100</t>
  </si>
  <si>
    <t>SIOP-110</t>
  </si>
  <si>
    <t>SIOP-111</t>
  </si>
  <si>
    <t>SIOP-115</t>
  </si>
  <si>
    <t>SIOP-116</t>
  </si>
  <si>
    <t>SIOP-124</t>
  </si>
  <si>
    <t>SIOP-193</t>
  </si>
  <si>
    <t>SIOP-196</t>
  </si>
  <si>
    <t>SIOP-207</t>
  </si>
  <si>
    <t>SIOP-215</t>
  </si>
  <si>
    <t>SIOP-216</t>
  </si>
  <si>
    <t>SIOP-217</t>
  </si>
  <si>
    <t>SIOP-218</t>
  </si>
  <si>
    <t>SIOP-220</t>
  </si>
  <si>
    <t>SIOP-222</t>
  </si>
  <si>
    <t>SIOP-223</t>
  </si>
  <si>
    <t>SIOP-224</t>
  </si>
  <si>
    <t>SIOP-225</t>
  </si>
  <si>
    <t>SIOP-226</t>
  </si>
  <si>
    <t>SIOP-227</t>
  </si>
  <si>
    <t>SIOP-228</t>
  </si>
  <si>
    <t>SIOP-233</t>
  </si>
  <si>
    <t>SIOP-236</t>
  </si>
  <si>
    <t>SIOP-237</t>
  </si>
  <si>
    <t>SIOP-239</t>
  </si>
  <si>
    <t>SIOP-240</t>
  </si>
  <si>
    <t>SIOP-241</t>
  </si>
  <si>
    <t>SIOP-244</t>
  </si>
  <si>
    <t>SIOP-246</t>
  </si>
  <si>
    <t>SIOP-250</t>
  </si>
  <si>
    <t>SIOP-253</t>
  </si>
  <si>
    <t>SIOP-254</t>
  </si>
  <si>
    <t>SUMINISTRO Y COLOCACIÓN DE MURO DE 9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</si>
  <si>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Y COLOCACIÓN DE AZULEJO SPA DE 30X60 CM. COLOR WHITE GLOSSY, MARCA INTERCERAMIC. INCLUYE: HERRAMIENTA, MATERIALES, MANO DE OBRA, EQUIPO Y TODO LO NECESARIO PARA SU CORRECTA INSTALACIÓN.</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</si>
  <si>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</si>
  <si>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SUMINISTRO Y COLOCACION DE ESPEJOS PARA BAÑOS, ESPEJO DE 6MM FLOTADO A BASE DE ALUMINIO DE 2” CON MEDIAS VARIAS, INCLUYE: MATERIALES, DESPERDICIOS, FLETES, MANO DE OBRA ESPECIALIZADA, HERRAMIENTA.</t>
  </si>
  <si>
    <t>SUMINISTRO E INSTALACIÓN DE CUBIERTA DE SUPERFICIE SOLIDA TIPO CORIAN COLOR BLANCO, CON MEDIDAS DE 6.90 M X 0.70 M, CON FALDÓN O NARIZ FRONTAL Y LATERAL DE 0.30 M Y ZOCLO SANITARIO AL FONDO Y LATERAL DE 0.10 M, REPISA SUPERIOR DE 0.20X4.10M, A UNA SOLA PIEZA, BOLEADO EN ESQUINAS; INCLUYE: 2 OVALIN FORJADO CON EL MISMO MATERIAL ACABADO SEMIMATE, ORIFICIOS, FIJACIONES, MATERIALES, DESPERDICIO, EQUIPO, MANO DE OBRA, HERRAMIENTA Y TODO LO NECESARIO PARA SU CORRECTA INSTALACIÓN.</t>
  </si>
  <si>
    <t>FABRICACIÓN, SUMINISTRO E INSTALACIÓN DE MUEBLE DE ACERO INOXIDABLE T-304 CAL. 18 P3,  MEDIDAS DE 1.00X0.60X1.00M, BASTIDORES DE 2", CUBIERTA CON RESPALDO Y 1 TARJA 0.40X0.40X0.40M, CON GABINETE Y PUERTA, 1 ENTREPAÑO INTERMEDIO, 1 ENTREPAÑO INFERIOR Y PATAS EN TUBO DE 1 1/2" CON GOMA ANTIDERRAPANTE, ACABADOS SANITARIOS, BORDES ANTIESCURRIMIENTO; INCLUYE: MATERIALES, ORIFICIOS, MANO DE OBRA, DESPERDICIOS, ACARREOS AL LUGAR, FIJACIÓN Y TODO LO NECESARIO PARA SU CORRECTA EJECUCIÓN.</t>
  </si>
  <si>
    <t>FABRICACIÓN, SUMINISTRO E INSTALACIÓN DE MUEBLE PARA SÉPTICO DE ACERO INOXIDABLE T-304 CAL. 18 P3,  MEDIDAS DE 1.50X0.70X1.00M, BASTIDORES DE 2", CUBIERTA CON RESPALDO Y 1 TARJA 0.40X0.40X0.40M, CON GABINETE Y PUERTA, 1 ENTREPAÑO SUPERIOR DE 0.40M ANCHO X 1.50M LARGO X 0.40 ALTO, 1 ENTREPAÑO INFERIOR Y PATAS EN TUBO DE 1 1/2" CON GOMA ANTIDERRAPANTE, ACABADOS SANITARIOS, BORDES ANTIESCURRIMIENTO; INCLUYE: MATERIALES, ORIFICIOS, MANO DE OBRA, DESPERDICIOS, ACARREOS AL LUGAR, FIJACIÓN Y TODO LO NECESARIO PARA SU CORRECTA EJECUCIÓN.</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</si>
  <si>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3.65X0.70X0.80M, CON 6 CAJONES DE 0.18X0.40M, 2 PUERTAS DE 0.65X0.65M, CORREDERAS DE MONTAJE INFERIOR EN CIERRE SUAVE, ZOCLO DE 5CM; INCLUYE: FABRICACIÓN, RANURAS Y ORIFICIOS, MATERIALES, MANO DE OBRA, EQUIPO, HERRAMIENTA.</t>
  </si>
  <si>
    <t>SUMINISTRO Y COLOCACIÓN DE TUBERIA CONDUIT METÁLICA GALVANIZADA DE 1" DE PARED DELGADA, INCLUYE: MATERIALES, CORTES, DESPERDICIOS, COPLE, CONEXIÓNES, MANO DE OBRA, EQUIPO, ANDAMIOS, HERRAMIENTA, A CUALQUIER NIVEL.</t>
  </si>
  <si>
    <t>SUMINISTRO Y COLOCACIÓN DE TUBERIA CONDUIT METÁLICA GALVANIZADA DE 3/4" DE PARED DELGADA, INCLUYE: MATERIALES, CORTES, DESPERDICIOS, ROSCADO, COPLE, CONEXIÓN, MANO DE OBRA, EQUIPO, ANDAMIOS, HERRAMIENTA, A CUALQUIER NIVEL.</t>
  </si>
  <si>
    <t>A4.1</t>
  </si>
  <si>
    <t>A4.2</t>
  </si>
  <si>
    <t>A4.3</t>
  </si>
  <si>
    <t>SUMINISTRO E INSTALACIÓN DE TUBERÍA DE POLIPROPILENO COPOLÍMERO RANDOM (TUBOPLUS O SIMILAR) DE 2.8" (71MM)DE DIÁMETRO, CON NORMA NMX-E-226/2 CNCP. INCLUYE: HERRAMIENTAS, CONEXIONES, EQUIPO, MANO DE OBRA Y TODO LO NECESARIO PARA SU CORRECTA EJECUCIÓN.</t>
  </si>
  <si>
    <t>SIOP-007</t>
  </si>
  <si>
    <t>SIOP-015</t>
  </si>
  <si>
    <t>SIOP-031</t>
  </si>
  <si>
    <t>SIOP-032</t>
  </si>
  <si>
    <t>SIOP-033</t>
  </si>
  <si>
    <t>SIOP-035</t>
  </si>
  <si>
    <t>SIOP-037</t>
  </si>
  <si>
    <t>SIOP-038</t>
  </si>
  <si>
    <t>SIOP-095</t>
  </si>
  <si>
    <t>SIOP-096</t>
  </si>
  <si>
    <t>SIOP-097</t>
  </si>
  <si>
    <t>SIOP-098</t>
  </si>
  <si>
    <t>SIOP-099</t>
  </si>
  <si>
    <t>SIOP-102</t>
  </si>
  <si>
    <t>SIOP-104</t>
  </si>
  <si>
    <t>SIOP-105</t>
  </si>
  <si>
    <t>SIOP-106</t>
  </si>
  <si>
    <t>SIOP-108</t>
  </si>
  <si>
    <t>SIOP-109</t>
  </si>
  <si>
    <t>SIOP-113</t>
  </si>
  <si>
    <t>SIOP-114</t>
  </si>
  <si>
    <t>SIOP-119</t>
  </si>
  <si>
    <t>SIOP-126</t>
  </si>
  <si>
    <t>SIOP-127</t>
  </si>
  <si>
    <t>SIOP-128</t>
  </si>
  <si>
    <t>SIOP-129</t>
  </si>
  <si>
    <t>SIOP-132</t>
  </si>
  <si>
    <t>PRECIO UNITARIO ($) PROPUESTO</t>
  </si>
  <si>
    <t>PRECIO UNITARIO ($) PROPUESTO CON LETRA</t>
  </si>
  <si>
    <t>RAZÓN SOCIAL DEL CONTRATISTA:</t>
  </si>
  <si>
    <t>E2</t>
  </si>
  <si>
    <t>SIOP-E-SMA-OB-LP-0319-2026</t>
  </si>
  <si>
    <t>Rehabilitación del área de hospitalización (cubículos 4, 5 y 6) en el Hospital General de Occidente CLUES JCSSA007066 (Hospital Zoquipan), ubicado en el municipio de Zapopan, Jalisco.</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</si>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</sst>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0"/>
    <numFmt numFmtId="165" formatCode="&quot;$&quot;#,##0.00"/>
  </numFmts>
  <fonts count="18">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b/>
      <sz val="11"/>
      <color theme="1" tint="0.0499899983406067"/>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color rgb="FF0000CC"/>
      <name val="Calibri "/>
      <family val="2"/>
    </font>
    <font>
      <sz val="8"/>
      <name val="Calibri"/>
      <family val="2"/>
      <scheme val="minor"/>
    </font>
    <font>
      <b/>
      <sz val="11"/>
      <color theme="0"/>
      <name val="Calibri"/>
      <family val="2"/>
    </font>
    <font>
      <b/>
      <sz val="11"/>
      <name val="Calibri"/>
      <family val="2"/>
    </font>
    <font>
      <sz val="10"/>
      <name val="Calibri"/>
      <family val="2"/>
      <scheme val="minor"/>
    </font>
    <font>
      <sz val="11"/>
      <name val="Calibri"/>
      <family val="2"/>
    </font>
    <font>
      <b/>
      <sz val="16"/>
      <name val="Calibri"/>
      <family val="2"/>
    </font>
  </fonts>
  <fills count="7">
    <fill>
      <patternFill patternType="none"/>
    </fill>
    <fill>
      <patternFill patternType="gray125"/>
    </fill>
    <fill>
      <patternFill patternType="solid">
        <fgColor rgb="FF00953B"/>
        <bgColor indexed="64"/>
      </patternFill>
    </fill>
    <fill>
      <patternFill patternType="solid">
        <fgColor rgb="FFFFFF00"/>
        <bgColor indexed="64"/>
      </patternFill>
    </fill>
    <fill>
      <patternFill patternType="solid">
        <fgColor theme="8" tint="0.799979984760284"/>
        <bgColor indexed="64"/>
      </patternFill>
    </fill>
    <fill>
      <patternFill patternType="solid">
        <fgColor theme="4" tint="0.599990010261536"/>
        <bgColor indexed="64"/>
      </patternFill>
    </fill>
    <fill>
      <patternFill patternType="solid">
        <fgColor theme="0" tint="-0.249939993023872"/>
        <bgColor indexed="64"/>
      </patternFill>
    </fill>
  </fills>
  <borders count="18">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medium">
        <color auto="1"/>
      </right>
      <top/>
      <bottom style="medium">
        <color auto="1"/>
      </bottom>
    </border>
    <border>
      <left/>
      <right style="medium">
        <color auto="1"/>
      </right>
      <top style="medium">
        <color auto="1"/>
      </top>
      <bottom style="medium">
        <color auto="1"/>
      </bottom>
    </border>
    <border>
      <left style="medium">
        <color auto="1"/>
      </left>
      <right/>
      <top style="medium">
        <color auto="1"/>
      </top>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24">
    <xf numFmtId="0" fontId="0" fillId="0" borderId="0" xfId="0"/>
    <xf numFmtId="0" fontId="5" fillId="2" borderId="0" xfId="25" applyFont="1" applyFill="1" applyAlignment="1">
      <alignment horizontal="center" vertical="top"/>
      <protection/>
    </xf>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14" fontId="3" fillId="0" borderId="3" xfId="21" applyNumberFormat="1" applyFont="1" applyBorder="1" applyAlignment="1">
      <alignment horizontal="left" vertical="top"/>
      <protection/>
    </xf>
    <xf numFmtId="14" fontId="3" fillId="0" borderId="4" xfId="21" applyNumberFormat="1" applyFont="1" applyBorder="1" applyAlignment="1">
      <alignment horizontal="left" vertical="top"/>
      <protection/>
    </xf>
    <xf numFmtId="0" fontId="3" fillId="0" borderId="4" xfId="21" applyFont="1" applyBorder="1" applyAlignment="1">
      <alignment horizontal="left" vertical="top"/>
      <protection/>
    </xf>
    <xf numFmtId="14" fontId="3" fillId="0" borderId="5" xfId="21" applyNumberFormat="1" applyFont="1" applyBorder="1" applyAlignment="1">
      <alignment horizontal="left" vertical="top"/>
      <protection/>
    </xf>
    <xf numFmtId="0" fontId="4" fillId="0" borderId="0" xfId="21" applyFont="1" applyAlignment="1">
      <alignment vertical="top"/>
      <protection/>
    </xf>
    <xf numFmtId="0" fontId="3" fillId="0" borderId="0" xfId="21" applyFont="1" applyAlignment="1">
      <alignment horizontal="center" vertical="center"/>
      <protection/>
    </xf>
    <xf numFmtId="0" fontId="6" fillId="0" borderId="0" xfId="21" applyFont="1" applyAlignment="1">
      <alignment horizontal="justify" vertical="top"/>
      <protection/>
    </xf>
    <xf numFmtId="49" fontId="3" fillId="0" borderId="0" xfId="21" applyNumberFormat="1" applyFont="1" applyAlignment="1">
      <alignment horizontal="left" vertical="top"/>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3" fillId="0" borderId="0" xfId="21" applyFont="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left" vertical="top" wrapText="1"/>
      <protection/>
    </xf>
    <xf numFmtId="164" fontId="7" fillId="0" borderId="6" xfId="0" applyNumberFormat="1" applyFont="1" applyBorder="1" applyAlignment="1">
      <alignment horizontal="center" vertical="center"/>
    </xf>
    <xf numFmtId="49" fontId="4" fillId="0" borderId="0" xfId="21" applyNumberFormat="1" applyFont="1" applyAlignment="1">
      <alignment horizontal="left" vertical="top"/>
      <protection/>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9" fillId="0" borderId="0" xfId="25" applyFont="1" applyAlignment="1">
      <alignment horizontal="justify" vertical="top"/>
      <protection/>
    </xf>
    <xf numFmtId="165" fontId="10" fillId="0" borderId="0" xfId="23" applyNumberFormat="1" applyFont="1" applyAlignment="1">
      <alignment horizontal="right" vertical="top"/>
    </xf>
    <xf numFmtId="165" fontId="9" fillId="0" borderId="0" xfId="20" applyNumberFormat="1" applyFont="1" applyFill="1" applyAlignment="1">
      <alignment vertical="top"/>
    </xf>
    <xf numFmtId="0" fontId="8" fillId="0" borderId="0" xfId="21" applyFont="1" applyAlignment="1">
      <alignment horizontal="justify" vertical="top"/>
      <protection/>
    </xf>
    <xf numFmtId="49" fontId="5" fillId="2" borderId="7" xfId="22" applyNumberFormat="1" applyFont="1" applyFill="1" applyBorder="1" applyAlignment="1">
      <alignment horizontal="center" vertical="center" wrapText="1"/>
      <protection/>
    </xf>
    <xf numFmtId="49" fontId="5" fillId="2" borderId="8" xfId="22" applyNumberFormat="1" applyFont="1" applyFill="1" applyBorder="1" applyAlignment="1">
      <alignment horizontal="center" vertical="center" wrapText="1"/>
      <protection/>
    </xf>
    <xf numFmtId="49" fontId="3" fillId="0" borderId="0" xfId="25" applyNumberFormat="1" applyFont="1" applyAlignment="1">
      <alignment horizontal="left" vertical="top"/>
      <protection/>
    </xf>
    <xf numFmtId="0" fontId="4" fillId="0" borderId="2" xfId="21" applyFont="1" applyBorder="1" applyAlignment="1">
      <alignment vertical="top"/>
      <protection/>
    </xf>
    <xf numFmtId="0" fontId="4" fillId="0" borderId="9"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5" fillId="2" borderId="8" xfId="22" applyNumberFormat="1" applyFont="1" applyFill="1" applyBorder="1" applyAlignment="1">
      <alignment horizontal="center" vertical="center" wrapText="1"/>
      <protection/>
    </xf>
    <xf numFmtId="2" fontId="3" fillId="0" borderId="0" xfId="21" applyNumberFormat="1" applyFont="1" applyAlignment="1">
      <alignment horizontal="right" vertical="top"/>
      <protection/>
    </xf>
    <xf numFmtId="2" fontId="10" fillId="0" borderId="0" xfId="25" applyNumberFormat="1" applyFont="1" applyAlignment="1">
      <alignment horizontal="center" vertical="top" wrapText="1"/>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2" fontId="3" fillId="0" borderId="0" xfId="25" applyNumberFormat="1" applyFont="1" applyAlignment="1">
      <alignment horizontal="center" vertical="top" wrapText="1"/>
      <protection/>
    </xf>
    <xf numFmtId="0" fontId="3" fillId="0" borderId="0" xfId="25" applyFont="1" applyAlignment="1">
      <alignment horizontal="center" vertical="top"/>
      <protection/>
    </xf>
    <xf numFmtId="165" fontId="3" fillId="0" borderId="0" xfId="23" applyNumberFormat="1" applyFont="1" applyAlignment="1">
      <alignment horizontal="center" vertical="top" wrapText="1"/>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4" fillId="0" borderId="3" xfId="21" applyNumberFormat="1" applyFont="1" applyBorder="1" applyAlignment="1">
      <alignment vertical="top"/>
      <protection/>
    </xf>
    <xf numFmtId="165" fontId="4" fillId="0" borderId="4" xfId="21" applyNumberFormat="1" applyFont="1" applyBorder="1" applyAlignment="1">
      <alignment vertical="top"/>
      <protection/>
    </xf>
    <xf numFmtId="165" fontId="4" fillId="0" borderId="5" xfId="21" applyNumberFormat="1" applyFont="1" applyBorder="1" applyAlignment="1">
      <alignment vertical="top"/>
      <protection/>
    </xf>
    <xf numFmtId="165" fontId="4" fillId="0" borderId="1" xfId="21" applyNumberFormat="1" applyFont="1" applyBorder="1" applyAlignment="1">
      <alignment horizontal="center" vertical="top"/>
      <protection/>
    </xf>
    <xf numFmtId="165" fontId="5" fillId="2" borderId="10" xfId="22" applyNumberFormat="1" applyFont="1" applyFill="1" applyBorder="1" applyAlignment="1">
      <alignment horizontal="center" vertical="center" wrapText="1"/>
      <protection/>
    </xf>
    <xf numFmtId="165" fontId="3" fillId="0" borderId="0" xfId="20" applyNumberFormat="1" applyFont="1" applyAlignment="1">
      <alignment horizontal="right" vertical="top"/>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3" fillId="0" borderId="0" xfId="23" applyNumberFormat="1" applyFont="1" applyBorder="1" applyAlignment="1">
      <alignment horizontal="center" vertical="top"/>
    </xf>
    <xf numFmtId="165" fontId="10" fillId="0" borderId="0" xfId="25" applyNumberFormat="1" applyFont="1" applyAlignment="1">
      <alignment horizontal="center" vertical="top"/>
      <protection/>
    </xf>
    <xf numFmtId="165" fontId="3" fillId="0" borderId="0" xfId="23" applyNumberFormat="1" applyFont="1" applyFill="1" applyAlignment="1">
      <alignment horizontal="center" vertical="top"/>
    </xf>
    <xf numFmtId="165" fontId="3" fillId="0" borderId="0" xfId="25" applyNumberFormat="1" applyFont="1" applyAlignment="1">
      <alignment horizontal="right" vertical="top"/>
      <protection/>
    </xf>
    <xf numFmtId="165" fontId="4" fillId="0" borderId="0" xfId="20" applyNumberFormat="1" applyFont="1" applyFill="1" applyAlignment="1">
      <alignment horizontal="right" vertical="top"/>
    </xf>
    <xf numFmtId="0" fontId="9" fillId="0" borderId="0" xfId="25" applyFont="1" applyAlignment="1">
      <alignment horizontal="justify" vertical="top" wrapText="1"/>
      <protection/>
    </xf>
    <xf numFmtId="49" fontId="3" fillId="0" borderId="0" xfId="25" applyNumberFormat="1" applyFont="1" applyAlignment="1">
      <alignment horizontal="justify" vertical="top" wrapText="1"/>
      <protection/>
    </xf>
    <xf numFmtId="0" fontId="11" fillId="0" borderId="0" xfId="25" applyFont="1" applyAlignment="1">
      <alignment horizontal="justify" vertical="top"/>
      <protection/>
    </xf>
    <xf numFmtId="165" fontId="11" fillId="0" borderId="0" xfId="20" applyNumberFormat="1" applyFont="1" applyFill="1" applyAlignment="1">
      <alignment vertical="top"/>
    </xf>
    <xf numFmtId="165" fontId="3" fillId="0" borderId="0" xfId="23" applyNumberFormat="1" applyFont="1" applyFill="1" applyAlignment="1">
      <alignment horizontal="center" vertical="top" wrapText="1"/>
    </xf>
    <xf numFmtId="0" fontId="3" fillId="3" borderId="0" xfId="25" applyFont="1" applyFill="1" applyAlignment="1">
      <alignment vertical="top"/>
      <protection/>
    </xf>
    <xf numFmtId="0" fontId="3" fillId="4" borderId="0" xfId="25" applyFont="1" applyFill="1" applyAlignment="1">
      <alignment vertical="top"/>
      <protection/>
    </xf>
    <xf numFmtId="165" fontId="4" fillId="0" borderId="0" xfId="23" applyNumberFormat="1" applyFont="1" applyFill="1" applyAlignment="1">
      <alignment horizontal="center" vertical="top" wrapText="1"/>
    </xf>
    <xf numFmtId="165" fontId="9" fillId="0" borderId="0" xfId="20" applyNumberFormat="1" applyFont="1" applyFill="1" applyAlignment="1">
      <alignment vertical="top"/>
    </xf>
    <xf numFmtId="0" fontId="4" fillId="0" borderId="0" xfId="25" applyFont="1" applyAlignment="1">
      <alignment vertical="top"/>
      <protection/>
    </xf>
    <xf numFmtId="0" fontId="9" fillId="0" borderId="0" xfId="25" applyFont="1" applyFill="1" applyAlignment="1">
      <alignment horizontal="justify" vertical="top"/>
      <protection/>
    </xf>
    <xf numFmtId="0" fontId="9" fillId="0" borderId="0" xfId="25" applyFont="1" applyFill="1" applyAlignment="1">
      <alignment horizontal="justify" vertical="top" wrapText="1"/>
      <protection/>
    </xf>
    <xf numFmtId="0" fontId="3" fillId="0" borderId="0" xfId="25" applyFont="1" applyFill="1" applyAlignment="1">
      <alignment horizontal="center" vertical="top"/>
      <protection/>
    </xf>
    <xf numFmtId="2" fontId="3" fillId="0" borderId="0" xfId="25" applyNumberFormat="1" applyFont="1" applyFill="1" applyAlignment="1">
      <alignment horizontal="center" vertical="top" wrapText="1"/>
      <protection/>
    </xf>
    <xf numFmtId="165" fontId="3" fillId="0" borderId="0" xfId="25" applyNumberFormat="1" applyFont="1" applyFill="1" applyAlignment="1">
      <alignment horizontal="right" vertical="top"/>
      <protection/>
    </xf>
    <xf numFmtId="0" fontId="3" fillId="0" borderId="0" xfId="25" applyFont="1" applyFill="1" applyAlignment="1">
      <alignment vertical="top"/>
      <protection/>
    </xf>
    <xf numFmtId="49" fontId="3" fillId="0" borderId="0" xfId="25" applyNumberFormat="1" applyFont="1" applyFill="1" applyAlignment="1">
      <alignment horizontal="left" vertical="top"/>
      <protection/>
    </xf>
    <xf numFmtId="49" fontId="3" fillId="0" borderId="0" xfId="25" applyNumberFormat="1" applyFont="1" applyFill="1" applyAlignment="1">
      <alignment horizontal="justify" vertical="top" wrapText="1"/>
      <protection/>
    </xf>
    <xf numFmtId="0" fontId="3" fillId="5" borderId="0" xfId="25" applyFont="1" applyFill="1" applyAlignment="1">
      <alignment vertical="top"/>
      <protection/>
    </xf>
    <xf numFmtId="0" fontId="11" fillId="0" borderId="0" xfId="25" applyFont="1" applyFill="1" applyAlignment="1">
      <alignment horizontal="justify" vertical="top"/>
      <protection/>
    </xf>
    <xf numFmtId="49" fontId="13" fillId="2" borderId="8" xfId="22" applyNumberFormat="1" applyFont="1" applyFill="1" applyBorder="1" applyAlignment="1">
      <alignment horizontal="center" vertical="center" wrapText="1"/>
      <protection/>
    </xf>
    <xf numFmtId="0" fontId="14" fillId="0" borderId="11" xfId="21" applyFont="1" applyBorder="1" applyAlignment="1">
      <alignment horizontal="left" vertical="top"/>
      <protection/>
    </xf>
    <xf numFmtId="0" fontId="14" fillId="0" borderId="1" xfId="21" applyFont="1" applyBorder="1" applyAlignment="1">
      <alignment horizontal="left" vertical="top"/>
      <protection/>
    </xf>
    <xf numFmtId="165" fontId="3" fillId="0" borderId="0" xfId="25" applyNumberFormat="1" applyFont="1" applyFill="1" applyAlignment="1">
      <alignment horizontal="justify" vertical="top" wrapText="1"/>
      <protection/>
    </xf>
    <xf numFmtId="0" fontId="9" fillId="0" borderId="0" xfId="25" applyFont="1" applyFill="1" applyAlignment="1">
      <alignment horizontal="justify" vertical="top"/>
      <protection/>
    </xf>
    <xf numFmtId="0" fontId="9" fillId="0" borderId="0" xfId="25" applyFont="1" applyFill="1" applyAlignment="1">
      <alignment horizontal="justify" vertical="top" wrapText="1"/>
      <protection/>
    </xf>
    <xf numFmtId="0" fontId="4" fillId="0" borderId="0" xfId="25" applyFont="1" applyFill="1" applyAlignment="1">
      <alignment horizontal="center" vertical="top"/>
      <protection/>
    </xf>
    <xf numFmtId="2" fontId="4" fillId="0" borderId="0" xfId="25" applyNumberFormat="1" applyFont="1" applyFill="1" applyAlignment="1">
      <alignment horizontal="center" vertical="top" wrapText="1"/>
      <protection/>
    </xf>
    <xf numFmtId="165" fontId="4" fillId="0" borderId="0" xfId="25" applyNumberFormat="1" applyFont="1" applyFill="1" applyAlignment="1">
      <alignment horizontal="right" vertical="top"/>
      <protection/>
    </xf>
    <xf numFmtId="165" fontId="3" fillId="0" borderId="0" xfId="25" applyNumberFormat="1" applyFont="1" applyFill="1" applyAlignment="1">
      <alignment vertical="top"/>
      <protection/>
    </xf>
    <xf numFmtId="0" fontId="17" fillId="0" borderId="2" xfId="21" applyFont="1" applyBorder="1" applyAlignment="1">
      <alignment horizontal="center" vertical="top"/>
      <protection/>
    </xf>
    <xf numFmtId="0" fontId="17" fillId="0" borderId="9" xfId="21" applyFont="1" applyBorder="1" applyAlignment="1">
      <alignment horizontal="center" vertical="top"/>
      <protection/>
    </xf>
    <xf numFmtId="0" fontId="5" fillId="2" borderId="0" xfId="25" applyFont="1" applyFill="1" applyAlignment="1">
      <alignment horizontal="center" vertical="top"/>
      <protection/>
    </xf>
    <xf numFmtId="0" fontId="4" fillId="0" borderId="11" xfId="21" applyFont="1" applyBorder="1" applyAlignment="1">
      <alignment horizontal="center" vertical="top"/>
      <protection/>
    </xf>
    <xf numFmtId="0" fontId="4" fillId="0" borderId="12" xfId="21" applyFont="1" applyBorder="1" applyAlignment="1">
      <alignment horizontal="center" vertical="top"/>
      <protection/>
    </xf>
    <xf numFmtId="0" fontId="4" fillId="0" borderId="3" xfId="21" applyFont="1" applyBorder="1" applyAlignment="1">
      <alignment horizontal="center"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5" xfId="21" applyFont="1" applyBorder="1" applyAlignment="1">
      <alignment horizontal="center" vertical="center"/>
      <protection/>
    </xf>
    <xf numFmtId="0" fontId="5" fillId="2" borderId="7" xfId="21" applyFont="1" applyFill="1" applyBorder="1" applyAlignment="1">
      <alignment horizontal="center" vertical="top"/>
      <protection/>
    </xf>
    <xf numFmtId="0" fontId="5" fillId="2" borderId="8"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4" fillId="6" borderId="16" xfId="21" applyFont="1" applyFill="1" applyBorder="1" applyAlignment="1">
      <alignment horizontal="center" vertical="top"/>
      <protection/>
    </xf>
    <xf numFmtId="0" fontId="4" fillId="6" borderId="0" xfId="21" applyFont="1" applyFill="1" applyAlignment="1">
      <alignment horizontal="center" vertical="top"/>
      <protection/>
    </xf>
    <xf numFmtId="0" fontId="4" fillId="6" borderId="17" xfId="21" applyFont="1" applyFill="1" applyBorder="1" applyAlignment="1">
      <alignment horizontal="center"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5" xfId="21" applyFont="1" applyBorder="1" applyAlignment="1">
      <alignment horizontal="center" vertical="center"/>
      <protection/>
    </xf>
    <xf numFmtId="0" fontId="15" fillId="0" borderId="2" xfId="21" applyFont="1" applyBorder="1" applyAlignment="1">
      <alignment horizontal="justify" vertical="top"/>
      <protection/>
    </xf>
    <xf numFmtId="0" fontId="15" fillId="0" borderId="9" xfId="21" applyFont="1" applyBorder="1" applyAlignment="1">
      <alignment horizontal="justify" vertical="top"/>
      <protection/>
    </xf>
    <xf numFmtId="0" fontId="16" fillId="0" borderId="2" xfId="21" applyFont="1" applyBorder="1" applyAlignment="1">
      <alignment horizontal="left" vertical="top"/>
      <protection/>
    </xf>
    <xf numFmtId="0" fontId="16" fillId="0" borderId="9" xfId="21" applyFont="1" applyBorder="1" applyAlignment="1">
      <alignment horizontal="left" vertical="top"/>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110777</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62741</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820525" y="676275"/>
          <a:ext cx="1724025" cy="5334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G328"/>
  <sheetViews>
    <sheetView showGridLines="0" tabSelected="1" view="pageBreakPreview" zoomScale="70" zoomScaleNormal="70" zoomScaleSheetLayoutView="70" zoomScalePageLayoutView="52" workbookViewId="0" topLeftCell="A292">
      <selection pane="topLeft" activeCell="E297" sqref="E19:E297"/>
    </sheetView>
  </sheetViews>
  <sheetFormatPr defaultColWidth="9.14428571428571" defaultRowHeight="15" customHeight="1"/>
  <cols>
    <col min="1" max="1" width="21" style="4" customWidth="1"/>
    <col min="2" max="2" width="77.4285714285714" style="4" customWidth="1"/>
    <col min="3" max="3" width="11.8571428571429" style="4" customWidth="1"/>
    <col min="4" max="4" width="14.8571428571429" style="39" customWidth="1"/>
    <col min="5" max="5" width="19.1428571428571" style="53" customWidth="1"/>
    <col min="6" max="6" width="32.5714285714286" style="4" customWidth="1"/>
    <col min="7" max="7" width="26.7142857142857" style="43" customWidth="1"/>
    <col min="8" max="16384" width="9.14285714285714" style="4"/>
  </cols>
  <sheetData>
    <row r="1" spans="1:7" ht="15" customHeight="1">
      <c r="A1" s="2"/>
      <c r="B1" s="3" t="s">
        <v>0</v>
      </c>
      <c r="C1" s="93" t="s">
        <v>1</v>
      </c>
      <c r="D1" s="94"/>
      <c r="E1" s="94"/>
      <c r="F1" s="95"/>
      <c r="G1" s="46"/>
    </row>
    <row r="2" spans="1:7" ht="15" customHeight="1">
      <c r="A2" s="5"/>
      <c r="B2" s="18" t="s">
        <v>2</v>
      </c>
      <c r="C2" s="114" t="s">
        <v>530</v>
      </c>
      <c r="D2" s="115"/>
      <c r="E2" s="115"/>
      <c r="F2" s="116"/>
      <c r="G2" s="47"/>
    </row>
    <row r="3" spans="1:7" ht="15" customHeight="1">
      <c r="A3" s="5"/>
      <c r="B3" s="6" t="s">
        <v>3</v>
      </c>
      <c r="C3" s="114"/>
      <c r="D3" s="115"/>
      <c r="E3" s="115"/>
      <c r="F3" s="116"/>
      <c r="G3" s="47"/>
    </row>
    <row r="4" spans="1:7" ht="15" customHeight="1">
      <c r="A4" s="5"/>
      <c r="B4" s="31"/>
      <c r="C4" s="114"/>
      <c r="D4" s="115"/>
      <c r="E4" s="115"/>
      <c r="F4" s="116"/>
      <c r="G4" s="47"/>
    </row>
    <row r="5" spans="1:7" ht="15" customHeight="1" thickBot="1">
      <c r="A5" s="5"/>
      <c r="B5" s="32"/>
      <c r="C5" s="117"/>
      <c r="D5" s="118"/>
      <c r="E5" s="118"/>
      <c r="F5" s="119"/>
      <c r="G5" s="47"/>
    </row>
    <row r="6" spans="1:7" ht="15" customHeight="1">
      <c r="A6" s="5"/>
      <c r="B6" s="81" t="s">
        <v>4</v>
      </c>
      <c r="C6" s="96" t="s">
        <v>5</v>
      </c>
      <c r="D6" s="97"/>
      <c r="E6" s="97"/>
      <c r="F6" s="7"/>
      <c r="G6" s="47"/>
    </row>
    <row r="7" spans="1:7" ht="15" customHeight="1">
      <c r="A7" s="5"/>
      <c r="B7" s="120" t="s">
        <v>531</v>
      </c>
      <c r="C7" s="98" t="s">
        <v>6</v>
      </c>
      <c r="D7" s="99"/>
      <c r="E7" s="99"/>
      <c r="F7" s="8"/>
      <c r="G7" s="47"/>
    </row>
    <row r="8" spans="1:7" ht="15" customHeight="1">
      <c r="A8" s="5"/>
      <c r="B8" s="120"/>
      <c r="C8" s="98" t="s">
        <v>7</v>
      </c>
      <c r="D8" s="99"/>
      <c r="E8" s="99"/>
      <c r="F8" s="9"/>
      <c r="G8" s="47"/>
    </row>
    <row r="9" spans="1:7" ht="15" customHeight="1" thickBot="1">
      <c r="A9" s="5"/>
      <c r="B9" s="121"/>
      <c r="C9" s="100" t="s">
        <v>8</v>
      </c>
      <c r="D9" s="101"/>
      <c r="E9" s="101"/>
      <c r="F9" s="10"/>
      <c r="G9" s="48"/>
    </row>
    <row r="10" spans="1:7" ht="15" customHeight="1">
      <c r="A10" s="5"/>
      <c r="B10" s="82" t="s">
        <v>528</v>
      </c>
      <c r="C10" s="93" t="s">
        <v>9</v>
      </c>
      <c r="D10" s="94"/>
      <c r="E10" s="94"/>
      <c r="F10" s="95"/>
      <c r="G10" s="49" t="s">
        <v>10</v>
      </c>
    </row>
    <row r="11" spans="1:7" ht="15" customHeight="1">
      <c r="A11" s="5"/>
      <c r="B11" s="122"/>
      <c r="C11" s="102"/>
      <c r="D11" s="103"/>
      <c r="E11" s="103"/>
      <c r="F11" s="104"/>
      <c r="G11" s="90" t="s">
        <v>529</v>
      </c>
    </row>
    <row r="12" spans="1:7" ht="15" customHeight="1" thickBot="1">
      <c r="A12" s="20"/>
      <c r="B12" s="123"/>
      <c r="C12" s="105"/>
      <c r="D12" s="106"/>
      <c r="E12" s="106"/>
      <c r="F12" s="107"/>
      <c r="G12" s="91"/>
    </row>
    <row r="13" spans="4:4" ht="15" customHeight="1" thickBot="1">
      <c r="D13" s="33"/>
    </row>
    <row r="14" spans="1:7" ht="15" customHeight="1" thickBot="1">
      <c r="A14" s="108" t="s">
        <v>111</v>
      </c>
      <c r="B14" s="109"/>
      <c r="C14" s="109"/>
      <c r="D14" s="109"/>
      <c r="E14" s="109"/>
      <c r="F14" s="109"/>
      <c r="G14" s="110"/>
    </row>
    <row r="15" spans="1:7" ht="15" customHeight="1" thickBot="1">
      <c r="A15" s="11"/>
      <c r="B15" s="11"/>
      <c r="C15" s="11"/>
      <c r="D15" s="34"/>
      <c r="E15" s="54"/>
      <c r="F15" s="11"/>
      <c r="G15" s="44"/>
    </row>
    <row r="16" spans="1:7" s="12" customFormat="1" ht="30.75" thickBot="1">
      <c r="A16" s="28" t="s">
        <v>11</v>
      </c>
      <c r="B16" s="29" t="s">
        <v>12</v>
      </c>
      <c r="C16" s="29" t="s">
        <v>13</v>
      </c>
      <c r="D16" s="35" t="s">
        <v>14</v>
      </c>
      <c r="E16" s="80" t="s">
        <v>526</v>
      </c>
      <c r="F16" s="80" t="s">
        <v>527</v>
      </c>
      <c r="G16" s="50" t="s">
        <v>15</v>
      </c>
    </row>
    <row r="17" spans="1:7" ht="45">
      <c r="A17" s="21" t="s">
        <v>16</v>
      </c>
      <c r="B17" s="13" t="str">
        <f>B7</f>
        <v>Rehabilitación del área de hospitalización (cubículos 4, 5 y 6) en el Hospital General de Occidente CLUES JCSSA007066 (Hospital Zoquipan), ubicado en el municipio de Zapopan, Jalisco.</v>
      </c>
      <c r="C17" s="17"/>
      <c r="D17" s="36"/>
      <c r="E17" s="55"/>
      <c r="F17" s="22"/>
      <c r="G17" s="23">
        <f>G18+G36+G40+G46+G84+G96+G106+G123+G130+G142+G158+G163+G168+G171+G177+G208+G218+G221+G269+G284+G290+G295</f>
        <v>0</v>
      </c>
    </row>
    <row r="18" spans="1:7" ht="15">
      <c r="A18" s="24" t="s">
        <v>31</v>
      </c>
      <c r="B18" s="60" t="s">
        <v>112</v>
      </c>
      <c r="C18" s="24"/>
      <c r="D18" s="40"/>
      <c r="E18" s="56"/>
      <c r="F18" s="42"/>
      <c r="G18" s="26">
        <f>SUM(G19:G35)</f>
        <v>0</v>
      </c>
    </row>
    <row r="19" spans="1:7" ht="128.25">
      <c r="A19" s="76" t="s">
        <v>22</v>
      </c>
      <c r="B19" s="77" t="s">
        <v>53</v>
      </c>
      <c r="C19" s="72" t="s">
        <v>23</v>
      </c>
      <c r="D19" s="73">
        <v>258.9</v>
      </c>
      <c r="E19" s="74"/>
      <c r="F19" s="64" t="str" cm="1">
        <f t="array" ref="F19">numtext(E19)</f>
        <v>CERO PESOS 00/100 M.N.</v>
      </c>
      <c r="G19" s="74">
        <f t="shared" si="0" ref="G19">ROUND(D19*E19,2)</f>
        <v>0</v>
      </c>
    </row>
    <row r="20" spans="1:7" ht="71.25">
      <c r="A20" s="76" t="s">
        <v>427</v>
      </c>
      <c r="B20" s="83" t="s">
        <v>328</v>
      </c>
      <c r="C20" s="72" t="s">
        <v>23</v>
      </c>
      <c r="D20" s="73">
        <v>106.21</v>
      </c>
      <c r="E20" s="74"/>
      <c r="F20" s="64" t="str" cm="1">
        <f t="array" ref="F20">numtext(E20)</f>
        <v>CERO PESOS 00/100 M.N.</v>
      </c>
      <c r="G20" s="74">
        <f t="shared" si="1" ref="G20:G33">ROUND(D20*E20,2)</f>
        <v>0</v>
      </c>
    </row>
    <row r="21" spans="1:7" ht="85.5">
      <c r="A21" s="76" t="s">
        <v>428</v>
      </c>
      <c r="B21" s="77" t="s">
        <v>410</v>
      </c>
      <c r="C21" s="72" t="s">
        <v>23</v>
      </c>
      <c r="D21" s="73">
        <v>53.90</v>
      </c>
      <c r="E21" s="74"/>
      <c r="F21" s="64" t="str" cm="1">
        <f t="array" ref="F21">numtext(E21)</f>
        <v>CERO PESOS 00/100 M.N.</v>
      </c>
      <c r="G21" s="74">
        <f t="shared" si="1"/>
        <v>0</v>
      </c>
    </row>
    <row r="22" spans="1:7" ht="85.5">
      <c r="A22" s="76" t="s">
        <v>429</v>
      </c>
      <c r="B22" s="83" t="s">
        <v>329</v>
      </c>
      <c r="C22" s="72" t="s">
        <v>23</v>
      </c>
      <c r="D22" s="73">
        <v>187.74</v>
      </c>
      <c r="E22" s="74"/>
      <c r="F22" s="64" t="str" cm="1">
        <f t="array" ref="F22">numtext(E22)</f>
        <v>CERO PESOS 00/100 M.N.</v>
      </c>
      <c r="G22" s="74">
        <f t="shared" si="1"/>
        <v>0</v>
      </c>
    </row>
    <row r="23" spans="1:7" ht="57">
      <c r="A23" s="76" t="s">
        <v>430</v>
      </c>
      <c r="B23" s="83" t="s">
        <v>330</v>
      </c>
      <c r="C23" s="72" t="s">
        <v>23</v>
      </c>
      <c r="D23" s="73">
        <v>48.46</v>
      </c>
      <c r="E23" s="74"/>
      <c r="F23" s="64" t="str" cm="1">
        <f t="array" ref="F23">numtext(E23)</f>
        <v>CERO PESOS 00/100 M.N.</v>
      </c>
      <c r="G23" s="74">
        <f t="shared" si="1"/>
        <v>0</v>
      </c>
    </row>
    <row r="24" spans="1:7" ht="85.5">
      <c r="A24" s="76" t="s">
        <v>431</v>
      </c>
      <c r="B24" s="83" t="s">
        <v>406</v>
      </c>
      <c r="C24" s="72" t="s">
        <v>23</v>
      </c>
      <c r="D24" s="73">
        <v>183.56</v>
      </c>
      <c r="E24" s="74"/>
      <c r="F24" s="64" t="str" cm="1">
        <f t="array" ref="F24">numtext(E24)</f>
        <v>CERO PESOS 00/100 M.N.</v>
      </c>
      <c r="G24" s="74">
        <f t="shared" si="2" ref="G24">ROUND(D24*E24,2)</f>
        <v>0</v>
      </c>
    </row>
    <row r="25" spans="1:7" ht="71.25">
      <c r="A25" s="76" t="s">
        <v>499</v>
      </c>
      <c r="B25" s="83" t="s">
        <v>407</v>
      </c>
      <c r="C25" s="72" t="s">
        <v>28</v>
      </c>
      <c r="D25" s="73">
        <v>9</v>
      </c>
      <c r="E25" s="74"/>
      <c r="F25" s="64" t="str" cm="1">
        <f t="array" ref="F25">numtext(E25)</f>
        <v>CERO PESOS 00/100 M.N.</v>
      </c>
      <c r="G25" s="74">
        <f t="shared" si="1"/>
        <v>0</v>
      </c>
    </row>
    <row r="26" spans="1:7" ht="71.25">
      <c r="A26" s="76" t="s">
        <v>432</v>
      </c>
      <c r="B26" s="83" t="s">
        <v>332</v>
      </c>
      <c r="C26" s="72" t="s">
        <v>23</v>
      </c>
      <c r="D26" s="73">
        <v>61.50</v>
      </c>
      <c r="E26" s="74"/>
      <c r="F26" s="64" t="str" cm="1">
        <f t="array" ref="F26">numtext(E26)</f>
        <v>CERO PESOS 00/100 M.N.</v>
      </c>
      <c r="G26" s="74">
        <f t="shared" si="1"/>
        <v>0</v>
      </c>
    </row>
    <row r="27" spans="1:7" ht="85.5">
      <c r="A27" s="76" t="s">
        <v>331</v>
      </c>
      <c r="B27" s="83" t="s">
        <v>337</v>
      </c>
      <c r="C27" s="72" t="s">
        <v>23</v>
      </c>
      <c r="D27" s="73">
        <v>133.68</v>
      </c>
      <c r="E27" s="74"/>
      <c r="F27" s="64" t="str" cm="1">
        <f t="array" ref="F27">numtext(E27)</f>
        <v>CERO PESOS 00/100 M.N.</v>
      </c>
      <c r="G27" s="74">
        <f t="shared" si="1"/>
        <v>0</v>
      </c>
    </row>
    <row r="28" spans="1:7" ht="57">
      <c r="A28" s="76" t="s">
        <v>194</v>
      </c>
      <c r="B28" s="83" t="s">
        <v>416</v>
      </c>
      <c r="C28" s="72" t="s">
        <v>23</v>
      </c>
      <c r="D28" s="73">
        <v>133.68</v>
      </c>
      <c r="E28" s="74"/>
      <c r="F28" s="64" t="str" cm="1">
        <f t="array" ref="F28">numtext(E28)</f>
        <v>CERO PESOS 00/100 M.N.</v>
      </c>
      <c r="G28" s="74">
        <f t="shared" si="1"/>
        <v>0</v>
      </c>
    </row>
    <row r="29" spans="1:7" ht="57">
      <c r="A29" s="76" t="s">
        <v>195</v>
      </c>
      <c r="B29" s="83" t="s">
        <v>333</v>
      </c>
      <c r="C29" s="72" t="s">
        <v>28</v>
      </c>
      <c r="D29" s="73">
        <v>36</v>
      </c>
      <c r="E29" s="74"/>
      <c r="F29" s="64" t="str" cm="1">
        <f t="array" ref="F29">numtext(E29)</f>
        <v>CERO PESOS 00/100 M.N.</v>
      </c>
      <c r="G29" s="74">
        <f t="shared" si="1"/>
        <v>0</v>
      </c>
    </row>
    <row r="30" spans="1:7" ht="99.75">
      <c r="A30" s="76" t="s">
        <v>196</v>
      </c>
      <c r="B30" s="83" t="s">
        <v>334</v>
      </c>
      <c r="C30" s="72" t="s">
        <v>23</v>
      </c>
      <c r="D30" s="73">
        <v>258.9</v>
      </c>
      <c r="E30" s="74"/>
      <c r="F30" s="64" t="str" cm="1">
        <f t="array" ref="F30">numtext(E30)</f>
        <v>CERO PESOS 00/100 M.N.</v>
      </c>
      <c r="G30" s="74">
        <f t="shared" si="1"/>
        <v>0</v>
      </c>
    </row>
    <row r="31" spans="1:7" ht="28.5">
      <c r="A31" s="76" t="s">
        <v>197</v>
      </c>
      <c r="B31" s="83" t="s">
        <v>417</v>
      </c>
      <c r="C31" s="72" t="s">
        <v>28</v>
      </c>
      <c r="D31" s="73">
        <v>26</v>
      </c>
      <c r="E31" s="74"/>
      <c r="F31" s="64" t="str" cm="1">
        <f t="array" ref="F31">numtext(E31)</f>
        <v>CERO PESOS 00/100 M.N.</v>
      </c>
      <c r="G31" s="74">
        <f t="shared" si="1"/>
        <v>0</v>
      </c>
    </row>
    <row r="32" spans="1:7" ht="85.5">
      <c r="A32" s="76" t="s">
        <v>335</v>
      </c>
      <c r="B32" s="83" t="s">
        <v>408</v>
      </c>
      <c r="C32" s="72" t="s">
        <v>28</v>
      </c>
      <c r="D32" s="73">
        <v>6</v>
      </c>
      <c r="E32" s="74"/>
      <c r="F32" s="64" t="str" cm="1">
        <f t="array" ref="F32">numtext(E32)</f>
        <v>CERO PESOS 00/100 M.N.</v>
      </c>
      <c r="G32" s="74">
        <f t="shared" si="1"/>
        <v>0</v>
      </c>
    </row>
    <row r="33" spans="1:7" ht="71.25">
      <c r="A33" s="76" t="s">
        <v>500</v>
      </c>
      <c r="B33" s="83" t="s">
        <v>336</v>
      </c>
      <c r="C33" s="72" t="s">
        <v>28</v>
      </c>
      <c r="D33" s="73">
        <v>12</v>
      </c>
      <c r="E33" s="74"/>
      <c r="F33" s="64" t="str" cm="1">
        <f t="array" ref="F33">numtext(E33)</f>
        <v>CERO PESOS 00/100 M.N.</v>
      </c>
      <c r="G33" s="74">
        <f t="shared" si="1"/>
        <v>0</v>
      </c>
    </row>
    <row r="34" spans="1:7" ht="57">
      <c r="A34" s="76" t="s">
        <v>256</v>
      </c>
      <c r="B34" s="77" t="s">
        <v>113</v>
      </c>
      <c r="C34" s="72" t="s">
        <v>24</v>
      </c>
      <c r="D34" s="73">
        <v>37.15</v>
      </c>
      <c r="E34" s="74"/>
      <c r="F34" s="64" t="str" cm="1">
        <f t="array" ref="F34">numtext(E34)</f>
        <v>CERO PESOS 00/100 M.N.</v>
      </c>
      <c r="G34" s="74">
        <f>ROUND(D34*E34,2)</f>
        <v>0</v>
      </c>
    </row>
    <row r="35" spans="1:7" ht="57">
      <c r="A35" s="76" t="s">
        <v>198</v>
      </c>
      <c r="B35" s="77" t="s">
        <v>114</v>
      </c>
      <c r="C35" s="72" t="s">
        <v>27</v>
      </c>
      <c r="D35" s="73">
        <v>371.50</v>
      </c>
      <c r="E35" s="74"/>
      <c r="F35" s="64" t="str" cm="1">
        <f t="array" ref="F35">numtext(E35)</f>
        <v>CERO PESOS 00/100 M.N.</v>
      </c>
      <c r="G35" s="74">
        <f>ROUND(D35*E35,2)</f>
        <v>0</v>
      </c>
    </row>
    <row r="36" spans="1:7" s="16" customFormat="1" ht="15">
      <c r="A36" s="70" t="s">
        <v>33</v>
      </c>
      <c r="B36" s="71" t="s">
        <v>115</v>
      </c>
      <c r="C36" s="72"/>
      <c r="D36" s="73"/>
      <c r="E36" s="74"/>
      <c r="F36" s="64"/>
      <c r="G36" s="26">
        <f>SUM(G37:G39)</f>
        <v>0</v>
      </c>
    </row>
    <row r="37" spans="1:7" s="16" customFormat="1" ht="99.75">
      <c r="A37" s="76" t="s">
        <v>199</v>
      </c>
      <c r="B37" s="77" t="s">
        <v>237</v>
      </c>
      <c r="C37" s="72" t="s">
        <v>26</v>
      </c>
      <c r="D37" s="73">
        <v>48.05</v>
      </c>
      <c r="E37" s="74"/>
      <c r="F37" s="64" t="str" cm="1">
        <f t="array" ref="F37">numtext(E37)</f>
        <v>CERO PESOS 00/100 M.N.</v>
      </c>
      <c r="G37" s="74">
        <f t="shared" si="3" ref="G37:G39">ROUND(D37*E37,2)</f>
        <v>0</v>
      </c>
    </row>
    <row r="38" spans="1:7" s="16" customFormat="1" ht="114">
      <c r="A38" s="76" t="s">
        <v>200</v>
      </c>
      <c r="B38" s="77" t="s">
        <v>409</v>
      </c>
      <c r="C38" s="72" t="s">
        <v>26</v>
      </c>
      <c r="D38" s="73">
        <v>54</v>
      </c>
      <c r="E38" s="74"/>
      <c r="F38" s="64" t="str" cm="1">
        <f t="array" ref="F38">numtext(E38)</f>
        <v>CERO PESOS 00/100 M.N.</v>
      </c>
      <c r="G38" s="74">
        <f t="shared" si="4" ref="G38">ROUND(D38*E38,2)</f>
        <v>0</v>
      </c>
    </row>
    <row r="39" spans="1:7" s="16" customFormat="1" ht="85.5">
      <c r="A39" s="76" t="s">
        <v>338</v>
      </c>
      <c r="B39" s="77" t="s">
        <v>88</v>
      </c>
      <c r="C39" s="72" t="s">
        <v>23</v>
      </c>
      <c r="D39" s="73">
        <v>42.54</v>
      </c>
      <c r="E39" s="74"/>
      <c r="F39" s="64" t="str" cm="1">
        <f t="array" ref="F39">numtext(E39)</f>
        <v>CERO PESOS 00/100 M.N.</v>
      </c>
      <c r="G39" s="74">
        <f t="shared" si="3"/>
        <v>0</v>
      </c>
    </row>
    <row r="40" spans="1:7" s="16" customFormat="1" ht="15">
      <c r="A40" s="70" t="s">
        <v>34</v>
      </c>
      <c r="B40" s="71" t="s">
        <v>116</v>
      </c>
      <c r="C40" s="72"/>
      <c r="D40" s="73"/>
      <c r="E40" s="74"/>
      <c r="F40" s="64"/>
      <c r="G40" s="26">
        <f>SUM(G41:G45)</f>
        <v>0</v>
      </c>
    </row>
    <row r="41" spans="1:7" s="16" customFormat="1" ht="85.5">
      <c r="A41" s="76" t="s">
        <v>339</v>
      </c>
      <c r="B41" s="77" t="s">
        <v>238</v>
      </c>
      <c r="C41" s="72" t="s">
        <v>23</v>
      </c>
      <c r="D41" s="73">
        <v>62.57</v>
      </c>
      <c r="E41" s="74"/>
      <c r="F41" s="64" t="str" cm="1">
        <f t="array" ref="F41">numtext(E41)</f>
        <v>CERO PESOS 00/100 M.N.</v>
      </c>
      <c r="G41" s="74">
        <f t="shared" si="5" ref="G41:G44">ROUND(D41*E41,2)</f>
        <v>0</v>
      </c>
    </row>
    <row r="42" spans="1:7" s="16" customFormat="1" ht="57">
      <c r="A42" s="76" t="s">
        <v>340</v>
      </c>
      <c r="B42" s="77" t="s">
        <v>117</v>
      </c>
      <c r="C42" s="72" t="s">
        <v>26</v>
      </c>
      <c r="D42" s="73">
        <v>38</v>
      </c>
      <c r="E42" s="74"/>
      <c r="F42" s="64" t="str" cm="1">
        <f t="array" ref="F42">numtext(E42)</f>
        <v>CERO PESOS 00/100 M.N.</v>
      </c>
      <c r="G42" s="74">
        <f t="shared" si="5"/>
        <v>0</v>
      </c>
    </row>
    <row r="43" spans="1:7" s="16" customFormat="1" ht="71.25">
      <c r="A43" s="76" t="s">
        <v>341</v>
      </c>
      <c r="B43" s="77" t="s">
        <v>239</v>
      </c>
      <c r="C43" s="72" t="s">
        <v>26</v>
      </c>
      <c r="D43" s="73">
        <v>38</v>
      </c>
      <c r="E43" s="74"/>
      <c r="F43" s="64" t="str" cm="1">
        <f t="array" ref="F43">numtext(E43)</f>
        <v>CERO PESOS 00/100 M.N.</v>
      </c>
      <c r="G43" s="74">
        <f t="shared" si="6" ref="G43">ROUND(D43*E43,2)</f>
        <v>0</v>
      </c>
    </row>
    <row r="44" spans="1:7" s="16" customFormat="1" ht="57">
      <c r="A44" s="76" t="s">
        <v>342</v>
      </c>
      <c r="B44" s="77" t="s">
        <v>89</v>
      </c>
      <c r="C44" s="72" t="s">
        <v>23</v>
      </c>
      <c r="D44" s="73">
        <v>62.57</v>
      </c>
      <c r="E44" s="74"/>
      <c r="F44" s="64" t="str" cm="1">
        <f t="array" ref="F44">numtext(E44)</f>
        <v>CERO PESOS 00/100 M.N.</v>
      </c>
      <c r="G44" s="74">
        <f t="shared" si="5"/>
        <v>0</v>
      </c>
    </row>
    <row r="45" spans="1:7" s="16" customFormat="1" ht="42.75">
      <c r="A45" s="76" t="s">
        <v>201</v>
      </c>
      <c r="B45" s="77" t="s">
        <v>240</v>
      </c>
      <c r="C45" s="72" t="s">
        <v>23</v>
      </c>
      <c r="D45" s="73">
        <v>1.80</v>
      </c>
      <c r="E45" s="74"/>
      <c r="F45" s="64" t="str" cm="1">
        <f t="array" ref="F45">numtext(E45)</f>
        <v>CERO PESOS 00/100 M.N.</v>
      </c>
      <c r="G45" s="74">
        <f t="shared" si="7" ref="G45">ROUND(D45*E45,2)</f>
        <v>0</v>
      </c>
    </row>
    <row r="46" spans="1:7" s="16" customFormat="1" ht="15">
      <c r="A46" s="70" t="s">
        <v>35</v>
      </c>
      <c r="B46" s="71" t="s">
        <v>119</v>
      </c>
      <c r="C46" s="72"/>
      <c r="D46" s="73"/>
      <c r="E46" s="74"/>
      <c r="F46" s="64"/>
      <c r="G46" s="26">
        <f>G47+G57+G75</f>
        <v>0</v>
      </c>
    </row>
    <row r="47" spans="1:7" s="16" customFormat="1" ht="15">
      <c r="A47" s="79" t="s">
        <v>495</v>
      </c>
      <c r="B47" s="79" t="s">
        <v>120</v>
      </c>
      <c r="C47" s="72"/>
      <c r="D47" s="73"/>
      <c r="E47" s="74"/>
      <c r="F47" s="64"/>
      <c r="G47" s="63">
        <f>SUM(G48:G56)</f>
        <v>0</v>
      </c>
    </row>
    <row r="48" spans="1:7" s="16" customFormat="1" ht="42.75">
      <c r="A48" s="76" t="s">
        <v>202</v>
      </c>
      <c r="B48" s="77" t="s">
        <v>248</v>
      </c>
      <c r="C48" s="72" t="s">
        <v>26</v>
      </c>
      <c r="D48" s="73">
        <v>52</v>
      </c>
      <c r="E48" s="74"/>
      <c r="F48" s="64" t="str" cm="1">
        <f t="array" ref="F48">numtext(E48)</f>
        <v>CERO PESOS 00/100 M.N.</v>
      </c>
      <c r="G48" s="74">
        <f t="shared" si="8" ref="G48">ROUND(D48*E48,2)</f>
        <v>0</v>
      </c>
    </row>
    <row r="49" spans="1:7" s="16" customFormat="1" ht="71.25">
      <c r="A49" s="76" t="s">
        <v>203</v>
      </c>
      <c r="B49" s="77" t="s">
        <v>54</v>
      </c>
      <c r="C49" s="72" t="s">
        <v>24</v>
      </c>
      <c r="D49" s="73">
        <v>31.20</v>
      </c>
      <c r="E49" s="74"/>
      <c r="F49" s="64" t="str" cm="1">
        <f t="array" ref="F49">numtext(E49)</f>
        <v>CERO PESOS 00/100 M.N.</v>
      </c>
      <c r="G49" s="74">
        <f t="shared" si="9" ref="G49:G56">ROUND(D49*E49,2)</f>
        <v>0</v>
      </c>
    </row>
    <row r="50" spans="1:7" s="16" customFormat="1" ht="42.75">
      <c r="A50" s="76" t="s">
        <v>204</v>
      </c>
      <c r="B50" s="77" t="s">
        <v>121</v>
      </c>
      <c r="C50" s="72" t="s">
        <v>23</v>
      </c>
      <c r="D50" s="73">
        <v>18.72</v>
      </c>
      <c r="E50" s="74"/>
      <c r="F50" s="64" t="str" cm="1">
        <f t="array" ref="F50">numtext(E50)</f>
        <v>CERO PESOS 00/100 M.N.</v>
      </c>
      <c r="G50" s="74">
        <f t="shared" si="9"/>
        <v>0</v>
      </c>
    </row>
    <row r="51" spans="1:7" s="16" customFormat="1" ht="42.75">
      <c r="A51" s="76" t="s">
        <v>205</v>
      </c>
      <c r="B51" s="77" t="s">
        <v>122</v>
      </c>
      <c r="C51" s="72" t="s">
        <v>24</v>
      </c>
      <c r="D51" s="73">
        <v>4.68</v>
      </c>
      <c r="E51" s="74"/>
      <c r="F51" s="64" t="str" cm="1">
        <f t="array" ref="F51">numtext(E51)</f>
        <v>CERO PESOS 00/100 M.N.</v>
      </c>
      <c r="G51" s="74">
        <f t="shared" si="9"/>
        <v>0</v>
      </c>
    </row>
    <row r="52" spans="1:7" s="16" customFormat="1" ht="71.25">
      <c r="A52" s="76" t="s">
        <v>343</v>
      </c>
      <c r="B52" s="77" t="s">
        <v>123</v>
      </c>
      <c r="C52" s="72" t="s">
        <v>24</v>
      </c>
      <c r="D52" s="73">
        <v>18.72</v>
      </c>
      <c r="E52" s="74"/>
      <c r="F52" s="64" t="str" cm="1">
        <f t="array" ref="F52">numtext(E52)</f>
        <v>CERO PESOS 00/100 M.N.</v>
      </c>
      <c r="G52" s="74">
        <f t="shared" si="10" ref="G52">ROUND(D52*E52,2)</f>
        <v>0</v>
      </c>
    </row>
    <row r="53" spans="1:7" s="16" customFormat="1" ht="71.25">
      <c r="A53" s="76" t="s">
        <v>501</v>
      </c>
      <c r="B53" s="77" t="s">
        <v>419</v>
      </c>
      <c r="C53" s="72" t="s">
        <v>24</v>
      </c>
      <c r="D53" s="73">
        <v>12.465</v>
      </c>
      <c r="E53" s="74"/>
      <c r="F53" s="64" t="str" cm="1">
        <f t="array" ref="F53">numtext(E53)</f>
        <v>CERO PESOS 00/100 M.N.</v>
      </c>
      <c r="G53" s="74">
        <f t="shared" si="9"/>
        <v>0</v>
      </c>
    </row>
    <row r="54" spans="1:7" s="16" customFormat="1" ht="57">
      <c r="A54" s="76" t="s">
        <v>502</v>
      </c>
      <c r="B54" s="77" t="s">
        <v>241</v>
      </c>
      <c r="C54" s="72" t="s">
        <v>26</v>
      </c>
      <c r="D54" s="73">
        <v>45</v>
      </c>
      <c r="E54" s="74"/>
      <c r="F54" s="64" t="str" cm="1">
        <f t="array" ref="F54">numtext(E54)</f>
        <v>CERO PESOS 00/100 M.N.</v>
      </c>
      <c r="G54" s="74">
        <f t="shared" si="9"/>
        <v>0</v>
      </c>
    </row>
    <row r="55" spans="1:7" s="16" customFormat="1" ht="57">
      <c r="A55" s="76" t="s">
        <v>503</v>
      </c>
      <c r="B55" s="77" t="s">
        <v>242</v>
      </c>
      <c r="C55" s="72" t="s">
        <v>28</v>
      </c>
      <c r="D55" s="73">
        <v>15</v>
      </c>
      <c r="E55" s="74"/>
      <c r="F55" s="64" t="str" cm="1">
        <f t="array" ref="F55">numtext(E55)</f>
        <v>CERO PESOS 00/100 M.N.</v>
      </c>
      <c r="G55" s="74">
        <f t="shared" si="9"/>
        <v>0</v>
      </c>
    </row>
    <row r="56" spans="1:7" s="16" customFormat="1" ht="42.75">
      <c r="A56" s="76" t="s">
        <v>206</v>
      </c>
      <c r="B56" s="77" t="s">
        <v>155</v>
      </c>
      <c r="C56" s="72" t="s">
        <v>28</v>
      </c>
      <c r="D56" s="73">
        <v>10</v>
      </c>
      <c r="E56" s="74"/>
      <c r="F56" s="64" t="str" cm="1">
        <f t="array" ref="F56">numtext(E56)</f>
        <v>CERO PESOS 00/100 M.N.</v>
      </c>
      <c r="G56" s="74">
        <f t="shared" si="9"/>
        <v>0</v>
      </c>
    </row>
    <row r="57" spans="1:7" s="16" customFormat="1" ht="15">
      <c r="A57" s="79" t="s">
        <v>496</v>
      </c>
      <c r="B57" s="79" t="s">
        <v>125</v>
      </c>
      <c r="C57" s="72"/>
      <c r="D57" s="73"/>
      <c r="E57" s="74"/>
      <c r="F57" s="64"/>
      <c r="G57" s="63">
        <f>SUM(G58:G74)</f>
        <v>0</v>
      </c>
    </row>
    <row r="58" spans="1:7" s="16" customFormat="1" ht="42.75">
      <c r="A58" s="76" t="s">
        <v>504</v>
      </c>
      <c r="B58" s="77" t="s">
        <v>248</v>
      </c>
      <c r="C58" s="72" t="s">
        <v>26</v>
      </c>
      <c r="D58" s="73">
        <v>45</v>
      </c>
      <c r="E58" s="74"/>
      <c r="F58" s="64" t="str" cm="1">
        <f t="array" ref="F58">numtext(E58)</f>
        <v>CERO PESOS 00/100 M.N.</v>
      </c>
      <c r="G58" s="74">
        <f t="shared" si="11" ref="G58">ROUND(D58*E58,2)</f>
        <v>0</v>
      </c>
    </row>
    <row r="59" spans="1:7" s="16" customFormat="1" ht="71.25">
      <c r="A59" s="76" t="s">
        <v>207</v>
      </c>
      <c r="B59" s="77" t="s">
        <v>54</v>
      </c>
      <c r="C59" s="72" t="s">
        <v>24</v>
      </c>
      <c r="D59" s="73">
        <v>27</v>
      </c>
      <c r="E59" s="74"/>
      <c r="F59" s="64" t="str" cm="1">
        <f t="array" ref="F59">numtext(E59)</f>
        <v>CERO PESOS 00/100 M.N.</v>
      </c>
      <c r="G59" s="74">
        <f t="shared" si="12" ref="G59:G74">ROUND(D59*E59,2)</f>
        <v>0</v>
      </c>
    </row>
    <row r="60" spans="1:7" s="16" customFormat="1" ht="42.75">
      <c r="A60" s="76" t="s">
        <v>505</v>
      </c>
      <c r="B60" s="77" t="s">
        <v>121</v>
      </c>
      <c r="C60" s="72" t="s">
        <v>23</v>
      </c>
      <c r="D60" s="73">
        <v>6.84</v>
      </c>
      <c r="E60" s="74"/>
      <c r="F60" s="64" t="str" cm="1">
        <f t="array" ref="F60">numtext(E60)</f>
        <v>CERO PESOS 00/100 M.N.</v>
      </c>
      <c r="G60" s="74">
        <f t="shared" si="12"/>
        <v>0</v>
      </c>
    </row>
    <row r="61" spans="1:7" s="16" customFormat="1" ht="42.75">
      <c r="A61" s="76" t="s">
        <v>506</v>
      </c>
      <c r="B61" s="77" t="s">
        <v>122</v>
      </c>
      <c r="C61" s="72" t="s">
        <v>24</v>
      </c>
      <c r="D61" s="73">
        <v>2.70</v>
      </c>
      <c r="E61" s="74"/>
      <c r="F61" s="64" t="str" cm="1">
        <f t="array" ref="F61">numtext(E61)</f>
        <v>CERO PESOS 00/100 M.N.</v>
      </c>
      <c r="G61" s="74">
        <f t="shared" si="12"/>
        <v>0</v>
      </c>
    </row>
    <row r="62" spans="1:7" s="16" customFormat="1" ht="71.25">
      <c r="A62" s="76" t="s">
        <v>208</v>
      </c>
      <c r="B62" s="77" t="s">
        <v>123</v>
      </c>
      <c r="C62" s="72" t="s">
        <v>24</v>
      </c>
      <c r="D62" s="73">
        <v>5.40</v>
      </c>
      <c r="E62" s="74"/>
      <c r="F62" s="64" t="str" cm="1">
        <f t="array" ref="F62">numtext(E62)</f>
        <v>CERO PESOS 00/100 M.N.</v>
      </c>
      <c r="G62" s="74">
        <f t="shared" si="12"/>
        <v>0</v>
      </c>
    </row>
    <row r="63" spans="1:7" s="16" customFormat="1" ht="71.25">
      <c r="A63" s="76" t="s">
        <v>209</v>
      </c>
      <c r="B63" s="77" t="s">
        <v>419</v>
      </c>
      <c r="C63" s="72" t="s">
        <v>24</v>
      </c>
      <c r="D63" s="73">
        <v>4.05</v>
      </c>
      <c r="E63" s="74"/>
      <c r="F63" s="64" t="str" cm="1">
        <f t="array" ref="F63">numtext(E63)</f>
        <v>CERO PESOS 00/100 M.N.</v>
      </c>
      <c r="G63" s="74">
        <f t="shared" si="12"/>
        <v>0</v>
      </c>
    </row>
    <row r="64" spans="1:7" s="16" customFormat="1" ht="85.5">
      <c r="A64" s="76" t="s">
        <v>210</v>
      </c>
      <c r="B64" s="77" t="s">
        <v>91</v>
      </c>
      <c r="C64" s="72" t="s">
        <v>28</v>
      </c>
      <c r="D64" s="73">
        <v>8</v>
      </c>
      <c r="E64" s="74"/>
      <c r="F64" s="64" t="str" cm="1">
        <f t="array" ref="F64">numtext(E64)</f>
        <v>CERO PESOS 00/100 M.N.</v>
      </c>
      <c r="G64" s="74">
        <f t="shared" si="13" ref="G64">ROUND(D64*E64,2)</f>
        <v>0</v>
      </c>
    </row>
    <row r="65" spans="1:7" s="16" customFormat="1" ht="57">
      <c r="A65" s="76" t="s">
        <v>433</v>
      </c>
      <c r="B65" s="77" t="s">
        <v>70</v>
      </c>
      <c r="C65" s="72" t="s">
        <v>26</v>
      </c>
      <c r="D65" s="73">
        <v>40</v>
      </c>
      <c r="E65" s="74"/>
      <c r="F65" s="64" t="str" cm="1">
        <f t="array" ref="F65">numtext(E65)</f>
        <v>CERO PESOS 00/100 M.N.</v>
      </c>
      <c r="G65" s="74">
        <f t="shared" si="14" ref="G65">ROUND(D65*E65,2)</f>
        <v>0</v>
      </c>
    </row>
    <row r="66" spans="1:7" s="16" customFormat="1" ht="42.75">
      <c r="A66" s="76" t="s">
        <v>434</v>
      </c>
      <c r="B66" s="77" t="s">
        <v>124</v>
      </c>
      <c r="C66" s="72" t="s">
        <v>26</v>
      </c>
      <c r="D66" s="73">
        <v>35</v>
      </c>
      <c r="E66" s="74"/>
      <c r="F66" s="64" t="str" cm="1">
        <f t="array" ref="F66">numtext(E66)</f>
        <v>CERO PESOS 00/100 M.N.</v>
      </c>
      <c r="G66" s="74">
        <f t="shared" si="15" ref="G66">ROUND(D66*E66,2)</f>
        <v>0</v>
      </c>
    </row>
    <row r="67" spans="1:7" s="16" customFormat="1" ht="42.75">
      <c r="A67" s="76" t="s">
        <v>211</v>
      </c>
      <c r="B67" s="77" t="s">
        <v>243</v>
      </c>
      <c r="C67" s="72" t="s">
        <v>28</v>
      </c>
      <c r="D67" s="73">
        <v>10</v>
      </c>
      <c r="E67" s="74"/>
      <c r="F67" s="64" t="str" cm="1">
        <f t="array" ref="F67">numtext(E67)</f>
        <v>CERO PESOS 00/100 M.N.</v>
      </c>
      <c r="G67" s="74">
        <f t="shared" si="12"/>
        <v>0</v>
      </c>
    </row>
    <row r="68" spans="1:7" s="16" customFormat="1" ht="42.75">
      <c r="A68" s="76" t="s">
        <v>435</v>
      </c>
      <c r="B68" s="77" t="s">
        <v>244</v>
      </c>
      <c r="C68" s="72" t="s">
        <v>28</v>
      </c>
      <c r="D68" s="73">
        <v>8</v>
      </c>
      <c r="E68" s="74"/>
      <c r="F68" s="64" t="str" cm="1">
        <f t="array" ref="F68">numtext(E68)</f>
        <v>CERO PESOS 00/100 M.N.</v>
      </c>
      <c r="G68" s="74">
        <f t="shared" si="12"/>
        <v>0</v>
      </c>
    </row>
    <row r="69" spans="1:7" s="16" customFormat="1" ht="42.75">
      <c r="A69" s="76" t="s">
        <v>436</v>
      </c>
      <c r="B69" s="77" t="s">
        <v>245</v>
      </c>
      <c r="C69" s="72" t="s">
        <v>28</v>
      </c>
      <c r="D69" s="73">
        <v>8</v>
      </c>
      <c r="E69" s="74"/>
      <c r="F69" s="64" t="str" cm="1">
        <f t="array" ref="F69">numtext(E69)</f>
        <v>CERO PESOS 00/100 M.N.</v>
      </c>
      <c r="G69" s="74">
        <f>ROUND(D69*E69,2)</f>
        <v>0</v>
      </c>
    </row>
    <row r="70" spans="1:7" s="16" customFormat="1" ht="42.75">
      <c r="A70" s="76" t="s">
        <v>212</v>
      </c>
      <c r="B70" s="77" t="s">
        <v>246</v>
      </c>
      <c r="C70" s="72" t="s">
        <v>28</v>
      </c>
      <c r="D70" s="73">
        <v>5</v>
      </c>
      <c r="E70" s="74"/>
      <c r="F70" s="64" t="str" cm="1">
        <f t="array" ref="F70">numtext(E70)</f>
        <v>CERO PESOS 00/100 M.N.</v>
      </c>
      <c r="G70" s="74">
        <f t="shared" si="16" ref="G70:G72">ROUND(D70*E70,2)</f>
        <v>0</v>
      </c>
    </row>
    <row r="71" spans="1:7" s="16" customFormat="1" ht="42.75">
      <c r="A71" s="76" t="s">
        <v>344</v>
      </c>
      <c r="B71" s="77" t="s">
        <v>424</v>
      </c>
      <c r="C71" s="72" t="s">
        <v>28</v>
      </c>
      <c r="D71" s="73">
        <v>3</v>
      </c>
      <c r="E71" s="74"/>
      <c r="F71" s="64" t="str" cm="1">
        <f t="array" ref="F71">numtext(E71)</f>
        <v>CERO PESOS 00/100 M.N.</v>
      </c>
      <c r="G71" s="74">
        <f t="shared" si="16"/>
        <v>0</v>
      </c>
    </row>
    <row r="72" spans="1:7" s="16" customFormat="1" ht="57">
      <c r="A72" s="76" t="s">
        <v>437</v>
      </c>
      <c r="B72" s="77" t="s">
        <v>247</v>
      </c>
      <c r="C72" s="72" t="s">
        <v>28</v>
      </c>
      <c r="D72" s="73">
        <v>5</v>
      </c>
      <c r="E72" s="74"/>
      <c r="F72" s="64" t="str" cm="1">
        <f t="array" ref="F72">numtext(E72)</f>
        <v>CERO PESOS 00/100 M.N.</v>
      </c>
      <c r="G72" s="74">
        <f t="shared" si="16"/>
        <v>0</v>
      </c>
    </row>
    <row r="73" spans="1:7" s="16" customFormat="1" ht="128.25">
      <c r="A73" s="76" t="s">
        <v>438</v>
      </c>
      <c r="B73" s="77" t="s">
        <v>418</v>
      </c>
      <c r="C73" s="72" t="s">
        <v>28</v>
      </c>
      <c r="D73" s="73">
        <v>3</v>
      </c>
      <c r="E73" s="74"/>
      <c r="F73" s="64" t="str" cm="1">
        <f t="array" ref="F73">numtext(E73)</f>
        <v>CERO PESOS 00/100 M.N.</v>
      </c>
      <c r="G73" s="74">
        <f t="shared" si="12"/>
        <v>0</v>
      </c>
    </row>
    <row r="74" spans="1:7" s="16" customFormat="1" ht="142.5">
      <c r="A74" s="76" t="s">
        <v>439</v>
      </c>
      <c r="B74" s="77" t="s">
        <v>403</v>
      </c>
      <c r="C74" s="72" t="s">
        <v>28</v>
      </c>
      <c r="D74" s="73">
        <v>3</v>
      </c>
      <c r="E74" s="74"/>
      <c r="F74" s="64" t="str" cm="1">
        <f t="array" ref="F74">numtext(E74)</f>
        <v>CERO PESOS 00/100 M.N.</v>
      </c>
      <c r="G74" s="74">
        <f t="shared" si="12"/>
        <v>0</v>
      </c>
    </row>
    <row r="75" spans="1:7" s="75" customFormat="1" ht="15">
      <c r="A75" s="79" t="s">
        <v>497</v>
      </c>
      <c r="B75" s="79" t="s">
        <v>126</v>
      </c>
      <c r="C75" s="72"/>
      <c r="D75" s="73"/>
      <c r="E75" s="74"/>
      <c r="F75" s="64"/>
      <c r="G75" s="63">
        <f>SUM(G76:G83)</f>
        <v>0</v>
      </c>
    </row>
    <row r="76" spans="1:7" s="16" customFormat="1" ht="42.75">
      <c r="A76" s="76" t="s">
        <v>440</v>
      </c>
      <c r="B76" s="77" t="s">
        <v>248</v>
      </c>
      <c r="C76" s="72" t="s">
        <v>26</v>
      </c>
      <c r="D76" s="73">
        <v>263</v>
      </c>
      <c r="E76" s="74"/>
      <c r="F76" s="64" t="str" cm="1">
        <f t="array" ref="F76">numtext(E76)</f>
        <v>CERO PESOS 00/100 M.N.</v>
      </c>
      <c r="G76" s="74">
        <f t="shared" si="17" ref="G76">ROUND(D76*E76,2)</f>
        <v>0</v>
      </c>
    </row>
    <row r="77" spans="1:7" s="16" customFormat="1" ht="71.25">
      <c r="A77" s="76" t="s">
        <v>441</v>
      </c>
      <c r="B77" s="77" t="s">
        <v>498</v>
      </c>
      <c r="C77" s="72" t="s">
        <v>26</v>
      </c>
      <c r="D77" s="73">
        <v>22.32</v>
      </c>
      <c r="E77" s="74"/>
      <c r="F77" s="64" t="str" cm="1">
        <f t="array" ref="F77">numtext(E77)</f>
        <v>CERO PESOS 00/100 M.N.</v>
      </c>
      <c r="G77" s="74">
        <f t="shared" si="18" ref="G77:G79">ROUND(D77*E77,2)</f>
        <v>0</v>
      </c>
    </row>
    <row r="78" spans="1:7" s="16" customFormat="1" ht="71.25">
      <c r="A78" s="76" t="s">
        <v>442</v>
      </c>
      <c r="B78" s="77" t="s">
        <v>60</v>
      </c>
      <c r="C78" s="72" t="s">
        <v>26</v>
      </c>
      <c r="D78" s="73">
        <v>22.32</v>
      </c>
      <c r="E78" s="74"/>
      <c r="F78" s="64" t="str" cm="1">
        <f t="array" ref="F78">numtext(E78)</f>
        <v>CERO PESOS 00/100 M.N.</v>
      </c>
      <c r="G78" s="74">
        <f t="shared" si="18"/>
        <v>0</v>
      </c>
    </row>
    <row r="79" spans="1:7" s="16" customFormat="1" ht="71.25">
      <c r="A79" s="76" t="s">
        <v>443</v>
      </c>
      <c r="B79" s="77" t="s">
        <v>71</v>
      </c>
      <c r="C79" s="72" t="s">
        <v>26</v>
      </c>
      <c r="D79" s="73">
        <v>45.56</v>
      </c>
      <c r="E79" s="74"/>
      <c r="F79" s="64" t="str" cm="1">
        <f t="array" ref="F79">numtext(E79)</f>
        <v>CERO PESOS 00/100 M.N.</v>
      </c>
      <c r="G79" s="74">
        <f t="shared" si="18"/>
        <v>0</v>
      </c>
    </row>
    <row r="80" spans="1:7" s="16" customFormat="1" ht="142.5">
      <c r="A80" s="76" t="s">
        <v>444</v>
      </c>
      <c r="B80" s="77" t="s">
        <v>90</v>
      </c>
      <c r="C80" s="72" t="s">
        <v>29</v>
      </c>
      <c r="D80" s="73">
        <v>15</v>
      </c>
      <c r="E80" s="74"/>
      <c r="F80" s="64" t="str" cm="1">
        <f t="array" ref="F80">numtext(E80)</f>
        <v>CERO PESOS 00/100 M.N.</v>
      </c>
      <c r="G80" s="74">
        <f t="shared" si="19" ref="G80">ROUND(D80*E80,2)</f>
        <v>0</v>
      </c>
    </row>
    <row r="81" spans="1:7" s="16" customFormat="1" ht="42.75">
      <c r="A81" s="76" t="s">
        <v>445</v>
      </c>
      <c r="B81" s="77" t="s">
        <v>128</v>
      </c>
      <c r="C81" s="72" t="s">
        <v>28</v>
      </c>
      <c r="D81" s="73">
        <v>7</v>
      </c>
      <c r="E81" s="74"/>
      <c r="F81" s="64" t="str" cm="1">
        <f t="array" ref="F81">numtext(E81)</f>
        <v>CERO PESOS 00/100 M.N.</v>
      </c>
      <c r="G81" s="74">
        <f>ROUND(D81*E81,2)</f>
        <v>0</v>
      </c>
    </row>
    <row r="82" spans="1:7" s="16" customFormat="1" ht="42.75">
      <c r="A82" s="76" t="s">
        <v>446</v>
      </c>
      <c r="B82" s="77" t="s">
        <v>127</v>
      </c>
      <c r="C82" s="72" t="s">
        <v>28</v>
      </c>
      <c r="D82" s="73">
        <v>8</v>
      </c>
      <c r="E82" s="74"/>
      <c r="F82" s="64" t="str" cm="1">
        <f t="array" ref="F82">numtext(E82)</f>
        <v>CERO PESOS 00/100 M.N.</v>
      </c>
      <c r="G82" s="74">
        <f t="shared" si="20" ref="G82">ROUND(D82*E82,2)</f>
        <v>0</v>
      </c>
    </row>
    <row r="83" spans="1:7" s="16" customFormat="1" ht="99.75">
      <c r="A83" s="76" t="s">
        <v>213</v>
      </c>
      <c r="B83" s="77" t="s">
        <v>250</v>
      </c>
      <c r="C83" s="72" t="s">
        <v>28</v>
      </c>
      <c r="D83" s="73">
        <v>45</v>
      </c>
      <c r="E83" s="74"/>
      <c r="F83" s="64" t="str" cm="1">
        <f t="array" ref="F83">numtext(E83)</f>
        <v>CERO PESOS 00/100 M.N.</v>
      </c>
      <c r="G83" s="74">
        <f t="shared" si="21" ref="G83">ROUND(D83*E83,2)</f>
        <v>0</v>
      </c>
    </row>
    <row r="84" spans="1:7" s="16" customFormat="1" ht="15">
      <c r="A84" s="70" t="s">
        <v>36</v>
      </c>
      <c r="B84" s="71" t="s">
        <v>129</v>
      </c>
      <c r="C84" s="72"/>
      <c r="D84" s="73"/>
      <c r="E84" s="74"/>
      <c r="F84" s="64"/>
      <c r="G84" s="26">
        <f>SUM(G85:G95)</f>
        <v>0</v>
      </c>
    </row>
    <row r="85" spans="1:7" s="16" customFormat="1" ht="228">
      <c r="A85" s="76" t="s">
        <v>345</v>
      </c>
      <c r="B85" s="77" t="s">
        <v>251</v>
      </c>
      <c r="C85" s="72" t="s">
        <v>28</v>
      </c>
      <c r="D85" s="73">
        <v>125</v>
      </c>
      <c r="E85" s="74"/>
      <c r="F85" s="64" t="str" cm="1">
        <f t="array" ref="F85">numtext(E85)</f>
        <v>CERO PESOS 00/100 M.N.</v>
      </c>
      <c r="G85" s="74">
        <f t="shared" si="22" ref="G85">ROUND(D85*E85,2)</f>
        <v>0</v>
      </c>
    </row>
    <row r="86" spans="1:7" s="16" customFormat="1" ht="85.5">
      <c r="A86" s="76" t="s">
        <v>346</v>
      </c>
      <c r="B86" s="77" t="s">
        <v>400</v>
      </c>
      <c r="C86" s="72" t="s">
        <v>28</v>
      </c>
      <c r="D86" s="73">
        <v>63</v>
      </c>
      <c r="E86" s="74"/>
      <c r="F86" s="64" t="str" cm="1">
        <f t="array" ref="F86">numtext(E86)</f>
        <v>CERO PESOS 00/100 M.N.</v>
      </c>
      <c r="G86" s="74">
        <f t="shared" si="23" ref="G86:G95">ROUND(D86*E86,2)</f>
        <v>0</v>
      </c>
    </row>
    <row r="87" spans="1:7" s="16" customFormat="1" ht="85.5">
      <c r="A87" s="76" t="s">
        <v>214</v>
      </c>
      <c r="B87" s="77" t="s">
        <v>401</v>
      </c>
      <c r="C87" s="72" t="s">
        <v>28</v>
      </c>
      <c r="D87" s="73">
        <v>5</v>
      </c>
      <c r="E87" s="74"/>
      <c r="F87" s="64" t="str" cm="1">
        <f t="array" ref="F87">numtext(E87)</f>
        <v>CERO PESOS 00/100 M.N.</v>
      </c>
      <c r="G87" s="74">
        <f t="shared" si="23"/>
        <v>0</v>
      </c>
    </row>
    <row r="88" spans="1:7" s="16" customFormat="1" ht="71.25">
      <c r="A88" s="76" t="s">
        <v>249</v>
      </c>
      <c r="B88" s="77" t="s">
        <v>402</v>
      </c>
      <c r="C88" s="72" t="s">
        <v>28</v>
      </c>
      <c r="D88" s="73">
        <v>10</v>
      </c>
      <c r="E88" s="74"/>
      <c r="F88" s="64" t="str" cm="1">
        <f t="array" ref="F88">numtext(E88)</f>
        <v>CERO PESOS 00/100 M.N.</v>
      </c>
      <c r="G88" s="74">
        <f>ROUND(D88*E88,2)</f>
        <v>0</v>
      </c>
    </row>
    <row r="89" spans="1:7" s="16" customFormat="1" ht="99.75">
      <c r="A89" s="76" t="s">
        <v>347</v>
      </c>
      <c r="B89" s="77" t="s">
        <v>412</v>
      </c>
      <c r="C89" s="72" t="s">
        <v>28</v>
      </c>
      <c r="D89" s="73">
        <v>57</v>
      </c>
      <c r="E89" s="74"/>
      <c r="F89" s="64" t="str" cm="1">
        <f t="array" ref="F89">numtext(E89)</f>
        <v>CERO PESOS 00/100 M.N.</v>
      </c>
      <c r="G89" s="74">
        <f>ROUND(D89*E89,2)</f>
        <v>0</v>
      </c>
    </row>
    <row r="90" spans="1:7" s="16" customFormat="1" ht="171">
      <c r="A90" s="76" t="s">
        <v>261</v>
      </c>
      <c r="B90" s="77" t="s">
        <v>61</v>
      </c>
      <c r="C90" s="72" t="s">
        <v>28</v>
      </c>
      <c r="D90" s="73">
        <v>10</v>
      </c>
      <c r="E90" s="74"/>
      <c r="F90" s="64" t="str" cm="1">
        <f t="array" ref="F90">numtext(E90)</f>
        <v>CERO PESOS 00/100 M.N.</v>
      </c>
      <c r="G90" s="74">
        <f t="shared" si="23"/>
        <v>0</v>
      </c>
    </row>
    <row r="91" spans="1:7" s="16" customFormat="1" ht="71.25">
      <c r="A91" s="76" t="s">
        <v>447</v>
      </c>
      <c r="B91" s="77" t="s">
        <v>255</v>
      </c>
      <c r="C91" s="72" t="s">
        <v>28</v>
      </c>
      <c r="D91" s="73">
        <v>10</v>
      </c>
      <c r="E91" s="74"/>
      <c r="F91" s="64" t="str" cm="1">
        <f t="array" ref="F91">numtext(E91)</f>
        <v>CERO PESOS 00/100 M.N.</v>
      </c>
      <c r="G91" s="74">
        <f t="shared" si="23"/>
        <v>0</v>
      </c>
    </row>
    <row r="92" spans="1:7" s="16" customFormat="1" ht="213.75">
      <c r="A92" s="76" t="s">
        <v>448</v>
      </c>
      <c r="B92" s="77" t="s">
        <v>62</v>
      </c>
      <c r="C92" s="72" t="s">
        <v>28</v>
      </c>
      <c r="D92" s="73">
        <v>73</v>
      </c>
      <c r="E92" s="74"/>
      <c r="F92" s="64" t="str" cm="1">
        <f t="array" ref="F92">numtext(E92)</f>
        <v>CERO PESOS 00/100 M.N.</v>
      </c>
      <c r="G92" s="74">
        <f t="shared" si="23"/>
        <v>0</v>
      </c>
    </row>
    <row r="93" spans="1:7" s="16" customFormat="1" ht="57">
      <c r="A93" s="76" t="s">
        <v>449</v>
      </c>
      <c r="B93" s="77" t="s">
        <v>253</v>
      </c>
      <c r="C93" s="72" t="s">
        <v>28</v>
      </c>
      <c r="D93" s="73">
        <v>24</v>
      </c>
      <c r="E93" s="74"/>
      <c r="F93" s="64" t="str" cm="1">
        <f t="array" ref="F93">numtext(E93)</f>
        <v>CERO PESOS 00/100 M.N.</v>
      </c>
      <c r="G93" s="74">
        <f t="shared" si="23"/>
        <v>0</v>
      </c>
    </row>
    <row r="94" spans="1:7" s="16" customFormat="1" ht="42.75">
      <c r="A94" s="76" t="s">
        <v>348</v>
      </c>
      <c r="B94" s="77" t="s">
        <v>254</v>
      </c>
      <c r="C94" s="72" t="s">
        <v>28</v>
      </c>
      <c r="D94" s="73">
        <v>49</v>
      </c>
      <c r="E94" s="74"/>
      <c r="F94" s="64" t="str" cm="1">
        <f t="array" ref="F94">numtext(E94)</f>
        <v>CERO PESOS 00/100 M.N.</v>
      </c>
      <c r="G94" s="74">
        <f t="shared" si="23"/>
        <v>0</v>
      </c>
    </row>
    <row r="95" spans="1:7" s="16" customFormat="1" ht="57">
      <c r="A95" s="76" t="s">
        <v>450</v>
      </c>
      <c r="B95" s="77" t="s">
        <v>265</v>
      </c>
      <c r="C95" s="72" t="s">
        <v>26</v>
      </c>
      <c r="D95" s="73">
        <v>181.80</v>
      </c>
      <c r="E95" s="74"/>
      <c r="F95" s="64" t="str" cm="1">
        <f t="array" ref="F95">numtext(E95)</f>
        <v>CERO PESOS 00/100 M.N.</v>
      </c>
      <c r="G95" s="74">
        <f t="shared" si="23"/>
        <v>0</v>
      </c>
    </row>
    <row r="96" spans="1:7" s="69" customFormat="1" ht="15">
      <c r="A96" s="84" t="s">
        <v>37</v>
      </c>
      <c r="B96" s="85" t="s">
        <v>252</v>
      </c>
      <c r="C96" s="86"/>
      <c r="D96" s="87"/>
      <c r="E96" s="88"/>
      <c r="F96" s="67"/>
      <c r="G96" s="68">
        <f>SUM(G97:G105)</f>
        <v>0</v>
      </c>
    </row>
    <row r="97" spans="1:7" s="16" customFormat="1" ht="57">
      <c r="A97" s="76" t="s">
        <v>349</v>
      </c>
      <c r="B97" s="77" t="s">
        <v>130</v>
      </c>
      <c r="C97" s="72" t="s">
        <v>28</v>
      </c>
      <c r="D97" s="73">
        <v>26</v>
      </c>
      <c r="E97" s="74"/>
      <c r="F97" s="64" t="str" cm="1">
        <f t="array" ref="F97">numtext(E97)</f>
        <v>CERO PESOS 00/100 M.N.</v>
      </c>
      <c r="G97" s="74">
        <f t="shared" si="24" ref="G97:G103">ROUND(D97*E97,2)</f>
        <v>0</v>
      </c>
    </row>
    <row r="98" spans="1:7" s="16" customFormat="1" ht="42.75">
      <c r="A98" s="76" t="s">
        <v>350</v>
      </c>
      <c r="B98" s="77" t="s">
        <v>258</v>
      </c>
      <c r="C98" s="72" t="s">
        <v>26</v>
      </c>
      <c r="D98" s="73">
        <v>142.75</v>
      </c>
      <c r="E98" s="74"/>
      <c r="F98" s="64" t="str" cm="1">
        <f t="array" ref="F98">numtext(E98)</f>
        <v>CERO PESOS 00/100 M.N.</v>
      </c>
      <c r="G98" s="74">
        <f t="shared" si="25" ref="G98:G100">ROUND(D98*E98,2)</f>
        <v>0</v>
      </c>
    </row>
    <row r="99" spans="1:7" s="16" customFormat="1" ht="42.75">
      <c r="A99" s="76" t="s">
        <v>215</v>
      </c>
      <c r="B99" s="77" t="s">
        <v>259</v>
      </c>
      <c r="C99" s="72" t="s">
        <v>26</v>
      </c>
      <c r="D99" s="73">
        <v>170.38</v>
      </c>
      <c r="E99" s="74"/>
      <c r="F99" s="64" t="str" cm="1">
        <f t="array" ref="F99">numtext(E99)</f>
        <v>CERO PESOS 00/100 M.N.</v>
      </c>
      <c r="G99" s="74">
        <f t="shared" si="25"/>
        <v>0</v>
      </c>
    </row>
    <row r="100" spans="1:7" s="16" customFormat="1" ht="57">
      <c r="A100" s="76" t="s">
        <v>216</v>
      </c>
      <c r="B100" s="77" t="s">
        <v>493</v>
      </c>
      <c r="C100" s="72" t="s">
        <v>26</v>
      </c>
      <c r="D100" s="73">
        <v>186.31</v>
      </c>
      <c r="E100" s="74"/>
      <c r="F100" s="64" t="str" cm="1">
        <f t="array" ref="F100">numtext(E100)</f>
        <v>CERO PESOS 00/100 M.N.</v>
      </c>
      <c r="G100" s="74">
        <f t="shared" si="25"/>
        <v>0</v>
      </c>
    </row>
    <row r="101" spans="1:7" s="16" customFormat="1" ht="99.75">
      <c r="A101" s="76" t="s">
        <v>217</v>
      </c>
      <c r="B101" s="77" t="s">
        <v>110</v>
      </c>
      <c r="C101" s="72" t="s">
        <v>28</v>
      </c>
      <c r="D101" s="73">
        <v>249</v>
      </c>
      <c r="E101" s="74"/>
      <c r="F101" s="64" t="str" cm="1">
        <f t="array" ref="F101">numtext(E101)</f>
        <v>CERO PESOS 00/100 M.N.</v>
      </c>
      <c r="G101" s="74">
        <f t="shared" si="26" ref="G101">ROUND(D101*E101,2)</f>
        <v>0</v>
      </c>
    </row>
    <row r="102" spans="1:7" s="16" customFormat="1" ht="71.25">
      <c r="A102" s="76" t="s">
        <v>218</v>
      </c>
      <c r="B102" s="77" t="s">
        <v>260</v>
      </c>
      <c r="C102" s="72" t="s">
        <v>26</v>
      </c>
      <c r="D102" s="73">
        <v>1498.32</v>
      </c>
      <c r="E102" s="74"/>
      <c r="F102" s="64" t="str" cm="1">
        <f t="array" ref="F102">numtext(E102)</f>
        <v>CERO PESOS 00/100 M.N.</v>
      </c>
      <c r="G102" s="74">
        <f t="shared" si="24"/>
        <v>0</v>
      </c>
    </row>
    <row r="103" spans="1:7" s="66" customFormat="1" ht="57">
      <c r="A103" s="76" t="s">
        <v>219</v>
      </c>
      <c r="B103" s="77" t="s">
        <v>425</v>
      </c>
      <c r="C103" s="72" t="s">
        <v>26</v>
      </c>
      <c r="D103" s="73">
        <v>20</v>
      </c>
      <c r="E103" s="74"/>
      <c r="F103" s="64" t="str" cm="1">
        <f t="array" ref="F103">numtext(E103)</f>
        <v>CERO PESOS 00/100 M.N.</v>
      </c>
      <c r="G103" s="74">
        <f t="shared" si="24"/>
        <v>0</v>
      </c>
    </row>
    <row r="104" spans="1:7" s="66" customFormat="1" ht="57">
      <c r="A104" s="76" t="s">
        <v>220</v>
      </c>
      <c r="B104" s="77" t="s">
        <v>262</v>
      </c>
      <c r="C104" s="72" t="s">
        <v>26</v>
      </c>
      <c r="D104" s="73">
        <v>20</v>
      </c>
      <c r="E104" s="74"/>
      <c r="F104" s="64" t="str" cm="1">
        <f t="array" ref="F104">numtext(E104)</f>
        <v>CERO PESOS 00/100 M.N.</v>
      </c>
      <c r="G104" s="74">
        <f t="shared" si="27" ref="G104">ROUND(D104*E104,2)</f>
        <v>0</v>
      </c>
    </row>
    <row r="105" spans="1:7" s="66" customFormat="1" ht="57">
      <c r="A105" s="76" t="s">
        <v>351</v>
      </c>
      <c r="B105" s="77" t="s">
        <v>131</v>
      </c>
      <c r="C105" s="72" t="s">
        <v>26</v>
      </c>
      <c r="D105" s="73">
        <v>20</v>
      </c>
      <c r="E105" s="74"/>
      <c r="F105" s="64" t="str" cm="1">
        <f t="array" ref="F105">numtext(E105)</f>
        <v>CERO PESOS 00/100 M.N.</v>
      </c>
      <c r="G105" s="74">
        <f t="shared" si="28" ref="G105">ROUND(D105*E105,2)</f>
        <v>0</v>
      </c>
    </row>
    <row r="106" spans="1:7" s="75" customFormat="1" ht="15">
      <c r="A106" s="70" t="s">
        <v>32</v>
      </c>
      <c r="B106" s="71" t="s">
        <v>132</v>
      </c>
      <c r="C106" s="72"/>
      <c r="D106" s="73"/>
      <c r="E106" s="74"/>
      <c r="F106" s="64"/>
      <c r="G106" s="26">
        <f>SUM(G107:G122)</f>
        <v>0</v>
      </c>
    </row>
    <row r="107" spans="1:7" s="16" customFormat="1" ht="228">
      <c r="A107" s="76" t="s">
        <v>352</v>
      </c>
      <c r="B107" s="77" t="s">
        <v>133</v>
      </c>
      <c r="C107" s="72" t="s">
        <v>26</v>
      </c>
      <c r="D107" s="73">
        <v>49.71</v>
      </c>
      <c r="E107" s="74"/>
      <c r="F107" s="64" t="str" cm="1">
        <f t="array" ref="F107">numtext(E107)</f>
        <v>CERO PESOS 00/100 M.N.</v>
      </c>
      <c r="G107" s="74">
        <f t="shared" si="29" ref="G107">ROUND(D107*E107,2)</f>
        <v>0</v>
      </c>
    </row>
    <row r="108" spans="1:7" s="16" customFormat="1" ht="228">
      <c r="A108" s="76" t="s">
        <v>221</v>
      </c>
      <c r="B108" s="77" t="s">
        <v>134</v>
      </c>
      <c r="C108" s="72" t="s">
        <v>26</v>
      </c>
      <c r="D108" s="73">
        <v>129.12</v>
      </c>
      <c r="E108" s="74"/>
      <c r="F108" s="64" t="str" cm="1">
        <f t="array" ref="F108">numtext(E108)</f>
        <v>CERO PESOS 00/100 M.N.</v>
      </c>
      <c r="G108" s="74">
        <f t="shared" si="30" ref="G108:G122">ROUND(D108*E108,2)</f>
        <v>0</v>
      </c>
    </row>
    <row r="109" spans="1:7" s="16" customFormat="1" ht="228">
      <c r="A109" s="76" t="s">
        <v>353</v>
      </c>
      <c r="B109" s="77" t="s">
        <v>135</v>
      </c>
      <c r="C109" s="72" t="s">
        <v>26</v>
      </c>
      <c r="D109" s="73">
        <v>37.11</v>
      </c>
      <c r="E109" s="74"/>
      <c r="F109" s="64" t="str" cm="1">
        <f t="array" ref="F109">numtext(E109)</f>
        <v>CERO PESOS 00/100 M.N.</v>
      </c>
      <c r="G109" s="74">
        <f t="shared" si="30"/>
        <v>0</v>
      </c>
    </row>
    <row r="110" spans="1:7" s="16" customFormat="1" ht="228">
      <c r="A110" s="76" t="s">
        <v>263</v>
      </c>
      <c r="B110" s="77" t="s">
        <v>136</v>
      </c>
      <c r="C110" s="72" t="s">
        <v>26</v>
      </c>
      <c r="D110" s="73">
        <v>12.40</v>
      </c>
      <c r="E110" s="74"/>
      <c r="F110" s="64" t="str" cm="1">
        <f t="array" ref="F110">numtext(E110)</f>
        <v>CERO PESOS 00/100 M.N.</v>
      </c>
      <c r="G110" s="74">
        <f t="shared" si="30"/>
        <v>0</v>
      </c>
    </row>
    <row r="111" spans="1:7" s="16" customFormat="1" ht="128.25">
      <c r="A111" s="76" t="s">
        <v>451</v>
      </c>
      <c r="B111" s="77" t="s">
        <v>63</v>
      </c>
      <c r="C111" s="72" t="s">
        <v>28</v>
      </c>
      <c r="D111" s="73">
        <v>3</v>
      </c>
      <c r="E111" s="74"/>
      <c r="F111" s="64" t="str" cm="1">
        <f t="array" ref="F111">numtext(E111)</f>
        <v>CERO PESOS 00/100 M.N.</v>
      </c>
      <c r="G111" s="74">
        <f t="shared" si="31" ref="G111">ROUND(D111*E111,2)</f>
        <v>0</v>
      </c>
    </row>
    <row r="112" spans="1:7" s="16" customFormat="1" ht="142.5">
      <c r="A112" s="76" t="s">
        <v>354</v>
      </c>
      <c r="B112" s="77" t="s">
        <v>426</v>
      </c>
      <c r="C112" s="72" t="s">
        <v>28</v>
      </c>
      <c r="D112" s="73">
        <v>6</v>
      </c>
      <c r="E112" s="74"/>
      <c r="F112" s="64" t="str" cm="1">
        <f t="array" ref="F112">numtext(E112)</f>
        <v>CERO PESOS 00/100 M.N.</v>
      </c>
      <c r="G112" s="74">
        <f t="shared" si="32" ref="G112:G113">ROUND(D112*E112,2)</f>
        <v>0</v>
      </c>
    </row>
    <row r="113" spans="1:7" s="16" customFormat="1" ht="142.5">
      <c r="A113" s="76" t="s">
        <v>355</v>
      </c>
      <c r="B113" s="77" t="s">
        <v>399</v>
      </c>
      <c r="C113" s="72" t="s">
        <v>28</v>
      </c>
      <c r="D113" s="73">
        <v>12</v>
      </c>
      <c r="E113" s="74"/>
      <c r="F113" s="64" t="str" cm="1">
        <f t="array" ref="F113">numtext(E113)</f>
        <v>CERO PESOS 00/100 M.N.</v>
      </c>
      <c r="G113" s="74">
        <f t="shared" si="32"/>
        <v>0</v>
      </c>
    </row>
    <row r="114" spans="1:7" s="16" customFormat="1" ht="142.5">
      <c r="A114" s="76" t="s">
        <v>356</v>
      </c>
      <c r="B114" s="77" t="s">
        <v>82</v>
      </c>
      <c r="C114" s="72" t="s">
        <v>28</v>
      </c>
      <c r="D114" s="73">
        <v>12</v>
      </c>
      <c r="E114" s="74"/>
      <c r="F114" s="64" t="str" cm="1">
        <f t="array" ref="F114">numtext(E114)</f>
        <v>CERO PESOS 00/100 M.N.</v>
      </c>
      <c r="G114" s="74">
        <f t="shared" si="33" ref="G114">ROUND(D114*E114,2)</f>
        <v>0</v>
      </c>
    </row>
    <row r="115" spans="1:7" s="16" customFormat="1" ht="142.5">
      <c r="A115" s="76" t="s">
        <v>222</v>
      </c>
      <c r="B115" s="77" t="s">
        <v>83</v>
      </c>
      <c r="C115" s="72" t="s">
        <v>28</v>
      </c>
      <c r="D115" s="73">
        <v>35</v>
      </c>
      <c r="E115" s="74"/>
      <c r="F115" s="64" t="str" cm="1">
        <f t="array" ref="F115">numtext(E115)</f>
        <v>CERO PESOS 00/100 M.N.</v>
      </c>
      <c r="G115" s="74">
        <f t="shared" si="34" ref="G115">ROUND(D115*E115,2)</f>
        <v>0</v>
      </c>
    </row>
    <row r="116" spans="1:7" s="16" customFormat="1" ht="142.5">
      <c r="A116" s="76" t="s">
        <v>357</v>
      </c>
      <c r="B116" s="77" t="s">
        <v>84</v>
      </c>
      <c r="C116" s="72" t="s">
        <v>28</v>
      </c>
      <c r="D116" s="73">
        <v>12</v>
      </c>
      <c r="E116" s="74"/>
      <c r="F116" s="64" t="str" cm="1">
        <f t="array" ref="F116">numtext(E116)</f>
        <v>CERO PESOS 00/100 M.N.</v>
      </c>
      <c r="G116" s="74">
        <f t="shared" si="30"/>
        <v>0</v>
      </c>
    </row>
    <row r="117" spans="1:7" s="16" customFormat="1" ht="185.25">
      <c r="A117" s="76" t="s">
        <v>358</v>
      </c>
      <c r="B117" s="77" t="s">
        <v>79</v>
      </c>
      <c r="C117" s="72" t="s">
        <v>28</v>
      </c>
      <c r="D117" s="73">
        <v>3</v>
      </c>
      <c r="E117" s="74"/>
      <c r="F117" s="64" t="str" cm="1">
        <f t="array" ref="F117">numtext(E117)</f>
        <v>CERO PESOS 00/100 M.N.</v>
      </c>
      <c r="G117" s="74">
        <f t="shared" si="30"/>
        <v>0</v>
      </c>
    </row>
    <row r="118" spans="1:7" s="16" customFormat="1" ht="114">
      <c r="A118" s="76" t="s">
        <v>264</v>
      </c>
      <c r="B118" s="77" t="s">
        <v>266</v>
      </c>
      <c r="C118" s="72" t="s">
        <v>28</v>
      </c>
      <c r="D118" s="73">
        <v>18</v>
      </c>
      <c r="E118" s="74"/>
      <c r="F118" s="64" t="str" cm="1">
        <f t="array" ref="F118">numtext(E118)</f>
        <v>CERO PESOS 00/100 M.N.</v>
      </c>
      <c r="G118" s="74">
        <f t="shared" si="30"/>
        <v>0</v>
      </c>
    </row>
    <row r="119" spans="1:7" s="16" customFormat="1" ht="71.25">
      <c r="A119" s="76" t="s">
        <v>223</v>
      </c>
      <c r="B119" s="77" t="s">
        <v>81</v>
      </c>
      <c r="C119" s="72" t="s">
        <v>28</v>
      </c>
      <c r="D119" s="73">
        <v>3</v>
      </c>
      <c r="E119" s="74"/>
      <c r="F119" s="64" t="str" cm="1">
        <f t="array" ref="F119">numtext(E119)</f>
        <v>CERO PESOS 00/100 M.N.</v>
      </c>
      <c r="G119" s="74">
        <f t="shared" si="35" ref="G119">ROUND(D119*E119,2)</f>
        <v>0</v>
      </c>
    </row>
    <row r="120" spans="1:7" s="16" customFormat="1" ht="142.5">
      <c r="A120" s="76" t="s">
        <v>452</v>
      </c>
      <c r="B120" s="77" t="s">
        <v>137</v>
      </c>
      <c r="C120" s="72" t="s">
        <v>28</v>
      </c>
      <c r="D120" s="73">
        <v>3</v>
      </c>
      <c r="E120" s="74"/>
      <c r="F120" s="64" t="str" cm="1">
        <f t="array" ref="F120">numtext(E120)</f>
        <v>CERO PESOS 00/100 M.N.</v>
      </c>
      <c r="G120" s="74">
        <f t="shared" si="30"/>
        <v>0</v>
      </c>
    </row>
    <row r="121" spans="1:7" s="16" customFormat="1" ht="114">
      <c r="A121" s="76" t="s">
        <v>193</v>
      </c>
      <c r="B121" s="77" t="s">
        <v>139</v>
      </c>
      <c r="C121" s="72" t="s">
        <v>28</v>
      </c>
      <c r="D121" s="73">
        <v>3</v>
      </c>
      <c r="E121" s="74"/>
      <c r="F121" s="64" t="str" cm="1">
        <f t="array" ref="F121">numtext(E121)</f>
        <v>CERO PESOS 00/100 M.N.</v>
      </c>
      <c r="G121" s="74">
        <f>ROUND(D121*E121,2)</f>
        <v>0</v>
      </c>
    </row>
    <row r="122" spans="1:7" s="16" customFormat="1" ht="71.25">
      <c r="A122" s="76" t="s">
        <v>507</v>
      </c>
      <c r="B122" s="77" t="s">
        <v>138</v>
      </c>
      <c r="C122" s="72" t="s">
        <v>28</v>
      </c>
      <c r="D122" s="73">
        <v>3</v>
      </c>
      <c r="E122" s="74"/>
      <c r="F122" s="64" t="str" cm="1">
        <f t="array" ref="F122">numtext(E122)</f>
        <v>CERO PESOS 00/100 M.N.</v>
      </c>
      <c r="G122" s="74">
        <f t="shared" si="30"/>
        <v>0</v>
      </c>
    </row>
    <row r="123" spans="1:7" s="16" customFormat="1" ht="15">
      <c r="A123" s="70" t="s">
        <v>38</v>
      </c>
      <c r="B123" s="71" t="s">
        <v>140</v>
      </c>
      <c r="C123" s="72"/>
      <c r="D123" s="73"/>
      <c r="E123" s="74"/>
      <c r="F123" s="64"/>
      <c r="G123" s="26">
        <f>SUM(G124:G129)</f>
        <v>0</v>
      </c>
    </row>
    <row r="124" spans="1:7" s="16" customFormat="1" ht="114">
      <c r="A124" s="76" t="s">
        <v>508</v>
      </c>
      <c r="B124" s="77" t="s">
        <v>485</v>
      </c>
      <c r="C124" s="72" t="s">
        <v>23</v>
      </c>
      <c r="D124" s="73">
        <v>16.90</v>
      </c>
      <c r="E124" s="74"/>
      <c r="F124" s="64" t="str" cm="1">
        <f t="array" ref="F124">numtext(E124)</f>
        <v>CERO PESOS 00/100 M.N.</v>
      </c>
      <c r="G124" s="74">
        <f t="shared" si="36" ref="G124:G129">ROUND(D124*E124,2)</f>
        <v>0</v>
      </c>
    </row>
    <row r="125" spans="1:7" s="16" customFormat="1" ht="156.75">
      <c r="A125" s="76" t="s">
        <v>509</v>
      </c>
      <c r="B125" s="77" t="s">
        <v>87</v>
      </c>
      <c r="C125" s="72" t="s">
        <v>23</v>
      </c>
      <c r="D125" s="73">
        <v>225.05</v>
      </c>
      <c r="E125" s="74"/>
      <c r="F125" s="64" t="str" cm="1">
        <f t="array" ref="F125">numtext(E125)</f>
        <v>CERO PESOS 00/100 M.N.</v>
      </c>
      <c r="G125" s="74">
        <f>ROUND(D125*E125,2)</f>
        <v>0</v>
      </c>
    </row>
    <row r="126" spans="1:7" s="16" customFormat="1" ht="71.25">
      <c r="A126" s="76" t="s">
        <v>510</v>
      </c>
      <c r="B126" s="77" t="s">
        <v>141</v>
      </c>
      <c r="C126" s="72" t="s">
        <v>28</v>
      </c>
      <c r="D126" s="73">
        <v>20</v>
      </c>
      <c r="E126" s="74"/>
      <c r="F126" s="64" t="str" cm="1">
        <f t="array" ref="F126">numtext(E126)</f>
        <v>CERO PESOS 00/100 M.N.</v>
      </c>
      <c r="G126" s="74">
        <f t="shared" si="36"/>
        <v>0</v>
      </c>
    </row>
    <row r="127" spans="1:7" s="16" customFormat="1" ht="57">
      <c r="A127" s="76" t="s">
        <v>511</v>
      </c>
      <c r="B127" s="77" t="s">
        <v>142</v>
      </c>
      <c r="C127" s="72" t="s">
        <v>26</v>
      </c>
      <c r="D127" s="73">
        <v>15</v>
      </c>
      <c r="E127" s="74"/>
      <c r="F127" s="64" t="str" cm="1">
        <f t="array" ref="F127">numtext(E127)</f>
        <v>CERO PESOS 00/100 M.N.</v>
      </c>
      <c r="G127" s="74">
        <f t="shared" si="36"/>
        <v>0</v>
      </c>
    </row>
    <row r="128" spans="1:7" s="16" customFormat="1" ht="57">
      <c r="A128" s="76" t="s">
        <v>453</v>
      </c>
      <c r="B128" s="77" t="s">
        <v>143</v>
      </c>
      <c r="C128" s="72" t="s">
        <v>28</v>
      </c>
      <c r="D128" s="73">
        <v>25</v>
      </c>
      <c r="E128" s="74"/>
      <c r="F128" s="64" t="str" cm="1">
        <f t="array" ref="F128">numtext(E128)</f>
        <v>CERO PESOS 00/100 M.N.</v>
      </c>
      <c r="G128" s="74">
        <f t="shared" si="36"/>
        <v>0</v>
      </c>
    </row>
    <row r="129" spans="1:7" s="16" customFormat="1" ht="114">
      <c r="A129" s="76" t="s">
        <v>224</v>
      </c>
      <c r="B129" s="77" t="s">
        <v>144</v>
      </c>
      <c r="C129" s="72" t="s">
        <v>26</v>
      </c>
      <c r="D129" s="73">
        <v>52</v>
      </c>
      <c r="E129" s="74"/>
      <c r="F129" s="64" t="str" cm="1">
        <f t="array" ref="F129">numtext(E129)</f>
        <v>CERO PESOS 00/100 M.N.</v>
      </c>
      <c r="G129" s="74">
        <f t="shared" si="36"/>
        <v>0</v>
      </c>
    </row>
    <row r="130" spans="1:7" s="16" customFormat="1" ht="15">
      <c r="A130" s="70" t="s">
        <v>39</v>
      </c>
      <c r="B130" s="71" t="s">
        <v>145</v>
      </c>
      <c r="C130" s="72"/>
      <c r="D130" s="73"/>
      <c r="E130" s="74"/>
      <c r="F130" s="64"/>
      <c r="G130" s="26">
        <f>SUM(G131:G141)</f>
        <v>0</v>
      </c>
    </row>
    <row r="131" spans="1:7" s="16" customFormat="1" ht="85.5">
      <c r="A131" s="76" t="s">
        <v>512</v>
      </c>
      <c r="B131" s="77" t="s">
        <v>404</v>
      </c>
      <c r="C131" s="72" t="s">
        <v>23</v>
      </c>
      <c r="D131" s="73">
        <v>409.50</v>
      </c>
      <c r="E131" s="74"/>
      <c r="F131" s="64" t="str" cm="1">
        <f t="array" ref="F131">numtext(E131)</f>
        <v>CERO PESOS 00/100 M.N.</v>
      </c>
      <c r="G131" s="74">
        <f t="shared" si="37" ref="G131:G133">ROUND(D131*E131,2)</f>
        <v>0</v>
      </c>
    </row>
    <row r="132" spans="1:7" s="16" customFormat="1" ht="71.25">
      <c r="A132" s="76" t="s">
        <v>225</v>
      </c>
      <c r="B132" s="77" t="s">
        <v>405</v>
      </c>
      <c r="C132" s="72" t="s">
        <v>23</v>
      </c>
      <c r="D132" s="73">
        <v>212.10</v>
      </c>
      <c r="E132" s="74"/>
      <c r="F132" s="64" t="str" cm="1">
        <f t="array" ref="F132">numtext(E132)</f>
        <v>CERO PESOS 00/100 M.N.</v>
      </c>
      <c r="G132" s="74">
        <f t="shared" si="37"/>
        <v>0</v>
      </c>
    </row>
    <row r="133" spans="1:7" s="16" customFormat="1" ht="114">
      <c r="A133" s="76" t="s">
        <v>513</v>
      </c>
      <c r="B133" s="77" t="s">
        <v>487</v>
      </c>
      <c r="C133" s="72" t="s">
        <v>23</v>
      </c>
      <c r="D133" s="73">
        <v>200.50</v>
      </c>
      <c r="E133" s="74"/>
      <c r="F133" s="64" t="str" cm="1">
        <f t="array" ref="F133">numtext(E133)</f>
        <v>CERO PESOS 00/100 M.N.</v>
      </c>
      <c r="G133" s="74">
        <f t="shared" si="37"/>
        <v>0</v>
      </c>
    </row>
    <row r="134" spans="1:7" s="16" customFormat="1" ht="57">
      <c r="A134" s="76" t="s">
        <v>514</v>
      </c>
      <c r="B134" s="77" t="s">
        <v>486</v>
      </c>
      <c r="C134" s="72" t="s">
        <v>23</v>
      </c>
      <c r="D134" s="73">
        <v>14.58</v>
      </c>
      <c r="E134" s="74"/>
      <c r="F134" s="64" t="str" cm="1">
        <f t="array" ref="F134">numtext(E134)</f>
        <v>CERO PESOS 00/100 M.N.</v>
      </c>
      <c r="G134" s="74">
        <f>ROUND(D134*E134,2)</f>
        <v>0</v>
      </c>
    </row>
    <row r="135" spans="1:7" s="16" customFormat="1" ht="71.25">
      <c r="A135" s="76" t="s">
        <v>515</v>
      </c>
      <c r="B135" s="77" t="s">
        <v>69</v>
      </c>
      <c r="C135" s="72" t="s">
        <v>23</v>
      </c>
      <c r="D135" s="73">
        <v>200.50</v>
      </c>
      <c r="E135" s="74"/>
      <c r="F135" s="64" t="str" cm="1">
        <f t="array" ref="F135">numtext(E135)</f>
        <v>CERO PESOS 00/100 M.N.</v>
      </c>
      <c r="G135" s="74">
        <f t="shared" si="38" ref="G135:G136">ROUND(D135*E135,2)</f>
        <v>0</v>
      </c>
    </row>
    <row r="136" spans="1:7" s="16" customFormat="1" ht="42.75">
      <c r="A136" s="76" t="s">
        <v>359</v>
      </c>
      <c r="B136" s="77" t="s">
        <v>55</v>
      </c>
      <c r="C136" s="72" t="s">
        <v>23</v>
      </c>
      <c r="D136" s="73">
        <v>200.50</v>
      </c>
      <c r="E136" s="74"/>
      <c r="F136" s="64" t="str" cm="1">
        <f t="array" ref="F136">numtext(E136)</f>
        <v>CERO PESOS 00/100 M.N.</v>
      </c>
      <c r="G136" s="74">
        <f t="shared" si="38"/>
        <v>0</v>
      </c>
    </row>
    <row r="137" spans="1:7" s="16" customFormat="1" ht="99.75">
      <c r="A137" s="76" t="s">
        <v>516</v>
      </c>
      <c r="B137" s="77" t="s">
        <v>146</v>
      </c>
      <c r="C137" s="72" t="s">
        <v>23</v>
      </c>
      <c r="D137" s="73">
        <v>155.52</v>
      </c>
      <c r="E137" s="74"/>
      <c r="F137" s="64" t="str" cm="1">
        <f t="array" ref="F137">numtext(E137)</f>
        <v>CERO PESOS 00/100 M.N.</v>
      </c>
      <c r="G137" s="74">
        <f t="shared" si="39" ref="G137:G139">ROUND(D137*E137,2)</f>
        <v>0</v>
      </c>
    </row>
    <row r="138" spans="1:7" s="16" customFormat="1" ht="85.5">
      <c r="A138" s="76" t="s">
        <v>517</v>
      </c>
      <c r="B138" s="77" t="s">
        <v>267</v>
      </c>
      <c r="C138" s="72" t="s">
        <v>26</v>
      </c>
      <c r="D138" s="73">
        <v>79.50</v>
      </c>
      <c r="E138" s="74"/>
      <c r="F138" s="64" t="str" cm="1">
        <f t="array" ref="F138">numtext(E138)</f>
        <v>CERO PESOS 00/100 M.N.</v>
      </c>
      <c r="G138" s="74">
        <f t="shared" si="39"/>
        <v>0</v>
      </c>
    </row>
    <row r="139" spans="1:7" s="16" customFormat="1" ht="99.75">
      <c r="A139" s="76" t="s">
        <v>454</v>
      </c>
      <c r="B139" s="77" t="s">
        <v>80</v>
      </c>
      <c r="C139" s="72" t="s">
        <v>28</v>
      </c>
      <c r="D139" s="73">
        <v>32</v>
      </c>
      <c r="E139" s="74"/>
      <c r="F139" s="64" t="str" cm="1">
        <f t="array" ref="F139">numtext(E139)</f>
        <v>CERO PESOS 00/100 M.N.</v>
      </c>
      <c r="G139" s="74">
        <f t="shared" si="39"/>
        <v>0</v>
      </c>
    </row>
    <row r="140" spans="1:7" s="16" customFormat="1" ht="99.75">
      <c r="A140" s="76" t="s">
        <v>455</v>
      </c>
      <c r="B140" s="77" t="s">
        <v>118</v>
      </c>
      <c r="C140" s="72" t="s">
        <v>25</v>
      </c>
      <c r="D140" s="73">
        <v>180</v>
      </c>
      <c r="E140" s="74"/>
      <c r="F140" s="64" t="str" cm="1">
        <f t="array" ref="F140">numtext(E140)</f>
        <v>CERO PESOS 00/100 M.N.</v>
      </c>
      <c r="G140" s="74">
        <f t="shared" si="40" ref="G140">ROUND(D140*E140,2)</f>
        <v>0</v>
      </c>
    </row>
    <row r="141" spans="1:7" s="16" customFormat="1" ht="71.25">
      <c r="A141" s="76" t="s">
        <v>226</v>
      </c>
      <c r="B141" s="77" t="s">
        <v>413</v>
      </c>
      <c r="C141" s="72" t="s">
        <v>25</v>
      </c>
      <c r="D141" s="73">
        <v>180</v>
      </c>
      <c r="E141" s="74"/>
      <c r="F141" s="64" t="str" cm="1">
        <f t="array" ref="F141">numtext(E141)</f>
        <v>CERO PESOS 00/100 M.N.</v>
      </c>
      <c r="G141" s="74">
        <f t="shared" si="41" ref="G141">ROUND(D141*E141,2)</f>
        <v>0</v>
      </c>
    </row>
    <row r="142" spans="1:7" s="16" customFormat="1" ht="15">
      <c r="A142" s="70" t="s">
        <v>40</v>
      </c>
      <c r="B142" s="71" t="s">
        <v>147</v>
      </c>
      <c r="C142" s="72"/>
      <c r="D142" s="73"/>
      <c r="E142" s="74"/>
      <c r="F142" s="64"/>
      <c r="G142" s="26">
        <f>SUM(G143:G157)</f>
        <v>0</v>
      </c>
    </row>
    <row r="143" spans="1:7" s="16" customFormat="1" ht="57">
      <c r="A143" s="76" t="s">
        <v>518</v>
      </c>
      <c r="B143" s="77" t="s">
        <v>148</v>
      </c>
      <c r="C143" s="72" t="s">
        <v>28</v>
      </c>
      <c r="D143" s="73">
        <v>14</v>
      </c>
      <c r="E143" s="74"/>
      <c r="F143" s="64" t="str" cm="1">
        <f t="array" ref="F143">numtext(E143)</f>
        <v>CERO PESOS 00/100 M.N.</v>
      </c>
      <c r="G143" s="74">
        <f t="shared" si="42" ref="G143">ROUND(D143*E143,2)</f>
        <v>0</v>
      </c>
    </row>
    <row r="144" spans="1:7" s="16" customFormat="1" ht="71.25">
      <c r="A144" s="76" t="s">
        <v>519</v>
      </c>
      <c r="B144" s="77" t="s">
        <v>149</v>
      </c>
      <c r="C144" s="72" t="s">
        <v>28</v>
      </c>
      <c r="D144" s="73">
        <v>6</v>
      </c>
      <c r="E144" s="74"/>
      <c r="F144" s="64" t="str" cm="1">
        <f t="array" ref="F144">numtext(E144)</f>
        <v>CERO PESOS 00/100 M.N.</v>
      </c>
      <c r="G144" s="74">
        <f t="shared" si="43" ref="G144:G157">ROUND(D144*E144,2)</f>
        <v>0</v>
      </c>
    </row>
    <row r="145" spans="1:7" s="16" customFormat="1" ht="42.75">
      <c r="A145" s="76" t="s">
        <v>456</v>
      </c>
      <c r="B145" s="77" t="s">
        <v>59</v>
      </c>
      <c r="C145" s="72" t="s">
        <v>28</v>
      </c>
      <c r="D145" s="73">
        <v>3</v>
      </c>
      <c r="E145" s="74"/>
      <c r="F145" s="64" t="str" cm="1">
        <f t="array" ref="F145">numtext(E145)</f>
        <v>CERO PESOS 00/100 M.N.</v>
      </c>
      <c r="G145" s="74">
        <f t="shared" si="43"/>
        <v>0</v>
      </c>
    </row>
    <row r="146" spans="1:7" s="16" customFormat="1" ht="71.25">
      <c r="A146" s="76" t="s">
        <v>457</v>
      </c>
      <c r="B146" s="77" t="s">
        <v>150</v>
      </c>
      <c r="C146" s="72" t="s">
        <v>28</v>
      </c>
      <c r="D146" s="73">
        <v>7</v>
      </c>
      <c r="E146" s="74"/>
      <c r="F146" s="64" t="str" cm="1">
        <f t="array" ref="F146">numtext(E146)</f>
        <v>CERO PESOS 00/100 M.N.</v>
      </c>
      <c r="G146" s="74">
        <f t="shared" si="43"/>
        <v>0</v>
      </c>
    </row>
    <row r="147" spans="1:7" s="16" customFormat="1" ht="42.75">
      <c r="A147" s="76" t="s">
        <v>227</v>
      </c>
      <c r="B147" s="77" t="s">
        <v>57</v>
      </c>
      <c r="C147" s="72" t="s">
        <v>28</v>
      </c>
      <c r="D147" s="73">
        <v>7</v>
      </c>
      <c r="E147" s="74"/>
      <c r="F147" s="64" t="str" cm="1">
        <f t="array" ref="F147">numtext(E147)</f>
        <v>CERO PESOS 00/100 M.N.</v>
      </c>
      <c r="G147" s="74">
        <f t="shared" si="44" ref="G147">ROUND(D147*E147,2)</f>
        <v>0</v>
      </c>
    </row>
    <row r="148" spans="1:7" s="16" customFormat="1" ht="42.75">
      <c r="A148" s="76" t="s">
        <v>228</v>
      </c>
      <c r="B148" s="77" t="s">
        <v>58</v>
      </c>
      <c r="C148" s="72" t="s">
        <v>28</v>
      </c>
      <c r="D148" s="73">
        <v>7</v>
      </c>
      <c r="E148" s="74"/>
      <c r="F148" s="64" t="str" cm="1">
        <f t="array" ref="F148">numtext(E148)</f>
        <v>CERO PESOS 00/100 M.N.</v>
      </c>
      <c r="G148" s="74">
        <f t="shared" si="45" ref="G148">ROUND(D148*E148,2)</f>
        <v>0</v>
      </c>
    </row>
    <row r="149" spans="1:7" s="16" customFormat="1" ht="42.75">
      <c r="A149" s="76" t="s">
        <v>520</v>
      </c>
      <c r="B149" s="77" t="s">
        <v>92</v>
      </c>
      <c r="C149" s="72" t="s">
        <v>28</v>
      </c>
      <c r="D149" s="73">
        <v>3</v>
      </c>
      <c r="E149" s="74"/>
      <c r="F149" s="64" t="str" cm="1">
        <f t="array" ref="F149">numtext(E149)</f>
        <v>CERO PESOS 00/100 M.N.</v>
      </c>
      <c r="G149" s="74">
        <f t="shared" si="46" ref="G149">ROUND(D149*E149,2)</f>
        <v>0</v>
      </c>
    </row>
    <row r="150" spans="1:7" s="16" customFormat="1" ht="57">
      <c r="A150" s="76" t="s">
        <v>360</v>
      </c>
      <c r="B150" s="77" t="s">
        <v>151</v>
      </c>
      <c r="C150" s="72" t="s">
        <v>28</v>
      </c>
      <c r="D150" s="73">
        <v>10</v>
      </c>
      <c r="E150" s="74"/>
      <c r="F150" s="64" t="str" cm="1">
        <f t="array" ref="F150">numtext(E150)</f>
        <v>CERO PESOS 00/100 M.N.</v>
      </c>
      <c r="G150" s="74">
        <f t="shared" si="47" ref="G150">ROUND(D150*E150,2)</f>
        <v>0</v>
      </c>
    </row>
    <row r="151" spans="1:7" s="16" customFormat="1" ht="42.75">
      <c r="A151" s="76" t="s">
        <v>361</v>
      </c>
      <c r="B151" s="77" t="s">
        <v>152</v>
      </c>
      <c r="C151" s="72" t="s">
        <v>28</v>
      </c>
      <c r="D151" s="73">
        <v>7</v>
      </c>
      <c r="E151" s="74"/>
      <c r="F151" s="64" t="str" cm="1">
        <f t="array" ref="F151">numtext(E151)</f>
        <v>CERO PESOS 00/100 M.N.</v>
      </c>
      <c r="G151" s="74">
        <f t="shared" si="43"/>
        <v>0</v>
      </c>
    </row>
    <row r="152" spans="1:7" s="16" customFormat="1" ht="42.75">
      <c r="A152" s="76" t="s">
        <v>362</v>
      </c>
      <c r="B152" s="77" t="s">
        <v>153</v>
      </c>
      <c r="C152" s="72" t="s">
        <v>28</v>
      </c>
      <c r="D152" s="73">
        <v>7</v>
      </c>
      <c r="E152" s="74"/>
      <c r="F152" s="64" t="str" cm="1">
        <f t="array" ref="F152">numtext(E152)</f>
        <v>CERO PESOS 00/100 M.N.</v>
      </c>
      <c r="G152" s="74">
        <f t="shared" si="43"/>
        <v>0</v>
      </c>
    </row>
    <row r="153" spans="1:7" s="16" customFormat="1" ht="57">
      <c r="A153" s="76" t="s">
        <v>363</v>
      </c>
      <c r="B153" s="77" t="s">
        <v>154</v>
      </c>
      <c r="C153" s="72" t="s">
        <v>28</v>
      </c>
      <c r="D153" s="73">
        <v>7</v>
      </c>
      <c r="E153" s="74"/>
      <c r="F153" s="64" t="str" cm="1">
        <f t="array" ref="F153">numtext(E153)</f>
        <v>CERO PESOS 00/100 M.N.</v>
      </c>
      <c r="G153" s="74">
        <f t="shared" si="43"/>
        <v>0</v>
      </c>
    </row>
    <row r="154" spans="1:7" s="16" customFormat="1" ht="57">
      <c r="A154" s="76" t="s">
        <v>458</v>
      </c>
      <c r="B154" s="77" t="s">
        <v>488</v>
      </c>
      <c r="C154" s="72" t="s">
        <v>23</v>
      </c>
      <c r="D154" s="73">
        <v>1</v>
      </c>
      <c r="E154" s="74"/>
      <c r="F154" s="64" t="str" cm="1">
        <f t="array" ref="F154">numtext(E154)</f>
        <v>CERO PESOS 00/100 M.N.</v>
      </c>
      <c r="G154" s="74">
        <f t="shared" si="43"/>
        <v>0</v>
      </c>
    </row>
    <row r="155" spans="1:7" s="16" customFormat="1" ht="57">
      <c r="A155" s="76" t="s">
        <v>364</v>
      </c>
      <c r="B155" s="77" t="s">
        <v>56</v>
      </c>
      <c r="C155" s="72" t="s">
        <v>28</v>
      </c>
      <c r="D155" s="73">
        <v>20</v>
      </c>
      <c r="E155" s="74"/>
      <c r="F155" s="64" t="str" cm="1">
        <f t="array" ref="F155">numtext(E155)</f>
        <v>CERO PESOS 00/100 M.N.</v>
      </c>
      <c r="G155" s="74">
        <f t="shared" si="43"/>
        <v>0</v>
      </c>
    </row>
    <row r="156" spans="1:7" s="16" customFormat="1" ht="114">
      <c r="A156" s="76" t="s">
        <v>521</v>
      </c>
      <c r="B156" s="77" t="s">
        <v>489</v>
      </c>
      <c r="C156" s="72" t="s">
        <v>28</v>
      </c>
      <c r="D156" s="73">
        <v>1</v>
      </c>
      <c r="E156" s="74"/>
      <c r="F156" s="64" t="str" cm="1">
        <f t="array" ref="F156">numtext(E156)</f>
        <v>CERO PESOS 00/100 M.N.</v>
      </c>
      <c r="G156" s="74">
        <f t="shared" si="43"/>
        <v>0</v>
      </c>
    </row>
    <row r="157" spans="1:7" s="16" customFormat="1" ht="114">
      <c r="A157" s="76" t="s">
        <v>522</v>
      </c>
      <c r="B157" s="77" t="s">
        <v>268</v>
      </c>
      <c r="C157" s="72" t="s">
        <v>28</v>
      </c>
      <c r="D157" s="73">
        <v>7</v>
      </c>
      <c r="E157" s="74"/>
      <c r="F157" s="64" t="str" cm="1">
        <f t="array" ref="F157">numtext(E157)</f>
        <v>CERO PESOS 00/100 M.N.</v>
      </c>
      <c r="G157" s="74">
        <f t="shared" si="43"/>
        <v>0</v>
      </c>
    </row>
    <row r="158" spans="1:7" s="16" customFormat="1" ht="15">
      <c r="A158" s="70" t="s">
        <v>41</v>
      </c>
      <c r="B158" s="71" t="s">
        <v>156</v>
      </c>
      <c r="C158" s="72"/>
      <c r="D158" s="73"/>
      <c r="E158" s="74"/>
      <c r="F158" s="64"/>
      <c r="G158" s="26">
        <f>SUM(G159:G162)</f>
        <v>0</v>
      </c>
    </row>
    <row r="159" spans="1:7" s="16" customFormat="1" ht="114">
      <c r="A159" s="76" t="s">
        <v>523</v>
      </c>
      <c r="B159" s="77" t="s">
        <v>269</v>
      </c>
      <c r="C159" s="72" t="s">
        <v>28</v>
      </c>
      <c r="D159" s="73">
        <v>3</v>
      </c>
      <c r="E159" s="74"/>
      <c r="F159" s="64" t="str" cm="1">
        <f t="array" ref="F159">numtext(E159)</f>
        <v>CERO PESOS 00/100 M.N.</v>
      </c>
      <c r="G159" s="74">
        <f t="shared" si="48" ref="G159">ROUND(D159*E159,2)</f>
        <v>0</v>
      </c>
    </row>
    <row r="160" spans="1:7" s="16" customFormat="1" ht="42.75">
      <c r="A160" s="76" t="s">
        <v>524</v>
      </c>
      <c r="B160" s="77" t="s">
        <v>270</v>
      </c>
      <c r="C160" s="72" t="s">
        <v>28</v>
      </c>
      <c r="D160" s="73">
        <v>3</v>
      </c>
      <c r="E160" s="74"/>
      <c r="F160" s="64" t="str" cm="1">
        <f t="array" ref="F160">numtext(E160)</f>
        <v>CERO PESOS 00/100 M.N.</v>
      </c>
      <c r="G160" s="74">
        <f t="shared" si="49" ref="G160">ROUND(D160*E160,2)</f>
        <v>0</v>
      </c>
    </row>
    <row r="161" spans="1:7" s="16" customFormat="1" ht="71.25">
      <c r="A161" s="76" t="s">
        <v>229</v>
      </c>
      <c r="B161" s="77" t="s">
        <v>157</v>
      </c>
      <c r="C161" s="72" t="s">
        <v>28</v>
      </c>
      <c r="D161" s="73">
        <v>3</v>
      </c>
      <c r="E161" s="74"/>
      <c r="F161" s="64" t="str" cm="1">
        <f t="array" ref="F161">numtext(E161)</f>
        <v>CERO PESOS 00/100 M.N.</v>
      </c>
      <c r="G161" s="74">
        <f>ROUND(D161*E161,2)</f>
        <v>0</v>
      </c>
    </row>
    <row r="162" spans="1:7" s="16" customFormat="1" ht="156.75">
      <c r="A162" s="76" t="s">
        <v>365</v>
      </c>
      <c r="B162" s="77" t="s">
        <v>492</v>
      </c>
      <c r="C162" s="72" t="s">
        <v>28</v>
      </c>
      <c r="D162" s="73">
        <v>1</v>
      </c>
      <c r="E162" s="74"/>
      <c r="F162" s="64" t="str" cm="1">
        <f t="array" ref="F162">numtext(E162)</f>
        <v>CERO PESOS 00/100 M.N.</v>
      </c>
      <c r="G162" s="74">
        <f t="shared" si="50" ref="G162">ROUND(D162*E162,2)</f>
        <v>0</v>
      </c>
    </row>
    <row r="163" spans="1:7" s="16" customFormat="1" ht="15">
      <c r="A163" s="70" t="s">
        <v>42</v>
      </c>
      <c r="B163" s="71" t="s">
        <v>158</v>
      </c>
      <c r="C163" s="72"/>
      <c r="D163" s="73"/>
      <c r="E163" s="74"/>
      <c r="F163" s="64"/>
      <c r="G163" s="26">
        <f>SUM(G164:G167)</f>
        <v>0</v>
      </c>
    </row>
    <row r="164" spans="1:7" s="16" customFormat="1" ht="142.5">
      <c r="A164" s="76" t="s">
        <v>525</v>
      </c>
      <c r="B164" s="77" t="s">
        <v>159</v>
      </c>
      <c r="C164" s="72" t="s">
        <v>23</v>
      </c>
      <c r="D164" s="73">
        <v>5.38</v>
      </c>
      <c r="E164" s="74"/>
      <c r="F164" s="64" t="str" cm="1">
        <f t="array" ref="F164">numtext(E164)</f>
        <v>CERO PESOS 00/100 M.N.</v>
      </c>
      <c r="G164" s="74">
        <f t="shared" si="51" ref="G164">ROUND(D164*E164,2)</f>
        <v>0</v>
      </c>
    </row>
    <row r="165" spans="1:7" s="16" customFormat="1" ht="85.5">
      <c r="A165" s="76" t="s">
        <v>366</v>
      </c>
      <c r="B165" s="77" t="s">
        <v>398</v>
      </c>
      <c r="C165" s="72" t="s">
        <v>23</v>
      </c>
      <c r="D165" s="73">
        <v>5.38</v>
      </c>
      <c r="E165" s="74"/>
      <c r="F165" s="64" t="str" cm="1">
        <f t="array" ref="F165">numtext(E165)</f>
        <v>CERO PESOS 00/100 M.N.</v>
      </c>
      <c r="G165" s="74">
        <f>ROUND(D165*E165,2)</f>
        <v>0</v>
      </c>
    </row>
    <row r="166" spans="1:7" s="16" customFormat="1" ht="85.5">
      <c r="A166" s="76" t="s">
        <v>367</v>
      </c>
      <c r="B166" s="77" t="s">
        <v>160</v>
      </c>
      <c r="C166" s="72" t="s">
        <v>23</v>
      </c>
      <c r="D166" s="73">
        <v>5.38</v>
      </c>
      <c r="E166" s="74"/>
      <c r="F166" s="64" t="str" cm="1">
        <f t="array" ref="F166">numtext(E166)</f>
        <v>CERO PESOS 00/100 M.N.</v>
      </c>
      <c r="G166" s="74">
        <f>ROUND(D166*E166,2)</f>
        <v>0</v>
      </c>
    </row>
    <row r="167" spans="1:7" s="16" customFormat="1" ht="142.5">
      <c r="A167" s="76" t="s">
        <v>368</v>
      </c>
      <c r="B167" s="77" t="s">
        <v>271</v>
      </c>
      <c r="C167" s="72" t="s">
        <v>28</v>
      </c>
      <c r="D167" s="73">
        <v>1</v>
      </c>
      <c r="E167" s="89"/>
      <c r="F167" s="64" t="str" cm="1">
        <f t="array" ref="F167">numtext(E167)</f>
        <v>CERO PESOS 00/100 M.N.</v>
      </c>
      <c r="G167" s="74">
        <f t="shared" si="52" ref="G167">ROUND(D167*E167,2)</f>
        <v>0</v>
      </c>
    </row>
    <row r="168" spans="1:7" s="16" customFormat="1" ht="15">
      <c r="A168" s="70" t="s">
        <v>43</v>
      </c>
      <c r="B168" s="71" t="s">
        <v>161</v>
      </c>
      <c r="C168" s="72"/>
      <c r="D168" s="73"/>
      <c r="E168" s="74"/>
      <c r="F168" s="64"/>
      <c r="G168" s="26">
        <f>SUM(G169:G170)</f>
        <v>0</v>
      </c>
    </row>
    <row r="169" spans="1:7" s="16" customFormat="1" ht="128.25">
      <c r="A169" s="76" t="s">
        <v>532</v>
      </c>
      <c r="B169" s="77" t="s">
        <v>491</v>
      </c>
      <c r="C169" s="72" t="s">
        <v>28</v>
      </c>
      <c r="D169" s="73">
        <v>1</v>
      </c>
      <c r="E169" s="74"/>
      <c r="F169" s="64" t="str" cm="1">
        <f t="array" ref="F169">numtext(E169)</f>
        <v>CERO PESOS 00/100 M.N.</v>
      </c>
      <c r="G169" s="74">
        <f t="shared" si="53" ref="G169">ROUND(D169*E169,2)</f>
        <v>0</v>
      </c>
    </row>
    <row r="170" spans="1:7" s="16" customFormat="1" ht="128.25">
      <c r="A170" s="76" t="s">
        <v>533</v>
      </c>
      <c r="B170" s="77" t="s">
        <v>490</v>
      </c>
      <c r="C170" s="72" t="s">
        <v>28</v>
      </c>
      <c r="D170" s="73">
        <v>1</v>
      </c>
      <c r="E170" s="74"/>
      <c r="F170" s="64" t="str" cm="1">
        <f t="array" ref="F170">numtext(E170)</f>
        <v>CERO PESOS 00/100 M.N.</v>
      </c>
      <c r="G170" s="74">
        <f t="shared" si="54" ref="G170">ROUND(D170*E170,2)</f>
        <v>0</v>
      </c>
    </row>
    <row r="171" spans="1:7" s="65" customFormat="1" ht="15">
      <c r="A171" s="70" t="s">
        <v>44</v>
      </c>
      <c r="B171" s="71" t="s">
        <v>162</v>
      </c>
      <c r="C171" s="72"/>
      <c r="D171" s="73"/>
      <c r="E171" s="74"/>
      <c r="F171" s="64"/>
      <c r="G171" s="26">
        <f>SUM(G172:G176)</f>
        <v>0</v>
      </c>
    </row>
    <row r="172" spans="1:7" s="65" customFormat="1" ht="270.75">
      <c r="A172" s="76" t="s">
        <v>534</v>
      </c>
      <c r="B172" s="77" t="s">
        <v>397</v>
      </c>
      <c r="C172" s="72" t="s">
        <v>28</v>
      </c>
      <c r="D172" s="73">
        <v>2</v>
      </c>
      <c r="E172" s="74"/>
      <c r="F172" s="64" t="str" cm="1">
        <f t="array" ref="F172">numtext(E172)</f>
        <v>CERO PESOS 00/100 M.N.</v>
      </c>
      <c r="G172" s="74">
        <f t="shared" si="55" ref="G172">ROUND(D172*E172,2)</f>
        <v>0</v>
      </c>
    </row>
    <row r="173" spans="1:7" s="65" customFormat="1" ht="213.75">
      <c r="A173" s="76" t="s">
        <v>535</v>
      </c>
      <c r="B173" s="77" t="s">
        <v>163</v>
      </c>
      <c r="C173" s="72" t="s">
        <v>28</v>
      </c>
      <c r="D173" s="73">
        <v>4</v>
      </c>
      <c r="E173" s="74"/>
      <c r="F173" s="64" t="str" cm="1">
        <f t="array" ref="F173">numtext(E173)</f>
        <v>CERO PESOS 00/100 M.N.</v>
      </c>
      <c r="G173" s="74">
        <f t="shared" si="56" ref="G173">ROUND(D173*E173,2)</f>
        <v>0</v>
      </c>
    </row>
    <row r="174" spans="1:7" s="65" customFormat="1" ht="85.5">
      <c r="A174" s="76" t="s">
        <v>536</v>
      </c>
      <c r="B174" s="77" t="s">
        <v>93</v>
      </c>
      <c r="C174" s="72" t="s">
        <v>28</v>
      </c>
      <c r="D174" s="73">
        <v>2</v>
      </c>
      <c r="E174" s="74"/>
      <c r="F174" s="64" t="str" cm="1">
        <f t="array" ref="F174">numtext(E174)</f>
        <v>CERO PESOS 00/100 M.N.</v>
      </c>
      <c r="G174" s="74">
        <f t="shared" si="57" ref="G174">ROUND(D174*E174,2)</f>
        <v>0</v>
      </c>
    </row>
    <row r="175" spans="1:7" s="65" customFormat="1" ht="128.25">
      <c r="A175" s="76" t="s">
        <v>537</v>
      </c>
      <c r="B175" s="77" t="s">
        <v>94</v>
      </c>
      <c r="C175" s="72" t="s">
        <v>28</v>
      </c>
      <c r="D175" s="73">
        <v>2</v>
      </c>
      <c r="E175" s="74"/>
      <c r="F175" s="64" t="str" cm="1">
        <f t="array" ref="F175">numtext(E175)</f>
        <v>CERO PESOS 00/100 M.N.</v>
      </c>
      <c r="G175" s="74">
        <f t="shared" si="58" ref="G175:G176">ROUND(D175*E175,2)</f>
        <v>0</v>
      </c>
    </row>
    <row r="176" spans="1:7" s="65" customFormat="1" ht="99.75">
      <c r="A176" s="76" t="s">
        <v>538</v>
      </c>
      <c r="B176" s="77" t="s">
        <v>411</v>
      </c>
      <c r="C176" s="72" t="s">
        <v>28</v>
      </c>
      <c r="D176" s="73">
        <v>2</v>
      </c>
      <c r="E176" s="74"/>
      <c r="F176" s="64" t="str" cm="1">
        <f t="array" ref="F176">numtext(E176)</f>
        <v>CERO PESOS 00/100 M.N.</v>
      </c>
      <c r="G176" s="74">
        <f t="shared" si="58"/>
        <v>0</v>
      </c>
    </row>
    <row r="177" spans="1:7" s="65" customFormat="1" ht="15">
      <c r="A177" s="70" t="s">
        <v>45</v>
      </c>
      <c r="B177" s="71" t="s">
        <v>164</v>
      </c>
      <c r="C177" s="72"/>
      <c r="D177" s="73"/>
      <c r="E177" s="74"/>
      <c r="F177" s="64"/>
      <c r="G177" s="26">
        <f>SUM(G178:G207)</f>
        <v>0</v>
      </c>
    </row>
    <row r="178" spans="1:7" s="65" customFormat="1" ht="128.25">
      <c r="A178" s="76" t="s">
        <v>539</v>
      </c>
      <c r="B178" s="77" t="s">
        <v>272</v>
      </c>
      <c r="C178" s="72" t="s">
        <v>29</v>
      </c>
      <c r="D178" s="73">
        <v>2</v>
      </c>
      <c r="E178" s="74"/>
      <c r="F178" s="64" t="str" cm="1">
        <f t="array" ref="F178">numtext(E178)</f>
        <v>CERO PESOS 00/100 M.N.</v>
      </c>
      <c r="G178" s="74">
        <f t="shared" si="59" ref="G178:G179">ROUND(D178*E178,2)</f>
        <v>0</v>
      </c>
    </row>
    <row r="179" spans="1:7" s="65" customFormat="1" ht="128.25">
      <c r="A179" s="76" t="s">
        <v>540</v>
      </c>
      <c r="B179" s="77" t="s">
        <v>273</v>
      </c>
      <c r="C179" s="72" t="s">
        <v>29</v>
      </c>
      <c r="D179" s="73">
        <v>2</v>
      </c>
      <c r="E179" s="74"/>
      <c r="F179" s="64" t="str" cm="1">
        <f t="array" ref="F179">numtext(E179)</f>
        <v>CERO PESOS 00/100 M.N.</v>
      </c>
      <c r="G179" s="74">
        <f t="shared" si="59"/>
        <v>0</v>
      </c>
    </row>
    <row r="180" spans="1:7" s="65" customFormat="1" ht="57">
      <c r="A180" s="76" t="s">
        <v>541</v>
      </c>
      <c r="B180" s="77" t="s">
        <v>65</v>
      </c>
      <c r="C180" s="72" t="s">
        <v>28</v>
      </c>
      <c r="D180" s="73">
        <v>2</v>
      </c>
      <c r="E180" s="74"/>
      <c r="F180" s="64" t="str" cm="1">
        <f t="array" ref="F180">numtext(E180)</f>
        <v>CERO PESOS 00/100 M.N.</v>
      </c>
      <c r="G180" s="74">
        <f>ROUND(D180*E180,2)</f>
        <v>0</v>
      </c>
    </row>
    <row r="181" spans="1:7" s="65" customFormat="1" ht="85.5">
      <c r="A181" s="76" t="s">
        <v>542</v>
      </c>
      <c r="B181" s="77" t="s">
        <v>66</v>
      </c>
      <c r="C181" s="72" t="s">
        <v>28</v>
      </c>
      <c r="D181" s="73">
        <v>2</v>
      </c>
      <c r="E181" s="74"/>
      <c r="F181" s="64" t="str" cm="1">
        <f t="array" ref="F181">numtext(E181)</f>
        <v>CERO PESOS 00/100 M.N.</v>
      </c>
      <c r="G181" s="74">
        <f>ROUND(D181*E181,2)</f>
        <v>0</v>
      </c>
    </row>
    <row r="182" spans="1:7" s="65" customFormat="1" ht="142.5">
      <c r="A182" s="76" t="s">
        <v>543</v>
      </c>
      <c r="B182" s="77" t="s">
        <v>99</v>
      </c>
      <c r="C182" s="72" t="s">
        <v>28</v>
      </c>
      <c r="D182" s="73">
        <v>1</v>
      </c>
      <c r="E182" s="74"/>
      <c r="F182" s="64" t="str" cm="1">
        <f t="array" ref="F182">numtext(E182)</f>
        <v>CERO PESOS 00/100 M.N.</v>
      </c>
      <c r="G182" s="74">
        <f t="shared" si="60" ref="G182:G186">ROUND(D182*E182,2)</f>
        <v>0</v>
      </c>
    </row>
    <row r="183" spans="1:7" s="65" customFormat="1" ht="71.25">
      <c r="A183" s="76" t="s">
        <v>544</v>
      </c>
      <c r="B183" s="77" t="s">
        <v>85</v>
      </c>
      <c r="C183" s="72" t="s">
        <v>26</v>
      </c>
      <c r="D183" s="73">
        <v>18</v>
      </c>
      <c r="E183" s="74"/>
      <c r="F183" s="64" t="str" cm="1">
        <f t="array" ref="F183">numtext(E183)</f>
        <v>CERO PESOS 00/100 M.N.</v>
      </c>
      <c r="G183" s="74">
        <f t="shared" si="60"/>
        <v>0</v>
      </c>
    </row>
    <row r="184" spans="1:7" s="65" customFormat="1" ht="71.25">
      <c r="A184" s="76" t="s">
        <v>545</v>
      </c>
      <c r="B184" s="77" t="s">
        <v>274</v>
      </c>
      <c r="C184" s="72" t="s">
        <v>26</v>
      </c>
      <c r="D184" s="73">
        <v>10</v>
      </c>
      <c r="E184" s="74"/>
      <c r="F184" s="64" t="str" cm="1">
        <f t="array" ref="F184">numtext(E184)</f>
        <v>CERO PESOS 00/100 M.N.</v>
      </c>
      <c r="G184" s="74">
        <f t="shared" si="60"/>
        <v>0</v>
      </c>
    </row>
    <row r="185" spans="1:7" s="65" customFormat="1" ht="42.75">
      <c r="A185" s="76" t="s">
        <v>546</v>
      </c>
      <c r="B185" s="77" t="s">
        <v>414</v>
      </c>
      <c r="C185" s="72" t="s">
        <v>26</v>
      </c>
      <c r="D185" s="73">
        <v>28</v>
      </c>
      <c r="E185" s="74"/>
      <c r="F185" s="64" t="str" cm="1">
        <f t="array" ref="F185">numtext(E185)</f>
        <v>CERO PESOS 00/100 M.N.</v>
      </c>
      <c r="G185" s="74">
        <f t="shared" si="61" ref="G185">ROUND(D185*E185,2)</f>
        <v>0</v>
      </c>
    </row>
    <row r="186" spans="1:7" s="65" customFormat="1" ht="57">
      <c r="A186" s="76" t="s">
        <v>547</v>
      </c>
      <c r="B186" s="77" t="s">
        <v>275</v>
      </c>
      <c r="C186" s="72" t="s">
        <v>28</v>
      </c>
      <c r="D186" s="73">
        <v>3</v>
      </c>
      <c r="E186" s="74"/>
      <c r="F186" s="64" t="str" cm="1">
        <f t="array" ref="F186">numtext(E186)</f>
        <v>CERO PESOS 00/100 M.N.</v>
      </c>
      <c r="G186" s="74">
        <f t="shared" si="60"/>
        <v>0</v>
      </c>
    </row>
    <row r="187" spans="1:7" s="65" customFormat="1" ht="57">
      <c r="A187" s="76" t="s">
        <v>548</v>
      </c>
      <c r="B187" s="77" t="s">
        <v>100</v>
      </c>
      <c r="C187" s="72" t="s">
        <v>28</v>
      </c>
      <c r="D187" s="73">
        <v>1</v>
      </c>
      <c r="E187" s="74"/>
      <c r="F187" s="64" t="str" cm="1">
        <f t="array" ref="F187">numtext(E187)</f>
        <v>CERO PESOS 00/100 M.N.</v>
      </c>
      <c r="G187" s="74">
        <f t="shared" si="62" ref="G187">ROUND(D187*E187,2)</f>
        <v>0</v>
      </c>
    </row>
    <row r="188" spans="1:7" s="65" customFormat="1" ht="57">
      <c r="A188" s="76" t="s">
        <v>549</v>
      </c>
      <c r="B188" s="77" t="s">
        <v>101</v>
      </c>
      <c r="C188" s="72" t="s">
        <v>28</v>
      </c>
      <c r="D188" s="73">
        <v>1</v>
      </c>
      <c r="E188" s="74"/>
      <c r="F188" s="64" t="str" cm="1">
        <f t="array" ref="F188">numtext(E188)</f>
        <v>CERO PESOS 00/100 M.N.</v>
      </c>
      <c r="G188" s="74">
        <f t="shared" si="63" ref="G188:G189">ROUND(D188*E188,2)</f>
        <v>0</v>
      </c>
    </row>
    <row r="189" spans="1:7" s="65" customFormat="1" ht="71.25">
      <c r="A189" s="76" t="s">
        <v>550</v>
      </c>
      <c r="B189" s="77" t="s">
        <v>276</v>
      </c>
      <c r="C189" s="72" t="s">
        <v>28</v>
      </c>
      <c r="D189" s="73">
        <v>4</v>
      </c>
      <c r="E189" s="74"/>
      <c r="F189" s="64" t="str" cm="1">
        <f t="array" ref="F189">numtext(E189)</f>
        <v>CERO PESOS 00/100 M.N.</v>
      </c>
      <c r="G189" s="74">
        <f t="shared" si="63"/>
        <v>0</v>
      </c>
    </row>
    <row r="190" spans="1:7" s="65" customFormat="1" ht="71.25">
      <c r="A190" s="76" t="s">
        <v>551</v>
      </c>
      <c r="B190" s="77" t="s">
        <v>103</v>
      </c>
      <c r="C190" s="72" t="s">
        <v>28</v>
      </c>
      <c r="D190" s="73">
        <v>1</v>
      </c>
      <c r="E190" s="74"/>
      <c r="F190" s="64" t="str" cm="1">
        <f t="array" ref="F190">numtext(E190)</f>
        <v>CERO PESOS 00/100 M.N.</v>
      </c>
      <c r="G190" s="74">
        <f t="shared" si="64" ref="G190:G200">ROUND(D190*E190,2)</f>
        <v>0</v>
      </c>
    </row>
    <row r="191" spans="1:7" s="65" customFormat="1" ht="71.25">
      <c r="A191" s="76" t="s">
        <v>552</v>
      </c>
      <c r="B191" s="77" t="s">
        <v>102</v>
      </c>
      <c r="C191" s="72" t="s">
        <v>28</v>
      </c>
      <c r="D191" s="73">
        <v>3</v>
      </c>
      <c r="E191" s="74"/>
      <c r="F191" s="64" t="str" cm="1">
        <f t="array" ref="F191">numtext(E191)</f>
        <v>CERO PESOS 00/100 M.N.</v>
      </c>
      <c r="G191" s="74">
        <f t="shared" si="64"/>
        <v>0</v>
      </c>
    </row>
    <row r="192" spans="1:7" s="65" customFormat="1" ht="57">
      <c r="A192" s="76" t="s">
        <v>553</v>
      </c>
      <c r="B192" s="77" t="s">
        <v>104</v>
      </c>
      <c r="C192" s="72" t="s">
        <v>28</v>
      </c>
      <c r="D192" s="73">
        <v>1</v>
      </c>
      <c r="E192" s="74"/>
      <c r="F192" s="64" t="str" cm="1">
        <f t="array" ref="F192">numtext(E192)</f>
        <v>CERO PESOS 00/100 M.N.</v>
      </c>
      <c r="G192" s="74">
        <f t="shared" si="64"/>
        <v>0</v>
      </c>
    </row>
    <row r="193" spans="1:7" s="65" customFormat="1" ht="71.25">
      <c r="A193" s="76" t="s">
        <v>554</v>
      </c>
      <c r="B193" s="77" t="s">
        <v>277</v>
      </c>
      <c r="C193" s="72" t="s">
        <v>28</v>
      </c>
      <c r="D193" s="73">
        <v>1</v>
      </c>
      <c r="E193" s="74"/>
      <c r="F193" s="64" t="str" cm="1">
        <f t="array" ref="F193">numtext(E193)</f>
        <v>CERO PESOS 00/100 M.N.</v>
      </c>
      <c r="G193" s="74">
        <f t="shared" si="64"/>
        <v>0</v>
      </c>
    </row>
    <row r="194" spans="1:7" s="65" customFormat="1" ht="71.25">
      <c r="A194" s="76" t="s">
        <v>555</v>
      </c>
      <c r="B194" s="77" t="s">
        <v>105</v>
      </c>
      <c r="C194" s="72" t="s">
        <v>28</v>
      </c>
      <c r="D194" s="73">
        <v>1</v>
      </c>
      <c r="E194" s="74"/>
      <c r="F194" s="64" t="str" cm="1">
        <f t="array" ref="F194">numtext(E194)</f>
        <v>CERO PESOS 00/100 M.N.</v>
      </c>
      <c r="G194" s="74">
        <f t="shared" si="64"/>
        <v>0</v>
      </c>
    </row>
    <row r="195" spans="1:7" s="65" customFormat="1" ht="57">
      <c r="A195" s="76" t="s">
        <v>556</v>
      </c>
      <c r="B195" s="77" t="s">
        <v>106</v>
      </c>
      <c r="C195" s="72" t="s">
        <v>28</v>
      </c>
      <c r="D195" s="73">
        <v>1</v>
      </c>
      <c r="E195" s="74"/>
      <c r="F195" s="64" t="str" cm="1">
        <f t="array" ref="F195">numtext(E195)</f>
        <v>CERO PESOS 00/100 M.N.</v>
      </c>
      <c r="G195" s="74">
        <f t="shared" si="64"/>
        <v>0</v>
      </c>
    </row>
    <row r="196" spans="1:7" s="65" customFormat="1" ht="71.25">
      <c r="A196" s="76" t="s">
        <v>557</v>
      </c>
      <c r="B196" s="77" t="s">
        <v>107</v>
      </c>
      <c r="C196" s="72" t="s">
        <v>28</v>
      </c>
      <c r="D196" s="73">
        <v>1</v>
      </c>
      <c r="E196" s="74"/>
      <c r="F196" s="64" t="str" cm="1">
        <f t="array" ref="F196">numtext(E196)</f>
        <v>CERO PESOS 00/100 M.N.</v>
      </c>
      <c r="G196" s="74">
        <f t="shared" si="64"/>
        <v>0</v>
      </c>
    </row>
    <row r="197" spans="1:7" s="65" customFormat="1" ht="57">
      <c r="A197" s="76" t="s">
        <v>558</v>
      </c>
      <c r="B197" s="77" t="s">
        <v>257</v>
      </c>
      <c r="C197" s="72" t="s">
        <v>26</v>
      </c>
      <c r="D197" s="73">
        <v>40</v>
      </c>
      <c r="E197" s="74"/>
      <c r="F197" s="64" t="str" cm="1">
        <f t="array" ref="F197">numtext(E197)</f>
        <v>CERO PESOS 00/100 M.N.</v>
      </c>
      <c r="G197" s="74">
        <f t="shared" si="64"/>
        <v>0</v>
      </c>
    </row>
    <row r="198" spans="1:7" s="65" customFormat="1" ht="71.25">
      <c r="A198" s="76" t="s">
        <v>559</v>
      </c>
      <c r="B198" s="77" t="s">
        <v>76</v>
      </c>
      <c r="C198" s="72" t="s">
        <v>26</v>
      </c>
      <c r="D198" s="73">
        <v>90</v>
      </c>
      <c r="E198" s="74"/>
      <c r="F198" s="64" t="str" cm="1">
        <f t="array" ref="F198">numtext(E198)</f>
        <v>CERO PESOS 00/100 M.N.</v>
      </c>
      <c r="G198" s="74">
        <f t="shared" si="64"/>
        <v>0</v>
      </c>
    </row>
    <row r="199" spans="1:7" s="65" customFormat="1" ht="57">
      <c r="A199" s="76" t="s">
        <v>560</v>
      </c>
      <c r="B199" s="77" t="s">
        <v>278</v>
      </c>
      <c r="C199" s="72" t="s">
        <v>28</v>
      </c>
      <c r="D199" s="73">
        <v>18</v>
      </c>
      <c r="E199" s="74"/>
      <c r="F199" s="64" t="str" cm="1">
        <f t="array" ref="F199">numtext(E199)</f>
        <v>CERO PESOS 00/100 M.N.</v>
      </c>
      <c r="G199" s="74">
        <f t="shared" si="64"/>
        <v>0</v>
      </c>
    </row>
    <row r="200" spans="1:7" s="65" customFormat="1" ht="71.25">
      <c r="A200" s="76" t="s">
        <v>561</v>
      </c>
      <c r="B200" s="77" t="s">
        <v>279</v>
      </c>
      <c r="C200" s="72" t="s">
        <v>28</v>
      </c>
      <c r="D200" s="73">
        <v>5</v>
      </c>
      <c r="E200" s="74"/>
      <c r="F200" s="64" t="str" cm="1">
        <f t="array" ref="F200">numtext(E200)</f>
        <v>CERO PESOS 00/100 M.N.</v>
      </c>
      <c r="G200" s="74">
        <f t="shared" si="64"/>
        <v>0</v>
      </c>
    </row>
    <row r="201" spans="1:7" s="65" customFormat="1" ht="71.25">
      <c r="A201" s="76" t="s">
        <v>562</v>
      </c>
      <c r="B201" s="77" t="s">
        <v>165</v>
      </c>
      <c r="C201" s="72" t="s">
        <v>28</v>
      </c>
      <c r="D201" s="73">
        <v>8</v>
      </c>
      <c r="E201" s="74"/>
      <c r="F201" s="64" t="str" cm="1">
        <f t="array" ref="F201">numtext(E201)</f>
        <v>CERO PESOS 00/100 M.N.</v>
      </c>
      <c r="G201" s="74">
        <f t="shared" si="65" ref="G201:G202">ROUND(D201*E201,2)</f>
        <v>0</v>
      </c>
    </row>
    <row r="202" spans="1:7" s="65" customFormat="1" ht="57">
      <c r="A202" s="76" t="s">
        <v>563</v>
      </c>
      <c r="B202" s="77" t="s">
        <v>108</v>
      </c>
      <c r="C202" s="72" t="s">
        <v>28</v>
      </c>
      <c r="D202" s="73">
        <v>1</v>
      </c>
      <c r="E202" s="74"/>
      <c r="F202" s="64" t="str" cm="1">
        <f t="array" ref="F202">numtext(E202)</f>
        <v>CERO PESOS 00/100 M.N.</v>
      </c>
      <c r="G202" s="74">
        <f t="shared" si="65"/>
        <v>0</v>
      </c>
    </row>
    <row r="203" spans="1:7" s="65" customFormat="1" ht="71.25">
      <c r="A203" s="76" t="s">
        <v>564</v>
      </c>
      <c r="B203" s="77" t="s">
        <v>86</v>
      </c>
      <c r="C203" s="72" t="s">
        <v>28</v>
      </c>
      <c r="D203" s="73">
        <v>1</v>
      </c>
      <c r="E203" s="74"/>
      <c r="F203" s="64" t="str" cm="1">
        <f t="array" ref="F203">numtext(E203)</f>
        <v>CERO PESOS 00/100 M.N.</v>
      </c>
      <c r="G203" s="74">
        <f t="shared" si="66" ref="G203:G206">ROUND(D203*E203,2)</f>
        <v>0</v>
      </c>
    </row>
    <row r="204" spans="1:7" s="65" customFormat="1" ht="57">
      <c r="A204" s="76" t="s">
        <v>565</v>
      </c>
      <c r="B204" s="77" t="s">
        <v>294</v>
      </c>
      <c r="C204" s="72" t="s">
        <v>28</v>
      </c>
      <c r="D204" s="73">
        <v>3</v>
      </c>
      <c r="E204" s="74"/>
      <c r="F204" s="64" t="str" cm="1">
        <f t="array" ref="F204">numtext(E204)</f>
        <v>CERO PESOS 00/100 M.N.</v>
      </c>
      <c r="G204" s="74">
        <f t="shared" si="66"/>
        <v>0</v>
      </c>
    </row>
    <row r="205" spans="1:7" s="65" customFormat="1" ht="85.5">
      <c r="A205" s="76" t="s">
        <v>566</v>
      </c>
      <c r="B205" s="77" t="s">
        <v>415</v>
      </c>
      <c r="C205" s="72" t="s">
        <v>28</v>
      </c>
      <c r="D205" s="73">
        <v>3</v>
      </c>
      <c r="E205" s="74"/>
      <c r="F205" s="64" t="str" cm="1">
        <f t="array" ref="F205">numtext(E205)</f>
        <v>CERO PESOS 00/100 M.N.</v>
      </c>
      <c r="G205" s="74">
        <f t="shared" si="67" ref="G205">ROUND(D205*E205,2)</f>
        <v>0</v>
      </c>
    </row>
    <row r="206" spans="1:7" s="65" customFormat="1" ht="57">
      <c r="A206" s="76" t="s">
        <v>567</v>
      </c>
      <c r="B206" s="77" t="s">
        <v>296</v>
      </c>
      <c r="C206" s="72" t="s">
        <v>28</v>
      </c>
      <c r="D206" s="73">
        <v>2</v>
      </c>
      <c r="E206" s="74"/>
      <c r="F206" s="64" t="str" cm="1">
        <f t="array" ref="F206">numtext(E206)</f>
        <v>CERO PESOS 00/100 M.N.</v>
      </c>
      <c r="G206" s="74">
        <f t="shared" si="66"/>
        <v>0</v>
      </c>
    </row>
    <row r="207" spans="1:7" s="65" customFormat="1" ht="71.25">
      <c r="A207" s="76" t="s">
        <v>568</v>
      </c>
      <c r="B207" s="77" t="s">
        <v>295</v>
      </c>
      <c r="C207" s="72" t="s">
        <v>28</v>
      </c>
      <c r="D207" s="73">
        <v>1</v>
      </c>
      <c r="E207" s="74"/>
      <c r="F207" s="64" t="str" cm="1">
        <f t="array" ref="F207">numtext(E207)</f>
        <v>CERO PESOS 00/100 M.N.</v>
      </c>
      <c r="G207" s="74">
        <f t="shared" si="68" ref="G207">ROUND(D207*E207,2)</f>
        <v>0</v>
      </c>
    </row>
    <row r="208" spans="1:7" s="16" customFormat="1" ht="15">
      <c r="A208" s="70" t="s">
        <v>46</v>
      </c>
      <c r="B208" s="71" t="s">
        <v>166</v>
      </c>
      <c r="C208" s="72"/>
      <c r="D208" s="73"/>
      <c r="E208" s="74"/>
      <c r="F208" s="64"/>
      <c r="G208" s="26">
        <f>SUM(G209:G217)</f>
        <v>0</v>
      </c>
    </row>
    <row r="209" spans="1:7" s="16" customFormat="1" ht="114">
      <c r="A209" s="76" t="s">
        <v>569</v>
      </c>
      <c r="B209" s="77" t="s">
        <v>280</v>
      </c>
      <c r="C209" s="72" t="s">
        <v>29</v>
      </c>
      <c r="D209" s="73">
        <v>10</v>
      </c>
      <c r="E209" s="74"/>
      <c r="F209" s="64" t="str" cm="1">
        <f t="array" ref="F209">numtext(E209)</f>
        <v>CERO PESOS 00/100 M.N.</v>
      </c>
      <c r="G209" s="74">
        <f t="shared" si="69" ref="G209:G212">ROUND(D209*E209,2)</f>
        <v>0</v>
      </c>
    </row>
    <row r="210" spans="1:7" s="16" customFormat="1" ht="57">
      <c r="A210" s="76" t="s">
        <v>570</v>
      </c>
      <c r="B210" s="77" t="s">
        <v>72</v>
      </c>
      <c r="C210" s="72" t="s">
        <v>28</v>
      </c>
      <c r="D210" s="73">
        <v>10</v>
      </c>
      <c r="E210" s="74"/>
      <c r="F210" s="64" t="str" cm="1">
        <f t="array" ref="F210">numtext(E210)</f>
        <v>CERO PESOS 00/100 M.N.</v>
      </c>
      <c r="G210" s="74">
        <f>ROUND(D210*E210,2)</f>
        <v>0</v>
      </c>
    </row>
    <row r="211" spans="1:7" s="16" customFormat="1" ht="57">
      <c r="A211" s="76" t="s">
        <v>571</v>
      </c>
      <c r="B211" s="77" t="s">
        <v>64</v>
      </c>
      <c r="C211" s="72" t="s">
        <v>28</v>
      </c>
      <c r="D211" s="73">
        <v>10</v>
      </c>
      <c r="E211" s="74"/>
      <c r="F211" s="64" t="str" cm="1">
        <f t="array" ref="F211">numtext(E211)</f>
        <v>CERO PESOS 00/100 M.N.</v>
      </c>
      <c r="G211" s="74">
        <f t="shared" si="70" ref="G211">ROUND(D211*E211,2)</f>
        <v>0</v>
      </c>
    </row>
    <row r="212" spans="1:7" s="16" customFormat="1" ht="57">
      <c r="A212" s="76" t="s">
        <v>572</v>
      </c>
      <c r="B212" s="77" t="s">
        <v>494</v>
      </c>
      <c r="C212" s="72" t="s">
        <v>26</v>
      </c>
      <c r="D212" s="73">
        <v>69</v>
      </c>
      <c r="E212" s="74"/>
      <c r="F212" s="64" t="str" cm="1">
        <f t="array" ref="F212">numtext(E212)</f>
        <v>CERO PESOS 00/100 M.N.</v>
      </c>
      <c r="G212" s="74">
        <f t="shared" si="69"/>
        <v>0</v>
      </c>
    </row>
    <row r="213" spans="1:7" s="16" customFormat="1" ht="57">
      <c r="A213" s="76" t="s">
        <v>573</v>
      </c>
      <c r="B213" s="77" t="s">
        <v>278</v>
      </c>
      <c r="C213" s="72" t="s">
        <v>28</v>
      </c>
      <c r="D213" s="73">
        <v>34</v>
      </c>
      <c r="E213" s="74"/>
      <c r="F213" s="64" t="str" cm="1">
        <f t="array" ref="F213">numtext(E213)</f>
        <v>CERO PESOS 00/100 M.N.</v>
      </c>
      <c r="G213" s="74">
        <f>ROUND(D213*E213,2)</f>
        <v>0</v>
      </c>
    </row>
    <row r="214" spans="1:7" s="16" customFormat="1" ht="57">
      <c r="A214" s="76" t="s">
        <v>574</v>
      </c>
      <c r="B214" s="77" t="s">
        <v>73</v>
      </c>
      <c r="C214" s="72" t="s">
        <v>28</v>
      </c>
      <c r="D214" s="73">
        <v>1</v>
      </c>
      <c r="E214" s="74"/>
      <c r="F214" s="64" t="str" cm="1">
        <f t="array" ref="F214">numtext(E214)</f>
        <v>CERO PESOS 00/100 M.N.</v>
      </c>
      <c r="G214" s="74">
        <f t="shared" si="71" ref="G214">ROUND(D214*E214,2)</f>
        <v>0</v>
      </c>
    </row>
    <row r="215" spans="1:7" s="16" customFormat="1" ht="57">
      <c r="A215" s="76" t="s">
        <v>575</v>
      </c>
      <c r="B215" s="77" t="s">
        <v>74</v>
      </c>
      <c r="C215" s="72" t="s">
        <v>28</v>
      </c>
      <c r="D215" s="73">
        <v>1</v>
      </c>
      <c r="E215" s="74"/>
      <c r="F215" s="64" t="str" cm="1">
        <f t="array" ref="F215">numtext(E215)</f>
        <v>CERO PESOS 00/100 M.N.</v>
      </c>
      <c r="G215" s="74">
        <f t="shared" si="72" ref="G215">ROUND(D215*E215,2)</f>
        <v>0</v>
      </c>
    </row>
    <row r="216" spans="1:7" s="16" customFormat="1" ht="57">
      <c r="A216" s="76" t="s">
        <v>576</v>
      </c>
      <c r="B216" s="77" t="s">
        <v>75</v>
      </c>
      <c r="C216" s="72" t="s">
        <v>28</v>
      </c>
      <c r="D216" s="73">
        <v>1</v>
      </c>
      <c r="E216" s="74"/>
      <c r="F216" s="64" t="str" cm="1">
        <f t="array" ref="F216">numtext(E216)</f>
        <v>CERO PESOS 00/100 M.N.</v>
      </c>
      <c r="G216" s="74">
        <f t="shared" si="73" ref="G216">ROUND(D216*E216,2)</f>
        <v>0</v>
      </c>
    </row>
    <row r="217" spans="1:7" s="16" customFormat="1" ht="71.25">
      <c r="A217" s="76" t="s">
        <v>577</v>
      </c>
      <c r="B217" s="77" t="s">
        <v>76</v>
      </c>
      <c r="C217" s="72" t="s">
        <v>26</v>
      </c>
      <c r="D217" s="73">
        <v>69</v>
      </c>
      <c r="E217" s="74"/>
      <c r="F217" s="64" t="str" cm="1">
        <f t="array" ref="F217">numtext(E217)</f>
        <v>CERO PESOS 00/100 M.N.</v>
      </c>
      <c r="G217" s="74">
        <f t="shared" si="74" ref="G217">ROUND(D217*E217,2)</f>
        <v>0</v>
      </c>
    </row>
    <row r="218" spans="1:7" s="16" customFormat="1" ht="15">
      <c r="A218" s="70" t="s">
        <v>47</v>
      </c>
      <c r="B218" s="71" t="s">
        <v>167</v>
      </c>
      <c r="C218" s="72"/>
      <c r="D218" s="73"/>
      <c r="E218" s="74"/>
      <c r="F218" s="64"/>
      <c r="G218" s="26">
        <f>SUM(G219:G220)</f>
        <v>0</v>
      </c>
    </row>
    <row r="219" spans="1:7" s="16" customFormat="1" ht="142.5">
      <c r="A219" s="76" t="s">
        <v>578</v>
      </c>
      <c r="B219" s="77" t="s">
        <v>67</v>
      </c>
      <c r="C219" s="72" t="s">
        <v>28</v>
      </c>
      <c r="D219" s="73">
        <v>21</v>
      </c>
      <c r="E219" s="74"/>
      <c r="F219" s="64" t="str" cm="1">
        <f t="array" ref="F219">numtext(E219)</f>
        <v>CERO PESOS 00/100 M.N.</v>
      </c>
      <c r="G219" s="74">
        <f t="shared" si="75" ref="G219:G220">ROUND(D219*E219,2)</f>
        <v>0</v>
      </c>
    </row>
    <row r="220" spans="1:7" s="16" customFormat="1" ht="128.45" customHeight="1">
      <c r="A220" s="76" t="s">
        <v>579</v>
      </c>
      <c r="B220" s="77" t="s">
        <v>68</v>
      </c>
      <c r="C220" s="72" t="s">
        <v>28</v>
      </c>
      <c r="D220" s="73">
        <v>3</v>
      </c>
      <c r="E220" s="74"/>
      <c r="F220" s="64" t="str" cm="1">
        <f t="array" ref="F220">numtext(E220)</f>
        <v>CERO PESOS 00/100 M.N.</v>
      </c>
      <c r="G220" s="74">
        <f t="shared" si="75"/>
        <v>0</v>
      </c>
    </row>
    <row r="221" spans="1:7" s="65" customFormat="1" ht="15">
      <c r="A221" s="70" t="s">
        <v>48</v>
      </c>
      <c r="B221" s="71" t="s">
        <v>168</v>
      </c>
      <c r="C221" s="72"/>
      <c r="D221" s="73"/>
      <c r="E221" s="74"/>
      <c r="F221" s="64"/>
      <c r="G221" s="26">
        <f>SUM(G222:G268)</f>
        <v>0</v>
      </c>
    </row>
    <row r="222" spans="1:7" s="78" customFormat="1" ht="114">
      <c r="A222" s="76" t="s">
        <v>580</v>
      </c>
      <c r="B222" s="77" t="s">
        <v>420</v>
      </c>
      <c r="C222" s="72" t="s">
        <v>28</v>
      </c>
      <c r="D222" s="73">
        <v>1</v>
      </c>
      <c r="E222" s="74"/>
      <c r="F222" s="64" t="str" cm="1">
        <f t="array" ref="F222">numtext(E222)</f>
        <v>CERO PESOS 00/100 M.N.</v>
      </c>
      <c r="G222" s="74">
        <f t="shared" si="76" ref="G222:G223">ROUND(D222*E222,2)</f>
        <v>0</v>
      </c>
    </row>
    <row r="223" spans="1:7" s="78" customFormat="1" ht="114">
      <c r="A223" s="76" t="s">
        <v>581</v>
      </c>
      <c r="B223" s="77" t="s">
        <v>421</v>
      </c>
      <c r="C223" s="72" t="s">
        <v>28</v>
      </c>
      <c r="D223" s="73">
        <v>2</v>
      </c>
      <c r="E223" s="74"/>
      <c r="F223" s="64" t="str" cm="1">
        <f t="array" ref="F223">numtext(E223)</f>
        <v>CERO PESOS 00/100 M.N.</v>
      </c>
      <c r="G223" s="74">
        <f t="shared" si="76"/>
        <v>0</v>
      </c>
    </row>
    <row r="224" spans="1:7" s="78" customFormat="1" ht="85.5">
      <c r="A224" s="76" t="s">
        <v>582</v>
      </c>
      <c r="B224" s="77" t="s">
        <v>422</v>
      </c>
      <c r="C224" s="72" t="s">
        <v>28</v>
      </c>
      <c r="D224" s="73">
        <v>2</v>
      </c>
      <c r="E224" s="74"/>
      <c r="F224" s="64" t="str" cm="1">
        <f t="array" ref="F224">numtext(E224)</f>
        <v>CERO PESOS 00/100 M.N.</v>
      </c>
      <c r="G224" s="74">
        <f t="shared" si="77" ref="G224">ROUND(D224*E224,2)</f>
        <v>0</v>
      </c>
    </row>
    <row r="225" spans="1:7" s="78" customFormat="1" ht="99.75">
      <c r="A225" s="76" t="s">
        <v>583</v>
      </c>
      <c r="B225" s="77" t="s">
        <v>423</v>
      </c>
      <c r="C225" s="72" t="s">
        <v>28</v>
      </c>
      <c r="D225" s="73">
        <v>3</v>
      </c>
      <c r="E225" s="74"/>
      <c r="F225" s="64" t="str" cm="1">
        <f t="array" ref="F225">numtext(E225)</f>
        <v>CERO PESOS 00/100 M.N.</v>
      </c>
      <c r="G225" s="74">
        <f>ROUND(D225*E225,2)</f>
        <v>0</v>
      </c>
    </row>
    <row r="226" spans="1:7" s="78" customFormat="1" ht="156.75">
      <c r="A226" s="76" t="s">
        <v>369</v>
      </c>
      <c r="B226" s="77" t="s">
        <v>304</v>
      </c>
      <c r="C226" s="72" t="s">
        <v>28</v>
      </c>
      <c r="D226" s="73">
        <v>2</v>
      </c>
      <c r="E226" s="74"/>
      <c r="F226" s="64" t="str" cm="1">
        <f t="array" ref="F226">numtext(E226)</f>
        <v>CERO PESOS 00/100 M.N.</v>
      </c>
      <c r="G226" s="74">
        <f t="shared" si="78" ref="G226:G230">ROUND(D226*E226,2)</f>
        <v>0</v>
      </c>
    </row>
    <row r="227" spans="1:7" s="78" customFormat="1" ht="99.75">
      <c r="A227" s="76" t="s">
        <v>370</v>
      </c>
      <c r="B227" s="77" t="s">
        <v>282</v>
      </c>
      <c r="C227" s="72" t="s">
        <v>28</v>
      </c>
      <c r="D227" s="73">
        <v>12</v>
      </c>
      <c r="E227" s="74"/>
      <c r="F227" s="64" t="str" cm="1">
        <f t="array" ref="F227">numtext(E227)</f>
        <v>CERO PESOS 00/100 M.N.</v>
      </c>
      <c r="G227" s="74">
        <f t="shared" si="79" ref="G227">ROUND(D227*E227,2)</f>
        <v>0</v>
      </c>
    </row>
    <row r="228" spans="1:7" s="78" customFormat="1" ht="42.75">
      <c r="A228" s="76" t="s">
        <v>281</v>
      </c>
      <c r="B228" s="77" t="s">
        <v>285</v>
      </c>
      <c r="C228" s="72" t="s">
        <v>28</v>
      </c>
      <c r="D228" s="73">
        <v>1</v>
      </c>
      <c r="E228" s="74"/>
      <c r="F228" s="64" t="str" cm="1">
        <f t="array" ref="F228">numtext(E228)</f>
        <v>CERO PESOS 00/100 M.N.</v>
      </c>
      <c r="G228" s="74">
        <f t="shared" si="78"/>
        <v>0</v>
      </c>
    </row>
    <row r="229" spans="1:7" s="78" customFormat="1" ht="42.75">
      <c r="A229" s="76" t="s">
        <v>371</v>
      </c>
      <c r="B229" s="77" t="s">
        <v>286</v>
      </c>
      <c r="C229" s="72" t="s">
        <v>28</v>
      </c>
      <c r="D229" s="73">
        <v>2</v>
      </c>
      <c r="E229" s="74"/>
      <c r="F229" s="64" t="str" cm="1">
        <f t="array" ref="F229">numtext(E229)</f>
        <v>CERO PESOS 00/100 M.N.</v>
      </c>
      <c r="G229" s="74">
        <f t="shared" si="78"/>
        <v>0</v>
      </c>
    </row>
    <row r="230" spans="1:7" s="78" customFormat="1" ht="42.75">
      <c r="A230" s="76" t="s">
        <v>283</v>
      </c>
      <c r="B230" s="77" t="s">
        <v>287</v>
      </c>
      <c r="C230" s="72" t="s">
        <v>28</v>
      </c>
      <c r="D230" s="73">
        <v>2</v>
      </c>
      <c r="E230" s="74"/>
      <c r="F230" s="64" t="str" cm="1">
        <f t="array" ref="F230">numtext(E230)</f>
        <v>CERO PESOS 00/100 M.N.</v>
      </c>
      <c r="G230" s="74">
        <f t="shared" si="78"/>
        <v>0</v>
      </c>
    </row>
    <row r="231" spans="1:7" s="78" customFormat="1" ht="57">
      <c r="A231" s="76" t="s">
        <v>459</v>
      </c>
      <c r="B231" s="77" t="s">
        <v>299</v>
      </c>
      <c r="C231" s="72" t="s">
        <v>28</v>
      </c>
      <c r="D231" s="73">
        <v>2</v>
      </c>
      <c r="E231" s="74"/>
      <c r="F231" s="64" t="str" cm="1">
        <f t="array" ref="F231">numtext(E231)</f>
        <v>CERO PESOS 00/100 M.N.</v>
      </c>
      <c r="G231" s="74">
        <f t="shared" si="80" ref="G231">ROUND(D231*E231,2)</f>
        <v>0</v>
      </c>
    </row>
    <row r="232" spans="1:7" s="78" customFormat="1" ht="71.25">
      <c r="A232" s="76" t="s">
        <v>284</v>
      </c>
      <c r="B232" s="77" t="s">
        <v>300</v>
      </c>
      <c r="C232" s="72" t="s">
        <v>28</v>
      </c>
      <c r="D232" s="73">
        <v>2</v>
      </c>
      <c r="E232" s="74"/>
      <c r="F232" s="64" t="str" cm="1">
        <f t="array" ref="F232">numtext(E232)</f>
        <v>CERO PESOS 00/100 M.N.</v>
      </c>
      <c r="G232" s="74">
        <f t="shared" si="81" ref="G232">ROUND(D232*E232,2)</f>
        <v>0</v>
      </c>
    </row>
    <row r="233" spans="1:7" s="78" customFormat="1" ht="128.25">
      <c r="A233" s="76" t="s">
        <v>230</v>
      </c>
      <c r="B233" s="77" t="s">
        <v>303</v>
      </c>
      <c r="C233" s="72" t="s">
        <v>28</v>
      </c>
      <c r="D233" s="73">
        <v>2</v>
      </c>
      <c r="E233" s="74"/>
      <c r="F233" s="64" t="str" cm="1">
        <f t="array" ref="F233">numtext(E233)</f>
        <v>CERO PESOS 00/100 M.N.</v>
      </c>
      <c r="G233" s="74">
        <f t="shared" si="82" ref="G233">ROUND(D233*E233,2)</f>
        <v>0</v>
      </c>
    </row>
    <row r="234" spans="1:7" s="78" customFormat="1" ht="142.5">
      <c r="A234" s="76" t="s">
        <v>460</v>
      </c>
      <c r="B234" s="77" t="s">
        <v>302</v>
      </c>
      <c r="C234" s="72" t="s">
        <v>28</v>
      </c>
      <c r="D234" s="73">
        <v>2</v>
      </c>
      <c r="E234" s="74"/>
      <c r="F234" s="64" t="str" cm="1">
        <f t="array" ref="F234">numtext(E234)</f>
        <v>CERO PESOS 00/100 M.N.</v>
      </c>
      <c r="G234" s="74">
        <f t="shared" si="83" ref="G234">ROUND(D234*E234,2)</f>
        <v>0</v>
      </c>
    </row>
    <row r="235" spans="1:7" s="78" customFormat="1" ht="85.5">
      <c r="A235" s="76" t="s">
        <v>231</v>
      </c>
      <c r="B235" s="77" t="s">
        <v>301</v>
      </c>
      <c r="C235" s="72" t="s">
        <v>28</v>
      </c>
      <c r="D235" s="73">
        <v>5</v>
      </c>
      <c r="E235" s="74"/>
      <c r="F235" s="64" t="str" cm="1">
        <f t="array" ref="F235">numtext(E235)</f>
        <v>CERO PESOS 00/100 M.N.</v>
      </c>
      <c r="G235" s="74">
        <f>ROUND(D235*E235,2)</f>
        <v>0</v>
      </c>
    </row>
    <row r="236" spans="1:7" s="78" customFormat="1" ht="99.75">
      <c r="A236" s="76" t="s">
        <v>372</v>
      </c>
      <c r="B236" s="77" t="s">
        <v>298</v>
      </c>
      <c r="C236" s="72" t="s">
        <v>28</v>
      </c>
      <c r="D236" s="73">
        <v>5</v>
      </c>
      <c r="E236" s="74"/>
      <c r="F236" s="64" t="str" cm="1">
        <f t="array" ref="F236">numtext(E236)</f>
        <v>CERO PESOS 00/100 M.N.</v>
      </c>
      <c r="G236" s="74">
        <f t="shared" si="84" ref="G236">ROUND(D236*E236,2)</f>
        <v>0</v>
      </c>
    </row>
    <row r="237" spans="1:7" s="78" customFormat="1" ht="156.75">
      <c r="A237" s="76" t="s">
        <v>373</v>
      </c>
      <c r="B237" s="77" t="s">
        <v>169</v>
      </c>
      <c r="C237" s="72" t="s">
        <v>28</v>
      </c>
      <c r="D237" s="73">
        <v>4</v>
      </c>
      <c r="E237" s="74"/>
      <c r="F237" s="64" t="str" cm="1">
        <f t="array" ref="F237">numtext(E237)</f>
        <v>CERO PESOS 00/100 M.N.</v>
      </c>
      <c r="G237" s="74">
        <f t="shared" si="85" ref="G237:G253">ROUND(D237*E237,2)</f>
        <v>0</v>
      </c>
    </row>
    <row r="238" spans="1:7" s="78" customFormat="1" ht="199.5">
      <c r="A238" s="76" t="s">
        <v>374</v>
      </c>
      <c r="B238" s="77" t="s">
        <v>170</v>
      </c>
      <c r="C238" s="72" t="s">
        <v>25</v>
      </c>
      <c r="D238" s="73">
        <v>500</v>
      </c>
      <c r="E238" s="74"/>
      <c r="F238" s="64" t="str" cm="1">
        <f t="array" ref="F238">numtext(E238)</f>
        <v>CERO PESOS 00/100 M.N.</v>
      </c>
      <c r="G238" s="74">
        <f t="shared" si="85"/>
        <v>0</v>
      </c>
    </row>
    <row r="239" spans="1:7" s="78" customFormat="1" ht="142.5">
      <c r="A239" s="76" t="s">
        <v>375</v>
      </c>
      <c r="B239" s="77" t="s">
        <v>322</v>
      </c>
      <c r="C239" s="72" t="s">
        <v>23</v>
      </c>
      <c r="D239" s="73">
        <v>100</v>
      </c>
      <c r="E239" s="74"/>
      <c r="F239" s="64" t="str" cm="1">
        <f t="array" ref="F239">numtext(E239)</f>
        <v>CERO PESOS 00/100 M.N.</v>
      </c>
      <c r="G239" s="74">
        <f t="shared" si="85"/>
        <v>0</v>
      </c>
    </row>
    <row r="240" spans="1:7" s="78" customFormat="1" ht="156.75">
      <c r="A240" s="76" t="s">
        <v>376</v>
      </c>
      <c r="B240" s="77" t="s">
        <v>321</v>
      </c>
      <c r="C240" s="72" t="s">
        <v>23</v>
      </c>
      <c r="D240" s="73">
        <v>100</v>
      </c>
      <c r="E240" s="74"/>
      <c r="F240" s="64" t="str" cm="1">
        <f t="array" ref="F240">numtext(E240)</f>
        <v>CERO PESOS 00/100 M.N.</v>
      </c>
      <c r="G240" s="74">
        <f t="shared" si="86" ref="G240:G241">ROUND(D240*E240,2)</f>
        <v>0</v>
      </c>
    </row>
    <row r="241" spans="1:7" s="78" customFormat="1" ht="114">
      <c r="A241" s="76" t="s">
        <v>232</v>
      </c>
      <c r="B241" s="77" t="s">
        <v>320</v>
      </c>
      <c r="C241" s="72" t="s">
        <v>26</v>
      </c>
      <c r="D241" s="73">
        <v>15</v>
      </c>
      <c r="E241" s="74"/>
      <c r="F241" s="64" t="str" cm="1">
        <f t="array" ref="F241">numtext(E241)</f>
        <v>CERO PESOS 00/100 M.N.</v>
      </c>
      <c r="G241" s="74">
        <f t="shared" si="86"/>
        <v>0</v>
      </c>
    </row>
    <row r="242" spans="1:7" s="78" customFormat="1" ht="142.5">
      <c r="A242" s="76" t="s">
        <v>233</v>
      </c>
      <c r="B242" s="77" t="s">
        <v>171</v>
      </c>
      <c r="C242" s="72" t="s">
        <v>26</v>
      </c>
      <c r="D242" s="73">
        <v>18</v>
      </c>
      <c r="E242" s="74"/>
      <c r="F242" s="64" t="str" cm="1">
        <f t="array" ref="F242">numtext(E242)</f>
        <v>CERO PESOS 00/100 M.N.</v>
      </c>
      <c r="G242" s="74">
        <f t="shared" si="85"/>
        <v>0</v>
      </c>
    </row>
    <row r="243" spans="1:7" s="78" customFormat="1" ht="142.5">
      <c r="A243" s="76" t="s">
        <v>377</v>
      </c>
      <c r="B243" s="77" t="s">
        <v>172</v>
      </c>
      <c r="C243" s="72" t="s">
        <v>26</v>
      </c>
      <c r="D243" s="73">
        <v>10</v>
      </c>
      <c r="E243" s="74"/>
      <c r="F243" s="64" t="str" cm="1">
        <f t="array" ref="F243">numtext(E243)</f>
        <v>CERO PESOS 00/100 M.N.</v>
      </c>
      <c r="G243" s="74">
        <f t="shared" si="87" ref="G243">ROUND(D243*E243,2)</f>
        <v>0</v>
      </c>
    </row>
    <row r="244" spans="1:7" s="78" customFormat="1" ht="142.5">
      <c r="A244" s="76" t="s">
        <v>378</v>
      </c>
      <c r="B244" s="77" t="s">
        <v>173</v>
      </c>
      <c r="C244" s="72" t="s">
        <v>26</v>
      </c>
      <c r="D244" s="73">
        <v>20</v>
      </c>
      <c r="E244" s="74"/>
      <c r="F244" s="64" t="str" cm="1">
        <f t="array" ref="F244">numtext(E244)</f>
        <v>CERO PESOS 00/100 M.N.</v>
      </c>
      <c r="G244" s="74">
        <f t="shared" si="85"/>
        <v>0</v>
      </c>
    </row>
    <row r="245" spans="1:7" s="78" customFormat="1" ht="71.25">
      <c r="A245" s="76" t="s">
        <v>461</v>
      </c>
      <c r="B245" s="77" t="s">
        <v>318</v>
      </c>
      <c r="C245" s="72" t="s">
        <v>28</v>
      </c>
      <c r="D245" s="73">
        <v>2</v>
      </c>
      <c r="E245" s="74"/>
      <c r="F245" s="64" t="str" cm="1">
        <f t="array" ref="F245">numtext(E245)</f>
        <v>CERO PESOS 00/100 M.N.</v>
      </c>
      <c r="G245" s="74">
        <f t="shared" si="88" ref="G245">ROUND(D245*E245,2)</f>
        <v>0</v>
      </c>
    </row>
    <row r="246" spans="1:7" s="78" customFormat="1" ht="85.5">
      <c r="A246" s="76" t="s">
        <v>379</v>
      </c>
      <c r="B246" s="77" t="s">
        <v>319</v>
      </c>
      <c r="C246" s="72" t="s">
        <v>28</v>
      </c>
      <c r="D246" s="73">
        <v>2</v>
      </c>
      <c r="E246" s="74"/>
      <c r="F246" s="64" t="str" cm="1">
        <f t="array" ref="F246">numtext(E246)</f>
        <v>CERO PESOS 00/100 M.N.</v>
      </c>
      <c r="G246" s="74">
        <f t="shared" si="85"/>
        <v>0</v>
      </c>
    </row>
    <row r="247" spans="1:7" s="78" customFormat="1" ht="142.5">
      <c r="A247" s="76" t="s">
        <v>380</v>
      </c>
      <c r="B247" s="77" t="s">
        <v>174</v>
      </c>
      <c r="C247" s="72" t="s">
        <v>28</v>
      </c>
      <c r="D247" s="73">
        <v>8</v>
      </c>
      <c r="E247" s="74"/>
      <c r="F247" s="64" t="str" cm="1">
        <f t="array" ref="F247">numtext(E247)</f>
        <v>CERO PESOS 00/100 M.N.</v>
      </c>
      <c r="G247" s="74">
        <f>ROUND(D247*E247,2)</f>
        <v>0</v>
      </c>
    </row>
    <row r="248" spans="1:7" s="78" customFormat="1" ht="142.5">
      <c r="A248" s="76" t="s">
        <v>381</v>
      </c>
      <c r="B248" s="77" t="s">
        <v>175</v>
      </c>
      <c r="C248" s="72" t="s">
        <v>28</v>
      </c>
      <c r="D248" s="73">
        <v>8</v>
      </c>
      <c r="E248" s="74"/>
      <c r="F248" s="64" t="str" cm="1">
        <f t="array" ref="F248">numtext(E248)</f>
        <v>CERO PESOS 00/100 M.N.</v>
      </c>
      <c r="G248" s="74">
        <f>ROUND(D248*E248,2)</f>
        <v>0</v>
      </c>
    </row>
    <row r="249" spans="1:7" s="78" customFormat="1" ht="142.5">
      <c r="A249" s="76" t="s">
        <v>234</v>
      </c>
      <c r="B249" s="77" t="s">
        <v>176</v>
      </c>
      <c r="C249" s="72" t="s">
        <v>28</v>
      </c>
      <c r="D249" s="73">
        <v>2</v>
      </c>
      <c r="E249" s="74"/>
      <c r="F249" s="64" t="str" cm="1">
        <f t="array" ref="F249">numtext(E249)</f>
        <v>CERO PESOS 00/100 M.N.</v>
      </c>
      <c r="G249" s="74">
        <f t="shared" si="89" ref="G249">ROUND(D249*E249,2)</f>
        <v>0</v>
      </c>
    </row>
    <row r="250" spans="1:7" s="78" customFormat="1" ht="71.25">
      <c r="A250" s="76" t="s">
        <v>382</v>
      </c>
      <c r="B250" s="77" t="s">
        <v>317</v>
      </c>
      <c r="C250" s="72" t="s">
        <v>28</v>
      </c>
      <c r="D250" s="73">
        <v>2</v>
      </c>
      <c r="E250" s="74"/>
      <c r="F250" s="64" t="str" cm="1">
        <f t="array" ref="F250">numtext(E250)</f>
        <v>CERO PESOS 00/100 M.N.</v>
      </c>
      <c r="G250" s="74">
        <f t="shared" si="90" ref="G250">ROUND(D250*E250,2)</f>
        <v>0</v>
      </c>
    </row>
    <row r="251" spans="1:7" s="78" customFormat="1" ht="85.5">
      <c r="A251" s="76" t="s">
        <v>383</v>
      </c>
      <c r="B251" s="77" t="s">
        <v>315</v>
      </c>
      <c r="C251" s="72" t="s">
        <v>28</v>
      </c>
      <c r="D251" s="73">
        <v>2</v>
      </c>
      <c r="E251" s="74"/>
      <c r="F251" s="64" t="str" cm="1">
        <f t="array" ref="F251">numtext(E251)</f>
        <v>CERO PESOS 00/100 M.N.</v>
      </c>
      <c r="G251" s="74">
        <f t="shared" si="91" ref="G251">ROUND(D251*E251,2)</f>
        <v>0</v>
      </c>
    </row>
    <row r="252" spans="1:7" s="78" customFormat="1" ht="85.5">
      <c r="A252" s="76" t="s">
        <v>384</v>
      </c>
      <c r="B252" s="77" t="s">
        <v>316</v>
      </c>
      <c r="C252" s="72" t="s">
        <v>28</v>
      </c>
      <c r="D252" s="73">
        <v>2</v>
      </c>
      <c r="E252" s="74"/>
      <c r="F252" s="64" t="str" cm="1">
        <f t="array" ref="F252">numtext(E252)</f>
        <v>CERO PESOS 00/100 M.N.</v>
      </c>
      <c r="G252" s="74">
        <f t="shared" si="85"/>
        <v>0</v>
      </c>
    </row>
    <row r="253" spans="1:7" s="78" customFormat="1" ht="142.5">
      <c r="A253" s="76" t="s">
        <v>462</v>
      </c>
      <c r="B253" s="77" t="s">
        <v>177</v>
      </c>
      <c r="C253" s="72" t="s">
        <v>28</v>
      </c>
      <c r="D253" s="73">
        <v>2</v>
      </c>
      <c r="E253" s="74"/>
      <c r="F253" s="64" t="str" cm="1">
        <f t="array" ref="F253">numtext(E253)</f>
        <v>CERO PESOS 00/100 M.N.</v>
      </c>
      <c r="G253" s="74">
        <f t="shared" si="85"/>
        <v>0</v>
      </c>
    </row>
    <row r="254" spans="1:7" s="78" customFormat="1" ht="42.75">
      <c r="A254" s="76" t="s">
        <v>463</v>
      </c>
      <c r="B254" s="77" t="s">
        <v>290</v>
      </c>
      <c r="C254" s="72" t="s">
        <v>26</v>
      </c>
      <c r="D254" s="73">
        <v>50</v>
      </c>
      <c r="E254" s="74"/>
      <c r="F254" s="64" t="str" cm="1">
        <f t="array" ref="F254">numtext(E254)</f>
        <v>CERO PESOS 00/100 M.N.</v>
      </c>
      <c r="G254" s="74">
        <f t="shared" si="92" ref="G254:G255">ROUND(D254*E254,2)</f>
        <v>0</v>
      </c>
    </row>
    <row r="255" spans="1:7" s="78" customFormat="1" ht="42.75">
      <c r="A255" s="76" t="s">
        <v>464</v>
      </c>
      <c r="B255" s="77" t="s">
        <v>292</v>
      </c>
      <c r="C255" s="72" t="s">
        <v>26</v>
      </c>
      <c r="D255" s="73">
        <v>10</v>
      </c>
      <c r="E255" s="74"/>
      <c r="F255" s="64" t="str" cm="1">
        <f t="array" ref="F255">numtext(E255)</f>
        <v>CERO PESOS 00/100 M.N.</v>
      </c>
      <c r="G255" s="74">
        <f t="shared" si="92"/>
        <v>0</v>
      </c>
    </row>
    <row r="256" spans="1:7" s="78" customFormat="1" ht="71.25">
      <c r="A256" s="76" t="s">
        <v>465</v>
      </c>
      <c r="B256" s="77" t="s">
        <v>307</v>
      </c>
      <c r="C256" s="72" t="s">
        <v>26</v>
      </c>
      <c r="D256" s="73">
        <v>25</v>
      </c>
      <c r="E256" s="74"/>
      <c r="F256" s="64" t="str" cm="1">
        <f t="array" ref="F256">numtext(E256)</f>
        <v>CERO PESOS 00/100 M.N.</v>
      </c>
      <c r="G256" s="74">
        <f t="shared" si="93" ref="G256:G257">ROUND(D256*E256,2)</f>
        <v>0</v>
      </c>
    </row>
    <row r="257" spans="1:7" s="78" customFormat="1" ht="71.25">
      <c r="A257" s="76" t="s">
        <v>291</v>
      </c>
      <c r="B257" s="77" t="s">
        <v>308</v>
      </c>
      <c r="C257" s="72" t="s">
        <v>26</v>
      </c>
      <c r="D257" s="73">
        <v>100</v>
      </c>
      <c r="E257" s="74"/>
      <c r="F257" s="64" t="str" cm="1">
        <f t="array" ref="F257">numtext(E257)</f>
        <v>CERO PESOS 00/100 M.N.</v>
      </c>
      <c r="G257" s="74">
        <f t="shared" si="93"/>
        <v>0</v>
      </c>
    </row>
    <row r="258" spans="1:7" s="78" customFormat="1" ht="71.25">
      <c r="A258" s="76" t="s">
        <v>466</v>
      </c>
      <c r="B258" s="77" t="s">
        <v>309</v>
      </c>
      <c r="C258" s="72" t="s">
        <v>26</v>
      </c>
      <c r="D258" s="73">
        <v>25</v>
      </c>
      <c r="E258" s="74"/>
      <c r="F258" s="64" t="str" cm="1">
        <f t="array" ref="F258">numtext(E258)</f>
        <v>CERO PESOS 00/100 M.N.</v>
      </c>
      <c r="G258" s="74">
        <f t="shared" si="94" ref="G258:G261">ROUND(D258*E258,2)</f>
        <v>0</v>
      </c>
    </row>
    <row r="259" spans="1:7" s="78" customFormat="1" ht="71.25">
      <c r="A259" s="76" t="s">
        <v>385</v>
      </c>
      <c r="B259" s="77" t="s">
        <v>310</v>
      </c>
      <c r="C259" s="72" t="s">
        <v>26</v>
      </c>
      <c r="D259" s="73">
        <v>100</v>
      </c>
      <c r="E259" s="74"/>
      <c r="F259" s="64" t="str" cm="1">
        <f t="array" ref="F259">numtext(E259)</f>
        <v>CERO PESOS 00/100 M.N.</v>
      </c>
      <c r="G259" s="74">
        <f t="shared" si="94"/>
        <v>0</v>
      </c>
    </row>
    <row r="260" spans="1:7" s="78" customFormat="1" ht="114">
      <c r="A260" s="76" t="s">
        <v>467</v>
      </c>
      <c r="B260" s="77" t="s">
        <v>311</v>
      </c>
      <c r="C260" s="72" t="s">
        <v>28</v>
      </c>
      <c r="D260" s="73">
        <v>15</v>
      </c>
      <c r="E260" s="74"/>
      <c r="F260" s="64" t="str" cm="1">
        <f t="array" ref="F260">numtext(E260)</f>
        <v>CERO PESOS 00/100 M.N.</v>
      </c>
      <c r="G260" s="74">
        <f t="shared" si="95" ref="G260">ROUND(D260*E260,2)</f>
        <v>0</v>
      </c>
    </row>
    <row r="261" spans="1:7" s="78" customFormat="1" ht="85.5">
      <c r="A261" s="76" t="s">
        <v>468</v>
      </c>
      <c r="B261" s="77" t="s">
        <v>293</v>
      </c>
      <c r="C261" s="72" t="s">
        <v>28</v>
      </c>
      <c r="D261" s="73">
        <v>25</v>
      </c>
      <c r="E261" s="74"/>
      <c r="F261" s="64" t="str" cm="1">
        <f t="array" ref="F261">numtext(E261)</f>
        <v>CERO PESOS 00/100 M.N.</v>
      </c>
      <c r="G261" s="74">
        <f t="shared" si="94"/>
        <v>0</v>
      </c>
    </row>
    <row r="262" spans="1:7" s="78" customFormat="1" ht="42.75">
      <c r="A262" s="76" t="s">
        <v>469</v>
      </c>
      <c r="B262" s="77" t="s">
        <v>305</v>
      </c>
      <c r="C262" s="72" t="s">
        <v>28</v>
      </c>
      <c r="D262" s="73">
        <v>2</v>
      </c>
      <c r="E262" s="74"/>
      <c r="F262" s="64" t="str" cm="1">
        <f t="array" ref="F262">numtext(E262)</f>
        <v>CERO PESOS 00/100 M.N.</v>
      </c>
      <c r="G262" s="74">
        <f>ROUND(D262*E262,2)</f>
        <v>0</v>
      </c>
    </row>
    <row r="263" spans="1:7" s="78" customFormat="1" ht="42.75">
      <c r="A263" s="76" t="s">
        <v>470</v>
      </c>
      <c r="B263" s="77" t="s">
        <v>306</v>
      </c>
      <c r="C263" s="72" t="s">
        <v>28</v>
      </c>
      <c r="D263" s="73">
        <v>2</v>
      </c>
      <c r="E263" s="74"/>
      <c r="F263" s="64" t="str" cm="1">
        <f t="array" ref="F263">numtext(E263)</f>
        <v>CERO PESOS 00/100 M.N.</v>
      </c>
      <c r="G263" s="74">
        <f>ROUND(D263*E263,2)</f>
        <v>0</v>
      </c>
    </row>
    <row r="264" spans="1:7" s="78" customFormat="1" ht="99.75">
      <c r="A264" s="76" t="s">
        <v>471</v>
      </c>
      <c r="B264" s="77" t="s">
        <v>312</v>
      </c>
      <c r="C264" s="72" t="s">
        <v>28</v>
      </c>
      <c r="D264" s="73">
        <v>2</v>
      </c>
      <c r="E264" s="74"/>
      <c r="F264" s="64" t="str" cm="1">
        <f t="array" ref="F264">numtext(E264)</f>
        <v>CERO PESOS 00/100 M.N.</v>
      </c>
      <c r="G264" s="74">
        <f t="shared" si="96" ref="G264">ROUND(D264*E264,2)</f>
        <v>0</v>
      </c>
    </row>
    <row r="265" spans="1:7" s="78" customFormat="1" ht="85.5">
      <c r="A265" s="76" t="s">
        <v>472</v>
      </c>
      <c r="B265" s="77" t="s">
        <v>313</v>
      </c>
      <c r="C265" s="72" t="s">
        <v>28</v>
      </c>
      <c r="D265" s="73">
        <v>3</v>
      </c>
      <c r="E265" s="74"/>
      <c r="F265" s="64" t="str" cm="1">
        <f t="array" ref="F265">numtext(E265)</f>
        <v>CERO PESOS 00/100 M.N.</v>
      </c>
      <c r="G265" s="74">
        <f t="shared" si="97" ref="G265">ROUND(D265*E265,2)</f>
        <v>0</v>
      </c>
    </row>
    <row r="266" spans="1:7" s="78" customFormat="1" ht="99.75">
      <c r="A266" s="76" t="s">
        <v>473</v>
      </c>
      <c r="B266" s="77" t="s">
        <v>314</v>
      </c>
      <c r="C266" s="72" t="s">
        <v>28</v>
      </c>
      <c r="D266" s="73">
        <v>2</v>
      </c>
      <c r="E266" s="74"/>
      <c r="F266" s="64" t="str" cm="1">
        <f t="array" ref="F266">numtext(E266)</f>
        <v>CERO PESOS 00/100 M.N.</v>
      </c>
      <c r="G266" s="74">
        <f t="shared" si="98" ref="G266">ROUND(D266*E266,2)</f>
        <v>0</v>
      </c>
    </row>
    <row r="267" spans="1:7" s="78" customFormat="1" ht="71.25">
      <c r="A267" s="76" t="s">
        <v>386</v>
      </c>
      <c r="B267" s="77" t="s">
        <v>297</v>
      </c>
      <c r="C267" s="72" t="s">
        <v>28</v>
      </c>
      <c r="D267" s="73">
        <v>40</v>
      </c>
      <c r="E267" s="74"/>
      <c r="F267" s="64" t="str" cm="1">
        <f t="array" ref="F267">numtext(E267)</f>
        <v>CERO PESOS 00/100 M.N.</v>
      </c>
      <c r="G267" s="74">
        <f t="shared" si="99" ref="G267">ROUND(D267*E267,2)</f>
        <v>0</v>
      </c>
    </row>
    <row r="268" spans="1:7" s="78" customFormat="1" ht="99.75">
      <c r="A268" s="76" t="s">
        <v>387</v>
      </c>
      <c r="B268" s="77" t="s">
        <v>178</v>
      </c>
      <c r="C268" s="72" t="s">
        <v>29</v>
      </c>
      <c r="D268" s="73">
        <v>12</v>
      </c>
      <c r="E268" s="74"/>
      <c r="F268" s="64" t="str" cm="1">
        <f t="array" ref="F268">numtext(E268)</f>
        <v>CERO PESOS 00/100 M.N.</v>
      </c>
      <c r="G268" s="74">
        <f t="shared" si="100" ref="G268">ROUND(D268*E268,2)</f>
        <v>0</v>
      </c>
    </row>
    <row r="269" spans="1:7" s="75" customFormat="1" ht="15">
      <c r="A269" s="70" t="s">
        <v>49</v>
      </c>
      <c r="B269" s="71" t="s">
        <v>179</v>
      </c>
      <c r="C269" s="72"/>
      <c r="D269" s="73"/>
      <c r="E269" s="74"/>
      <c r="F269" s="64"/>
      <c r="G269" s="26">
        <f>SUM(G270:G283)</f>
        <v>0</v>
      </c>
    </row>
    <row r="270" spans="1:7" s="16" customFormat="1" ht="128.25">
      <c r="A270" s="76" t="s">
        <v>235</v>
      </c>
      <c r="B270" s="77" t="s">
        <v>95</v>
      </c>
      <c r="C270" s="72" t="s">
        <v>29</v>
      </c>
      <c r="D270" s="73">
        <v>4</v>
      </c>
      <c r="E270" s="74"/>
      <c r="F270" s="64" t="str" cm="1">
        <f t="array" ref="F270">numtext(E270)</f>
        <v>CERO PESOS 00/100 M.N.</v>
      </c>
      <c r="G270" s="74">
        <f t="shared" si="101" ref="G270">ROUND(D270*E270,2)</f>
        <v>0</v>
      </c>
    </row>
    <row r="271" spans="1:7" s="16" customFormat="1" ht="142.5">
      <c r="A271" s="76" t="s">
        <v>388</v>
      </c>
      <c r="B271" s="77" t="s">
        <v>97</v>
      </c>
      <c r="C271" s="72" t="s">
        <v>29</v>
      </c>
      <c r="D271" s="73">
        <v>36</v>
      </c>
      <c r="E271" s="74"/>
      <c r="F271" s="64" t="str" cm="1">
        <f t="array" ref="F271">numtext(E271)</f>
        <v>CERO PESOS 00/100 M.N.</v>
      </c>
      <c r="G271" s="74">
        <f t="shared" si="102" ref="G271">ROUND(D271*E271,2)</f>
        <v>0</v>
      </c>
    </row>
    <row r="272" spans="1:7" s="16" customFormat="1" ht="42.75">
      <c r="A272" s="76" t="s">
        <v>474</v>
      </c>
      <c r="B272" s="77" t="s">
        <v>180</v>
      </c>
      <c r="C272" s="72" t="s">
        <v>26</v>
      </c>
      <c r="D272" s="73">
        <v>71.68</v>
      </c>
      <c r="E272" s="74"/>
      <c r="F272" s="64" t="str" cm="1">
        <f t="array" ref="F272">numtext(E272)</f>
        <v>CERO PESOS 00/100 M.N.</v>
      </c>
      <c r="G272" s="74">
        <f t="shared" si="103" ref="G272">ROUND(D272*E272,2)</f>
        <v>0</v>
      </c>
    </row>
    <row r="273" spans="1:7" s="16" customFormat="1" ht="42.75">
      <c r="A273" s="76" t="s">
        <v>289</v>
      </c>
      <c r="B273" s="77" t="s">
        <v>181</v>
      </c>
      <c r="C273" s="72" t="s">
        <v>26</v>
      </c>
      <c r="D273" s="73">
        <v>71.68</v>
      </c>
      <c r="E273" s="74"/>
      <c r="F273" s="64" t="str" cm="1">
        <f t="array" ref="F273">numtext(E273)</f>
        <v>CERO PESOS 00/100 M.N.</v>
      </c>
      <c r="G273" s="74">
        <f t="shared" si="104" ref="G273">ROUND(D273*E273,2)</f>
        <v>0</v>
      </c>
    </row>
    <row r="274" spans="1:7" s="16" customFormat="1" ht="28.5">
      <c r="A274" s="76" t="s">
        <v>389</v>
      </c>
      <c r="B274" s="77" t="s">
        <v>182</v>
      </c>
      <c r="C274" s="72" t="s">
        <v>26</v>
      </c>
      <c r="D274" s="73">
        <v>4.26</v>
      </c>
      <c r="E274" s="74"/>
      <c r="F274" s="64" t="str" cm="1">
        <f t="array" ref="F274">numtext(E274)</f>
        <v>CERO PESOS 00/100 M.N.</v>
      </c>
      <c r="G274" s="74">
        <f t="shared" si="105" ref="G274">ROUND(D274*E274,2)</f>
        <v>0</v>
      </c>
    </row>
    <row r="275" spans="1:7" s="16" customFormat="1" ht="128.25">
      <c r="A275" s="76" t="s">
        <v>475</v>
      </c>
      <c r="B275" s="77" t="s">
        <v>183</v>
      </c>
      <c r="C275" s="72" t="s">
        <v>26</v>
      </c>
      <c r="D275" s="73">
        <v>120</v>
      </c>
      <c r="E275" s="74"/>
      <c r="F275" s="64" t="str" cm="1">
        <f t="array" ref="F275">numtext(E275)</f>
        <v>CERO PESOS 00/100 M.N.</v>
      </c>
      <c r="G275" s="74">
        <f>ROUND(D275*E275,2)</f>
        <v>0</v>
      </c>
    </row>
    <row r="276" spans="1:7" s="16" customFormat="1" ht="57">
      <c r="A276" s="76" t="s">
        <v>476</v>
      </c>
      <c r="B276" s="77" t="s">
        <v>184</v>
      </c>
      <c r="C276" s="72" t="s">
        <v>26</v>
      </c>
      <c r="D276" s="73">
        <v>37</v>
      </c>
      <c r="E276" s="74"/>
      <c r="F276" s="64" t="str" cm="1">
        <f t="array" ref="F276">numtext(E276)</f>
        <v>CERO PESOS 00/100 M.N.</v>
      </c>
      <c r="G276" s="74">
        <f t="shared" si="106" ref="G276">ROUND(D276*E276,2)</f>
        <v>0</v>
      </c>
    </row>
    <row r="277" spans="1:7" s="75" customFormat="1" ht="99.75">
      <c r="A277" s="76" t="s">
        <v>288</v>
      </c>
      <c r="B277" s="77" t="s">
        <v>109</v>
      </c>
      <c r="C277" s="72" t="s">
        <v>28</v>
      </c>
      <c r="D277" s="73">
        <v>18</v>
      </c>
      <c r="E277" s="74"/>
      <c r="F277" s="64" t="str" cm="1">
        <f t="array" ref="F277">numtext(E277)</f>
        <v>CERO PESOS 00/100 M.N.</v>
      </c>
      <c r="G277" s="74">
        <f t="shared" si="107" ref="G277">ROUND(D277*E277,2)</f>
        <v>0</v>
      </c>
    </row>
    <row r="278" spans="1:7" s="16" customFormat="1" ht="71.25">
      <c r="A278" s="76" t="s">
        <v>477</v>
      </c>
      <c r="B278" s="77" t="s">
        <v>323</v>
      </c>
      <c r="C278" s="72" t="s">
        <v>28</v>
      </c>
      <c r="D278" s="73">
        <v>11</v>
      </c>
      <c r="E278" s="74"/>
      <c r="F278" s="64" t="str" cm="1">
        <f t="array" ref="F278">numtext(E278)</f>
        <v>CERO PESOS 00/100 M.N.</v>
      </c>
      <c r="G278" s="74">
        <f t="shared" si="108" ref="G278:G282">ROUND(D278*E278,2)</f>
        <v>0</v>
      </c>
    </row>
    <row r="279" spans="1:7" s="16" customFormat="1" ht="42.75">
      <c r="A279" s="76" t="s">
        <v>478</v>
      </c>
      <c r="B279" s="77" t="s">
        <v>77</v>
      </c>
      <c r="C279" s="72" t="s">
        <v>28</v>
      </c>
      <c r="D279" s="73">
        <v>10</v>
      </c>
      <c r="E279" s="74"/>
      <c r="F279" s="64" t="str" cm="1">
        <f t="array" ref="F279">numtext(E279)</f>
        <v>CERO PESOS 00/100 M.N.</v>
      </c>
      <c r="G279" s="74">
        <f t="shared" si="109" ref="G279">ROUND(D279*E279,2)</f>
        <v>0</v>
      </c>
    </row>
    <row r="280" spans="1:7" s="16" customFormat="1" ht="42.75">
      <c r="A280" s="76" t="s">
        <v>479</v>
      </c>
      <c r="B280" s="77" t="s">
        <v>78</v>
      </c>
      <c r="C280" s="72" t="s">
        <v>28</v>
      </c>
      <c r="D280" s="73">
        <v>1</v>
      </c>
      <c r="E280" s="74"/>
      <c r="F280" s="64" t="str" cm="1">
        <f t="array" ref="F280">numtext(E280)</f>
        <v>CERO PESOS 00/100 M.N.</v>
      </c>
      <c r="G280" s="74">
        <f t="shared" si="110" ref="G280">ROUND(D280*E280,2)</f>
        <v>0</v>
      </c>
    </row>
    <row r="281" spans="1:7" s="16" customFormat="1" ht="57">
      <c r="A281" s="76" t="s">
        <v>390</v>
      </c>
      <c r="B281" s="77" t="s">
        <v>185</v>
      </c>
      <c r="C281" s="72" t="s">
        <v>28</v>
      </c>
      <c r="D281" s="73">
        <v>1</v>
      </c>
      <c r="E281" s="74"/>
      <c r="F281" s="64" t="str" cm="1">
        <f t="array" ref="F281">numtext(E281)</f>
        <v>CERO PESOS 00/100 M.N.</v>
      </c>
      <c r="G281" s="74">
        <f t="shared" si="108"/>
        <v>0</v>
      </c>
    </row>
    <row r="282" spans="1:7" s="16" customFormat="1" ht="57">
      <c r="A282" s="76" t="s">
        <v>391</v>
      </c>
      <c r="B282" s="77" t="s">
        <v>186</v>
      </c>
      <c r="C282" s="72" t="s">
        <v>28</v>
      </c>
      <c r="D282" s="73">
        <v>5</v>
      </c>
      <c r="E282" s="74"/>
      <c r="F282" s="64" t="str" cm="1">
        <f t="array" ref="F282">numtext(E282)</f>
        <v>CERO PESOS 00/100 M.N.</v>
      </c>
      <c r="G282" s="74">
        <f t="shared" si="108"/>
        <v>0</v>
      </c>
    </row>
    <row r="283" spans="1:7" s="16" customFormat="1" ht="71.25">
      <c r="A283" s="76" t="s">
        <v>480</v>
      </c>
      <c r="B283" s="77" t="s">
        <v>187</v>
      </c>
      <c r="C283" s="72" t="s">
        <v>28</v>
      </c>
      <c r="D283" s="73">
        <v>1</v>
      </c>
      <c r="E283" s="74"/>
      <c r="F283" s="64" t="str" cm="1">
        <f t="array" ref="F283">numtext(E283)</f>
        <v>CERO PESOS 00/100 M.N.</v>
      </c>
      <c r="G283" s="74">
        <f>ROUND(D283*E283,2)</f>
        <v>0</v>
      </c>
    </row>
    <row r="284" spans="1:7" s="75" customFormat="1" ht="15">
      <c r="A284" s="70" t="s">
        <v>50</v>
      </c>
      <c r="B284" s="71" t="s">
        <v>30</v>
      </c>
      <c r="C284" s="72"/>
      <c r="D284" s="73"/>
      <c r="E284" s="74"/>
      <c r="F284" s="64"/>
      <c r="G284" s="26">
        <f>SUM(G285:G289)</f>
        <v>0</v>
      </c>
    </row>
    <row r="285" spans="1:7" s="16" customFormat="1" ht="128.25">
      <c r="A285" s="30" t="s">
        <v>392</v>
      </c>
      <c r="B285" s="77" t="s">
        <v>98</v>
      </c>
      <c r="C285" s="72" t="s">
        <v>28</v>
      </c>
      <c r="D285" s="73">
        <v>1</v>
      </c>
      <c r="E285" s="74"/>
      <c r="F285" s="64" t="str" cm="1">
        <f t="array" ref="F285">numtext(E285)</f>
        <v>CERO PESOS 00/100 M.N.</v>
      </c>
      <c r="G285" s="74">
        <f t="shared" si="111" ref="G285:G289">ROUND(D285*E285,2)</f>
        <v>0</v>
      </c>
    </row>
    <row r="286" spans="1:7" s="16" customFormat="1" ht="85.5">
      <c r="A286" s="30" t="s">
        <v>481</v>
      </c>
      <c r="B286" s="77" t="s">
        <v>324</v>
      </c>
      <c r="C286" s="72" t="s">
        <v>28</v>
      </c>
      <c r="D286" s="73">
        <v>1</v>
      </c>
      <c r="E286" s="74"/>
      <c r="F286" s="64" t="str" cm="1">
        <f t="array" ref="F286">numtext(E286)</f>
        <v>CERO PESOS 00/100 M.N.</v>
      </c>
      <c r="G286" s="74">
        <f t="shared" si="111"/>
        <v>0</v>
      </c>
    </row>
    <row r="287" spans="1:7" s="16" customFormat="1" ht="57">
      <c r="A287" s="30" t="s">
        <v>393</v>
      </c>
      <c r="B287" s="77" t="s">
        <v>325</v>
      </c>
      <c r="C287" s="72" t="s">
        <v>28</v>
      </c>
      <c r="D287" s="73">
        <v>2</v>
      </c>
      <c r="E287" s="74"/>
      <c r="F287" s="64" t="str" cm="1">
        <f t="array" ref="F287">numtext(E287)</f>
        <v>CERO PESOS 00/100 M.N.</v>
      </c>
      <c r="G287" s="74">
        <f t="shared" si="112" ref="G287:G288">ROUND(D287*E287,2)</f>
        <v>0</v>
      </c>
    </row>
    <row r="288" spans="1:7" s="16" customFormat="1" ht="42.75">
      <c r="A288" s="30" t="s">
        <v>394</v>
      </c>
      <c r="B288" s="77" t="s">
        <v>181</v>
      </c>
      <c r="C288" s="72" t="s">
        <v>26</v>
      </c>
      <c r="D288" s="73">
        <v>1.22</v>
      </c>
      <c r="E288" s="74"/>
      <c r="F288" s="64" t="str" cm="1">
        <f t="array" ref="F288">numtext(E288)</f>
        <v>CERO PESOS 00/100 M.N.</v>
      </c>
      <c r="G288" s="74">
        <f t="shared" si="112"/>
        <v>0</v>
      </c>
    </row>
    <row r="289" spans="1:7" s="16" customFormat="1" ht="128.25">
      <c r="A289" s="30" t="s">
        <v>395</v>
      </c>
      <c r="B289" s="77" t="s">
        <v>188</v>
      </c>
      <c r="C289" s="72" t="s">
        <v>26</v>
      </c>
      <c r="D289" s="73">
        <v>19.80</v>
      </c>
      <c r="E289" s="74"/>
      <c r="F289" s="64" t="str" cm="1">
        <f t="array" ref="F289">numtext(E289)</f>
        <v>CERO PESOS 00/100 M.N.</v>
      </c>
      <c r="G289" s="74">
        <f t="shared" si="111"/>
        <v>0</v>
      </c>
    </row>
    <row r="290" spans="1:7" s="75" customFormat="1" ht="15">
      <c r="A290" s="70" t="s">
        <v>51</v>
      </c>
      <c r="B290" s="71" t="s">
        <v>189</v>
      </c>
      <c r="C290" s="72"/>
      <c r="D290" s="73"/>
      <c r="E290" s="74"/>
      <c r="F290" s="64"/>
      <c r="G290" s="26">
        <f>SUM(G291:G294)</f>
        <v>0</v>
      </c>
    </row>
    <row r="291" spans="1:7" s="16" customFormat="1" ht="128.25">
      <c r="A291" s="30" t="s">
        <v>482</v>
      </c>
      <c r="B291" s="77" t="s">
        <v>96</v>
      </c>
      <c r="C291" s="72" t="s">
        <v>29</v>
      </c>
      <c r="D291" s="73">
        <v>3</v>
      </c>
      <c r="E291" s="74"/>
      <c r="F291" s="64" t="str" cm="1">
        <f t="array" ref="F291">numtext(E291)</f>
        <v>CERO PESOS 00/100 M.N.</v>
      </c>
      <c r="G291" s="74">
        <f>ROUND(D291*E291,2)</f>
        <v>0</v>
      </c>
    </row>
    <row r="292" spans="1:7" s="16" customFormat="1" ht="99.75">
      <c r="A292" s="30" t="s">
        <v>396</v>
      </c>
      <c r="B292" s="77" t="s">
        <v>326</v>
      </c>
      <c r="C292" s="72" t="s">
        <v>28</v>
      </c>
      <c r="D292" s="73">
        <v>3</v>
      </c>
      <c r="E292" s="74"/>
      <c r="F292" s="64" t="str" cm="1">
        <f t="array" ref="F292">numtext(E292)</f>
        <v>CERO PESOS 00/100 M.N.</v>
      </c>
      <c r="G292" s="74">
        <f t="shared" si="113" ref="G292:G293">ROUND(D292*E292,2)</f>
        <v>0</v>
      </c>
    </row>
    <row r="293" spans="1:7" s="16" customFormat="1" ht="57">
      <c r="A293" s="30" t="s">
        <v>236</v>
      </c>
      <c r="B293" s="77" t="s">
        <v>257</v>
      </c>
      <c r="C293" s="72" t="s">
        <v>26</v>
      </c>
      <c r="D293" s="73">
        <v>17.10</v>
      </c>
      <c r="E293" s="74"/>
      <c r="F293" s="64" t="str" cm="1">
        <f t="array" ref="F293">numtext(E293)</f>
        <v>CERO PESOS 00/100 M.N.</v>
      </c>
      <c r="G293" s="74">
        <f t="shared" si="113"/>
        <v>0</v>
      </c>
    </row>
    <row r="294" spans="1:7" s="16" customFormat="1" ht="42.75">
      <c r="A294" s="30" t="s">
        <v>483</v>
      </c>
      <c r="B294" s="77" t="s">
        <v>327</v>
      </c>
      <c r="C294" s="72" t="s">
        <v>26</v>
      </c>
      <c r="D294" s="73">
        <v>17.10</v>
      </c>
      <c r="E294" s="74"/>
      <c r="F294" s="64" t="str" cm="1">
        <f t="array" ref="F294">numtext(E294)</f>
        <v>CERO PESOS 00/100 M.N.</v>
      </c>
      <c r="G294" s="74">
        <f t="shared" si="114" ref="G294">ROUND(D294*E294,2)</f>
        <v>0</v>
      </c>
    </row>
    <row r="295" spans="1:7" s="16" customFormat="1" ht="15">
      <c r="A295" s="24" t="s">
        <v>52</v>
      </c>
      <c r="B295" s="60" t="s">
        <v>190</v>
      </c>
      <c r="C295" s="41"/>
      <c r="D295" s="40"/>
      <c r="E295" s="58"/>
      <c r="F295" s="42"/>
      <c r="G295" s="26">
        <f>SUM(G296:G297)</f>
        <v>0</v>
      </c>
    </row>
    <row r="296" spans="1:7" s="16" customFormat="1" ht="28.5">
      <c r="A296" s="30" t="s">
        <v>484</v>
      </c>
      <c r="B296" s="61" t="s">
        <v>191</v>
      </c>
      <c r="C296" s="41" t="s">
        <v>23</v>
      </c>
      <c r="D296" s="40">
        <v>258.9</v>
      </c>
      <c r="E296" s="58"/>
      <c r="F296" s="42" t="str" cm="1">
        <f t="array" ref="F296">numtext(E296)</f>
        <v>CERO PESOS 00/100 M.N.</v>
      </c>
      <c r="G296" s="58">
        <f t="shared" si="115" ref="G296:G297">ROUND(D296*E296,2)</f>
        <v>0</v>
      </c>
    </row>
    <row r="297" spans="1:7" s="16" customFormat="1" ht="28.5">
      <c r="A297" s="30" t="s">
        <v>584</v>
      </c>
      <c r="B297" s="61" t="s">
        <v>192</v>
      </c>
      <c r="C297" s="41" t="s">
        <v>23</v>
      </c>
      <c r="D297" s="40">
        <v>258.9</v>
      </c>
      <c r="E297" s="58"/>
      <c r="F297" s="42" t="str" cm="1">
        <f t="array" ref="F297">numtext(E297)</f>
        <v>CERO PESOS 00/100 M.N.</v>
      </c>
      <c r="G297" s="58">
        <f t="shared" si="115"/>
        <v>0</v>
      </c>
    </row>
    <row r="298" spans="1:7" ht="15" customHeight="1">
      <c r="A298" s="111" t="s">
        <v>17</v>
      </c>
      <c r="B298" s="112"/>
      <c r="C298" s="112"/>
      <c r="D298" s="112"/>
      <c r="E298" s="112"/>
      <c r="F298" s="112"/>
      <c r="G298" s="113"/>
    </row>
    <row r="299" spans="1:7" ht="33" customHeight="1">
      <c r="A299" s="21" t="str">
        <f>A17</f>
        <v>A</v>
      </c>
      <c r="B299" s="19" t="str">
        <f>B17</f>
        <v>Rehabilitación del área de hospitalización (cubículos 4, 5 y 6) en el Hospital General de Occidente CLUES JCSSA007066 (Hospital Zoquipan), ubicado en el municipio de Zapopan, Jalisco.</v>
      </c>
      <c r="C299" s="11"/>
      <c r="D299" s="34"/>
      <c r="E299" s="54"/>
      <c r="F299" s="11"/>
      <c r="G299" s="59">
        <f>G17</f>
        <v>0</v>
      </c>
    </row>
    <row r="300" spans="1:7" s="16" customFormat="1" ht="15" customHeight="1">
      <c r="A300" s="24" t="s">
        <v>31</v>
      </c>
      <c r="B300" s="24" t="str">
        <f>+VLOOKUP($A300,$A$18:$G$297,2,0)</f>
        <v>PRELIMINARES</v>
      </c>
      <c r="C300" s="24"/>
      <c r="D300" s="37"/>
      <c r="E300" s="56"/>
      <c r="F300" s="25"/>
      <c r="G300" s="26">
        <f t="shared" si="116" ref="G300:G324">+VLOOKUP($A300,$A$18:$G$297,7,0)</f>
        <v>0</v>
      </c>
    </row>
    <row r="301" spans="1:7" s="16" customFormat="1" ht="15" customHeight="1">
      <c r="A301" s="24" t="s">
        <v>33</v>
      </c>
      <c r="B301" s="24" t="str">
        <f t="shared" si="117" ref="B301:B324">+VLOOKUP($A301,$A$36:$G$297,2,0)</f>
        <v>MUROS DE MAMPOSTERÍA</v>
      </c>
      <c r="C301" s="24"/>
      <c r="D301" s="37"/>
      <c r="E301" s="56"/>
      <c r="F301" s="25"/>
      <c r="G301" s="26">
        <f t="shared" si="116"/>
        <v>0</v>
      </c>
    </row>
    <row r="302" spans="1:7" s="16" customFormat="1" ht="15" customHeight="1">
      <c r="A302" s="24" t="s">
        <v>34</v>
      </c>
      <c r="B302" s="24" t="str">
        <f t="shared" si="117"/>
        <v>ALBAÑILERÍAS</v>
      </c>
      <c r="C302" s="24"/>
      <c r="D302" s="37"/>
      <c r="E302" s="56"/>
      <c r="F302" s="25"/>
      <c r="G302" s="26">
        <f t="shared" si="116"/>
        <v>0</v>
      </c>
    </row>
    <row r="303" spans="1:7" s="16" customFormat="1" ht="15" customHeight="1">
      <c r="A303" s="24" t="s">
        <v>35</v>
      </c>
      <c r="B303" s="24" t="str">
        <f t="shared" si="117"/>
        <v>INSTALACIÓN HIDROSANITARIA</v>
      </c>
      <c r="C303" s="24"/>
      <c r="D303" s="37"/>
      <c r="E303" s="56"/>
      <c r="F303" s="25"/>
      <c r="G303" s="26">
        <f t="shared" si="116"/>
        <v>0</v>
      </c>
    </row>
    <row r="304" spans="1:7" s="16" customFormat="1" ht="15" customHeight="1">
      <c r="A304" s="62" t="s">
        <v>495</v>
      </c>
      <c r="B304" s="62" t="str">
        <f t="shared" si="117"/>
        <v>DRENAJE PLUVIAL</v>
      </c>
      <c r="C304" s="24"/>
      <c r="D304" s="37"/>
      <c r="E304" s="56"/>
      <c r="F304" s="25"/>
      <c r="G304" s="63">
        <f t="shared" si="116"/>
        <v>0</v>
      </c>
    </row>
    <row r="305" spans="1:7" s="16" customFormat="1" ht="15" customHeight="1">
      <c r="A305" s="62" t="s">
        <v>496</v>
      </c>
      <c r="B305" s="62" t="str">
        <f t="shared" si="117"/>
        <v>DRENAJE SANITARIO</v>
      </c>
      <c r="C305" s="24"/>
      <c r="D305" s="37"/>
      <c r="E305" s="56"/>
      <c r="F305" s="25"/>
      <c r="G305" s="63">
        <f t="shared" si="116"/>
        <v>0</v>
      </c>
    </row>
    <row r="306" spans="1:7" s="16" customFormat="1" ht="15" customHeight="1">
      <c r="A306" s="62" t="s">
        <v>497</v>
      </c>
      <c r="B306" s="62" t="str">
        <f t="shared" si="117"/>
        <v>AGUA POTABLE</v>
      </c>
      <c r="C306" s="24"/>
      <c r="D306" s="37"/>
      <c r="E306" s="56"/>
      <c r="F306" s="25"/>
      <c r="G306" s="63">
        <f t="shared" si="116"/>
        <v>0</v>
      </c>
    </row>
    <row r="307" spans="1:7" s="16" customFormat="1" ht="15" customHeight="1">
      <c r="A307" s="24" t="s">
        <v>36</v>
      </c>
      <c r="B307" s="24" t="str">
        <f t="shared" si="117"/>
        <v>SALIDAS ELÉCTRICAS E ILUMINACIÓN</v>
      </c>
      <c r="C307" s="24"/>
      <c r="D307" s="37"/>
      <c r="E307" s="56"/>
      <c r="F307" s="25"/>
      <c r="G307" s="26">
        <f t="shared" si="116"/>
        <v>0</v>
      </c>
    </row>
    <row r="308" spans="1:7" s="16" customFormat="1" ht="15" customHeight="1">
      <c r="A308" s="24" t="s">
        <v>37</v>
      </c>
      <c r="B308" s="24" t="str">
        <f t="shared" si="117"/>
        <v>BAJA TENSIÓN</v>
      </c>
      <c r="C308" s="24"/>
      <c r="D308" s="37"/>
      <c r="E308" s="56"/>
      <c r="F308" s="25"/>
      <c r="G308" s="26">
        <f t="shared" si="116"/>
        <v>0</v>
      </c>
    </row>
    <row r="309" spans="1:7" s="16" customFormat="1" ht="15" customHeight="1">
      <c r="A309" s="24" t="s">
        <v>32</v>
      </c>
      <c r="B309" s="24" t="str">
        <f t="shared" si="117"/>
        <v>GASES</v>
      </c>
      <c r="C309" s="24"/>
      <c r="D309" s="37"/>
      <c r="E309" s="56"/>
      <c r="F309" s="25"/>
      <c r="G309" s="26">
        <f t="shared" si="116"/>
        <v>0</v>
      </c>
    </row>
    <row r="310" spans="1:7" s="16" customFormat="1" ht="15" customHeight="1">
      <c r="A310" s="24" t="s">
        <v>38</v>
      </c>
      <c r="B310" s="24" t="str">
        <f t="shared" si="117"/>
        <v>TABLAROCA</v>
      </c>
      <c r="C310" s="24"/>
      <c r="D310" s="37"/>
      <c r="E310" s="56"/>
      <c r="F310" s="25"/>
      <c r="G310" s="26">
        <f t="shared" si="116"/>
        <v>0</v>
      </c>
    </row>
    <row r="311" spans="1:7" s="16" customFormat="1" ht="15" customHeight="1">
      <c r="A311" s="24" t="s">
        <v>39</v>
      </c>
      <c r="B311" s="24" t="str">
        <f t="shared" si="117"/>
        <v>ACABADOS</v>
      </c>
      <c r="C311" s="24"/>
      <c r="D311" s="37"/>
      <c r="E311" s="56"/>
      <c r="F311" s="25"/>
      <c r="G311" s="26">
        <f t="shared" si="116"/>
        <v>0</v>
      </c>
    </row>
    <row r="312" spans="1:7" s="16" customFormat="1" ht="15" customHeight="1">
      <c r="A312" s="24" t="s">
        <v>40</v>
      </c>
      <c r="B312" s="24" t="str">
        <f t="shared" si="117"/>
        <v>BAÑOS</v>
      </c>
      <c r="C312" s="24"/>
      <c r="D312" s="37"/>
      <c r="E312" s="56"/>
      <c r="F312" s="25"/>
      <c r="G312" s="26">
        <f t="shared" si="116"/>
        <v>0</v>
      </c>
    </row>
    <row r="313" spans="1:7" s="16" customFormat="1" ht="15" customHeight="1">
      <c r="A313" s="24" t="s">
        <v>41</v>
      </c>
      <c r="B313" s="24" t="str">
        <f t="shared" si="117"/>
        <v>CARPINTERIA</v>
      </c>
      <c r="C313" s="24"/>
      <c r="D313" s="37"/>
      <c r="E313" s="56"/>
      <c r="F313" s="25"/>
      <c r="G313" s="26">
        <f t="shared" si="116"/>
        <v>0</v>
      </c>
    </row>
    <row r="314" spans="1:7" s="16" customFormat="1" ht="15" customHeight="1">
      <c r="A314" s="24" t="s">
        <v>42</v>
      </c>
      <c r="B314" s="24" t="str">
        <f t="shared" si="117"/>
        <v>VENTANERÍA Y CANCELERÍA DE ALUMINIO</v>
      </c>
      <c r="C314" s="24"/>
      <c r="D314" s="37"/>
      <c r="E314" s="56"/>
      <c r="F314" s="25"/>
      <c r="G314" s="26">
        <f t="shared" si="116"/>
        <v>0</v>
      </c>
    </row>
    <row r="315" spans="1:7" s="16" customFormat="1" ht="15" customHeight="1">
      <c r="A315" s="24" t="s">
        <v>43</v>
      </c>
      <c r="B315" s="24" t="str">
        <f t="shared" si="117"/>
        <v>ACERO INOXIDABLE</v>
      </c>
      <c r="C315" s="24"/>
      <c r="D315" s="37"/>
      <c r="E315" s="56"/>
      <c r="F315" s="25"/>
      <c r="G315" s="26">
        <f t="shared" si="116"/>
        <v>0</v>
      </c>
    </row>
    <row r="316" spans="1:7" s="16" customFormat="1" ht="15" customHeight="1">
      <c r="A316" s="24" t="s">
        <v>44</v>
      </c>
      <c r="B316" s="24" t="str">
        <f t="shared" si="117"/>
        <v>SISTEMA AISLADO</v>
      </c>
      <c r="C316" s="24"/>
      <c r="D316" s="37"/>
      <c r="E316" s="56"/>
      <c r="F316" s="25"/>
      <c r="G316" s="26">
        <f t="shared" si="116"/>
        <v>0</v>
      </c>
    </row>
    <row r="317" spans="1:7" s="16" customFormat="1" ht="15" customHeight="1">
      <c r="A317" s="24" t="s">
        <v>45</v>
      </c>
      <c r="B317" s="24" t="str">
        <f t="shared" si="117"/>
        <v>SISTEMA CONTRA INCENDIO</v>
      </c>
      <c r="C317" s="24"/>
      <c r="D317" s="37"/>
      <c r="E317" s="56"/>
      <c r="F317" s="25"/>
      <c r="G317" s="26">
        <f t="shared" si="116"/>
        <v>0</v>
      </c>
    </row>
    <row r="318" spans="1:7" s="16" customFormat="1" ht="15" customHeight="1">
      <c r="A318" s="24" t="s">
        <v>46</v>
      </c>
      <c r="B318" s="24" t="str">
        <f t="shared" si="117"/>
        <v>DETECTORES DE HUMO</v>
      </c>
      <c r="C318" s="24"/>
      <c r="D318" s="37"/>
      <c r="E318" s="56"/>
      <c r="F318" s="25"/>
      <c r="G318" s="26">
        <f t="shared" si="116"/>
        <v>0</v>
      </c>
    </row>
    <row r="319" spans="1:7" s="16" customFormat="1" ht="15" customHeight="1">
      <c r="A319" s="24" t="s">
        <v>47</v>
      </c>
      <c r="B319" s="24" t="str">
        <f t="shared" si="117"/>
        <v>SEÑALETICA</v>
      </c>
      <c r="C319" s="24"/>
      <c r="D319" s="37"/>
      <c r="E319" s="56"/>
      <c r="F319" s="25"/>
      <c r="G319" s="26">
        <f t="shared" si="116"/>
        <v>0</v>
      </c>
    </row>
    <row r="320" spans="1:7" s="16" customFormat="1" ht="15" customHeight="1">
      <c r="A320" s="24" t="s">
        <v>48</v>
      </c>
      <c r="B320" s="24" t="str">
        <f t="shared" si="117"/>
        <v>AIRE ACONDICIONADO</v>
      </c>
      <c r="C320" s="24"/>
      <c r="D320" s="37"/>
      <c r="E320" s="56"/>
      <c r="F320" s="25"/>
      <c r="G320" s="26">
        <f t="shared" si="116"/>
        <v>0</v>
      </c>
    </row>
    <row r="321" spans="1:7" s="16" customFormat="1" ht="15" customHeight="1">
      <c r="A321" s="24" t="s">
        <v>49</v>
      </c>
      <c r="B321" s="24" t="str">
        <f t="shared" si="117"/>
        <v>VOZ Y DATOS</v>
      </c>
      <c r="C321" s="24"/>
      <c r="D321" s="37"/>
      <c r="E321" s="56"/>
      <c r="F321" s="25"/>
      <c r="G321" s="26">
        <f t="shared" si="116"/>
        <v>0</v>
      </c>
    </row>
    <row r="322" spans="1:7" s="16" customFormat="1" ht="15" customHeight="1">
      <c r="A322" s="24" t="s">
        <v>50</v>
      </c>
      <c r="B322" s="24" t="str">
        <f t="shared" si="117"/>
        <v>CCTV</v>
      </c>
      <c r="C322" s="24"/>
      <c r="D322" s="37"/>
      <c r="E322" s="56"/>
      <c r="F322" s="25"/>
      <c r="G322" s="26">
        <f t="shared" si="116"/>
        <v>0</v>
      </c>
    </row>
    <row r="323" spans="1:7" s="16" customFormat="1" ht="15" customHeight="1">
      <c r="A323" s="24" t="s">
        <v>51</v>
      </c>
      <c r="B323" s="24" t="str">
        <f t="shared" si="117"/>
        <v>SISTEMA VOCEO</v>
      </c>
      <c r="C323" s="24"/>
      <c r="D323" s="37"/>
      <c r="E323" s="56"/>
      <c r="F323" s="25"/>
      <c r="G323" s="26">
        <f t="shared" si="116"/>
        <v>0</v>
      </c>
    </row>
    <row r="324" spans="1:7" s="16" customFormat="1" ht="15" customHeight="1">
      <c r="A324" s="24" t="s">
        <v>52</v>
      </c>
      <c r="B324" s="24" t="str">
        <f t="shared" si="117"/>
        <v>LIMPIEZAS</v>
      </c>
      <c r="C324" s="24"/>
      <c r="D324" s="37"/>
      <c r="E324" s="56"/>
      <c r="F324" s="25"/>
      <c r="G324" s="26">
        <f t="shared" si="116"/>
        <v>0</v>
      </c>
    </row>
    <row r="325" spans="1:7" ht="15" customHeight="1">
      <c r="A325" s="14"/>
      <c r="B325" s="27"/>
      <c r="C325" s="17"/>
      <c r="D325" s="36"/>
      <c r="E325" s="57"/>
      <c r="F325" s="17"/>
      <c r="G325" s="51"/>
    </row>
    <row r="326" spans="1:7" ht="15" customHeight="1">
      <c r="A326" s="92" t="s">
        <v>18</v>
      </c>
      <c r="B326" s="92"/>
      <c r="C326" s="92"/>
      <c r="D326" s="92"/>
      <c r="E326" s="92"/>
      <c r="F326" s="15" t="s">
        <v>19</v>
      </c>
      <c r="G326" s="52">
        <f>G299</f>
        <v>0</v>
      </c>
    </row>
    <row r="327" spans="1:7" s="16" customFormat="1" ht="15" customHeight="1">
      <c r="A327" s="1"/>
      <c r="B327" s="1"/>
      <c r="C327" s="1"/>
      <c r="D327" s="38"/>
      <c r="E327" s="45"/>
      <c r="F327" s="15" t="s">
        <v>20</v>
      </c>
      <c r="G327" s="52">
        <f>ROUND(G326*0.16,2)</f>
        <v>0</v>
      </c>
    </row>
    <row r="328" spans="1:7" s="16" customFormat="1" ht="15" customHeight="1">
      <c r="A328" s="92" t="str">
        <f>+numtext(G328)</f>
        <v>CERO PESOS 00/100 M.N.</v>
      </c>
      <c r="B328" s="92"/>
      <c r="C328" s="92"/>
      <c r="D328" s="92"/>
      <c r="E328" s="92"/>
      <c r="F328" s="15" t="s">
        <v>21</v>
      </c>
      <c r="G328" s="52">
        <f>+ROUND(G326+G327,2)</f>
        <v>0</v>
      </c>
    </row>
  </sheetData>
  <autoFilter ref="A16:G324"/>
  <mergeCells count="16">
    <mergeCell ref="G11:G12"/>
    <mergeCell ref="A328:E328"/>
    <mergeCell ref="C1:F1"/>
    <mergeCell ref="C6:E6"/>
    <mergeCell ref="C7:E7"/>
    <mergeCell ref="C8:E8"/>
    <mergeCell ref="C9:E9"/>
    <mergeCell ref="C10:F10"/>
    <mergeCell ref="C11:F11"/>
    <mergeCell ref="C12:F12"/>
    <mergeCell ref="A14:G14"/>
    <mergeCell ref="A326:E326"/>
    <mergeCell ref="A298:G298"/>
    <mergeCell ref="C2:F5"/>
    <mergeCell ref="B7:B9"/>
    <mergeCell ref="B11:B12"/>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297"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Tomas Ramirez</cp:lastModifiedBy>
  <cp:lastPrinted>2025-04-28T19:14:40Z</cp:lastPrinted>
  <dcterms:created xsi:type="dcterms:W3CDTF">2024-12-27T18:23:43Z</dcterms:created>
  <dcterms:modified xsi:type="dcterms:W3CDTF">2026-06-02T20:30:04Z</dcterms:modified>
  <cp:category/>
</cp:coreProperties>
</file>