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PC-0032\Downloads\"/>
    </mc:Choice>
  </mc:AlternateContent>
  <xr:revisionPtr revIDLastSave="0" documentId="13_ncr:1_{F467EC4F-95DC-4E97-A4E1-434652BA15E3}" xr6:coauthVersionLast="47" xr6:coauthVersionMax="47" xr10:uidLastSave="{00000000-0000-0000-0000-000000000000}"/>
  <bookViews>
    <workbookView xWindow="-120" yWindow="-120" windowWidth="29040" windowHeight="15840" xr2:uid="{00000000-000D-0000-FFFF-FFFF00000000}"/>
  </bookViews>
  <sheets>
    <sheet name="CATALOGO" sheetId="4" r:id="rId1"/>
  </sheets>
  <definedNames>
    <definedName name="_xlnm._FilterDatabase" localSheetId="0" hidden="1">CATALOGO!$A$16:$G$32</definedName>
    <definedName name="_xleta.SUM" hidden="1">#NAME?</definedName>
    <definedName name="ACCIONENREPORTE">#REF!</definedName>
    <definedName name="Administración_del_gasto_de_operación">#REF!</definedName>
    <definedName name="area">#REF!</definedName>
    <definedName name="_xlnm.Print_Area" localSheetId="0">CATALOGO!$A$1:$G$326</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4" l="1"/>
  <c r="A326" i="4"/>
  <c r="B322" i="4"/>
  <c r="B321" i="4"/>
  <c r="B320" i="4"/>
  <c r="B319" i="4"/>
  <c r="B318" i="4"/>
  <c r="G317" i="4"/>
  <c r="B317" i="4"/>
  <c r="B316" i="4"/>
  <c r="B315" i="4"/>
  <c r="B314" i="4"/>
  <c r="B313" i="4"/>
  <c r="B312" i="4"/>
  <c r="B311" i="4"/>
  <c r="B310" i="4"/>
  <c r="B309" i="4"/>
  <c r="B308" i="4"/>
  <c r="B307" i="4"/>
  <c r="B306" i="4"/>
  <c r="B305" i="4"/>
  <c r="B304" i="4"/>
  <c r="B303" i="4"/>
  <c r="B302" i="4"/>
  <c r="B301" i="4"/>
  <c r="B300" i="4"/>
  <c r="B299" i="4"/>
  <c r="B298" i="4"/>
  <c r="B297" i="4"/>
  <c r="A297" i="4"/>
  <c r="G295" i="4"/>
  <c r="G293" i="4" s="1"/>
  <c r="G322" i="4" s="1"/>
  <c r="F295" i="4" a="1"/>
  <c r="F295" i="4"/>
  <c r="G294" i="4"/>
  <c r="F294" i="4" a="1"/>
  <c r="F294" i="4"/>
  <c r="G292" i="4"/>
  <c r="F292" i="4" a="1"/>
  <c r="F292" i="4"/>
  <c r="G291" i="4"/>
  <c r="F291" i="4" a="1"/>
  <c r="F291" i="4"/>
  <c r="G290" i="4"/>
  <c r="F290" i="4" a="1"/>
  <c r="F290" i="4"/>
  <c r="G289" i="4"/>
  <c r="G321" i="4" s="1"/>
  <c r="G288" i="4"/>
  <c r="F288" i="4" a="1"/>
  <c r="F288" i="4"/>
  <c r="G287" i="4"/>
  <c r="G284" i="4" s="1"/>
  <c r="G320" i="4" s="1"/>
  <c r="F287" i="4" a="1"/>
  <c r="F287" i="4"/>
  <c r="G286" i="4"/>
  <c r="F286" i="4" a="1"/>
  <c r="F286" i="4"/>
  <c r="G285" i="4"/>
  <c r="F285" i="4" a="1"/>
  <c r="F285" i="4"/>
  <c r="G283" i="4"/>
  <c r="F283" i="4" a="1"/>
  <c r="F283" i="4"/>
  <c r="G282" i="4"/>
  <c r="F282" i="4" a="1"/>
  <c r="F282" i="4"/>
  <c r="G281" i="4"/>
  <c r="F281" i="4" a="1"/>
  <c r="F281" i="4"/>
  <c r="G280" i="4"/>
  <c r="F280" i="4" a="1"/>
  <c r="F280" i="4"/>
  <c r="G279" i="4"/>
  <c r="G275" i="4" s="1"/>
  <c r="G319" i="4" s="1"/>
  <c r="F279" i="4" a="1"/>
  <c r="F279" i="4" s="1"/>
  <c r="G278" i="4"/>
  <c r="F278" i="4" a="1"/>
  <c r="F278" i="4" s="1"/>
  <c r="G277" i="4"/>
  <c r="F277" i="4" a="1"/>
  <c r="F277" i="4"/>
  <c r="G276" i="4"/>
  <c r="F276" i="4" a="1"/>
  <c r="F276" i="4"/>
  <c r="G274" i="4"/>
  <c r="F274" i="4" a="1"/>
  <c r="F274" i="4"/>
  <c r="G273" i="4"/>
  <c r="F273" i="4" a="1"/>
  <c r="F273" i="4"/>
  <c r="G272" i="4"/>
  <c r="F272" i="4" a="1"/>
  <c r="F272" i="4"/>
  <c r="G271" i="4"/>
  <c r="F271" i="4" a="1"/>
  <c r="F271" i="4"/>
  <c r="G270" i="4"/>
  <c r="F270" i="4" a="1"/>
  <c r="F270" i="4"/>
  <c r="G269" i="4"/>
  <c r="F269" i="4" a="1"/>
  <c r="F269" i="4"/>
  <c r="G268" i="4"/>
  <c r="F268" i="4" a="1"/>
  <c r="F268" i="4"/>
  <c r="G267" i="4"/>
  <c r="F267" i="4" a="1"/>
  <c r="F267" i="4"/>
  <c r="G266" i="4"/>
  <c r="F266" i="4" a="1"/>
  <c r="F266" i="4"/>
  <c r="G265" i="4"/>
  <c r="F265" i="4" a="1"/>
  <c r="F265" i="4" s="1"/>
  <c r="G264" i="4"/>
  <c r="F264" i="4" a="1"/>
  <c r="F264" i="4" s="1"/>
  <c r="G263" i="4"/>
  <c r="F263" i="4" a="1"/>
  <c r="F263" i="4"/>
  <c r="G262" i="4"/>
  <c r="F262" i="4" a="1"/>
  <c r="F262" i="4"/>
  <c r="G261" i="4"/>
  <c r="F261" i="4" a="1"/>
  <c r="F261" i="4"/>
  <c r="G260" i="4"/>
  <c r="F260" i="4" a="1"/>
  <c r="F260" i="4"/>
  <c r="G259" i="4"/>
  <c r="F259" i="4" a="1"/>
  <c r="F259" i="4"/>
  <c r="G258" i="4"/>
  <c r="G257" i="4" s="1"/>
  <c r="G318" i="4" s="1"/>
  <c r="F258" i="4" a="1"/>
  <c r="F258" i="4"/>
  <c r="G255" i="4"/>
  <c r="F255" i="4" a="1"/>
  <c r="F255" i="4"/>
  <c r="G254" i="4"/>
  <c r="G253" i="4"/>
  <c r="F253" i="4" a="1"/>
  <c r="F253" i="4"/>
  <c r="G252" i="4"/>
  <c r="F252" i="4" a="1"/>
  <c r="F252" i="4"/>
  <c r="G251" i="4"/>
  <c r="F251" i="4" a="1"/>
  <c r="F251" i="4"/>
  <c r="G250" i="4"/>
  <c r="F250" i="4" a="1"/>
  <c r="F250" i="4"/>
  <c r="G249" i="4"/>
  <c r="F249" i="4" a="1"/>
  <c r="F249" i="4"/>
  <c r="G248" i="4"/>
  <c r="G247" i="4" s="1"/>
  <c r="G316" i="4" s="1"/>
  <c r="F248" i="4" a="1"/>
  <c r="F248" i="4"/>
  <c r="G246" i="4"/>
  <c r="F246" i="4" a="1"/>
  <c r="F246" i="4"/>
  <c r="G245" i="4"/>
  <c r="F245" i="4" a="1"/>
  <c r="F245" i="4"/>
  <c r="G244" i="4"/>
  <c r="F244" i="4" a="1"/>
  <c r="F244" i="4"/>
  <c r="G243" i="4"/>
  <c r="F243" i="4" a="1"/>
  <c r="F243" i="4"/>
  <c r="G242" i="4"/>
  <c r="F242" i="4" a="1"/>
  <c r="F242" i="4" s="1"/>
  <c r="G241" i="4"/>
  <c r="F241" i="4" a="1"/>
  <c r="F241" i="4" s="1"/>
  <c r="G240" i="4"/>
  <c r="F240" i="4" a="1"/>
  <c r="F240" i="4"/>
  <c r="G239" i="4"/>
  <c r="F239" i="4" a="1"/>
  <c r="F239" i="4"/>
  <c r="G238" i="4"/>
  <c r="F238" i="4" a="1"/>
  <c r="F238" i="4"/>
  <c r="G237" i="4"/>
  <c r="F237" i="4" a="1"/>
  <c r="F237" i="4"/>
  <c r="G236" i="4"/>
  <c r="F236" i="4" a="1"/>
  <c r="F236" i="4"/>
  <c r="G235" i="4"/>
  <c r="F235" i="4" a="1"/>
  <c r="F235" i="4"/>
  <c r="G234" i="4"/>
  <c r="G233" i="4" s="1"/>
  <c r="F234" i="4" a="1"/>
  <c r="F234" i="4"/>
  <c r="G232" i="4"/>
  <c r="F232" i="4" a="1"/>
  <c r="F232" i="4"/>
  <c r="G231" i="4"/>
  <c r="F231" i="4" a="1"/>
  <c r="F231" i="4"/>
  <c r="G230" i="4"/>
  <c r="F230" i="4" a="1"/>
  <c r="F230" i="4"/>
  <c r="G229" i="4"/>
  <c r="F229" i="4" a="1"/>
  <c r="F229" i="4"/>
  <c r="G228" i="4"/>
  <c r="G314" i="4" s="1"/>
  <c r="G227" i="4"/>
  <c r="G222" i="4" s="1"/>
  <c r="G313" i="4" s="1"/>
  <c r="F227" i="4" a="1"/>
  <c r="F227" i="4"/>
  <c r="G226" i="4"/>
  <c r="F226" i="4" a="1"/>
  <c r="F226" i="4"/>
  <c r="G225" i="4"/>
  <c r="F225" i="4" a="1"/>
  <c r="F225" i="4"/>
  <c r="G224" i="4"/>
  <c r="F224" i="4" a="1"/>
  <c r="F224" i="4"/>
  <c r="G223" i="4"/>
  <c r="F223" i="4" a="1"/>
  <c r="F223" i="4"/>
  <c r="G221" i="4"/>
  <c r="F221" i="4" a="1"/>
  <c r="F221" i="4"/>
  <c r="G220" i="4"/>
  <c r="G214" i="4" s="1"/>
  <c r="G312" i="4" s="1"/>
  <c r="F220" i="4" a="1"/>
  <c r="F220" i="4" s="1"/>
  <c r="G219" i="4"/>
  <c r="F219" i="4" a="1"/>
  <c r="F219" i="4" s="1"/>
  <c r="G218" i="4"/>
  <c r="F218" i="4" a="1"/>
  <c r="F218" i="4"/>
  <c r="G217" i="4"/>
  <c r="F217" i="4" a="1"/>
  <c r="F217" i="4"/>
  <c r="G216" i="4"/>
  <c r="F216" i="4" a="1"/>
  <c r="F216" i="4"/>
  <c r="G215" i="4"/>
  <c r="F215" i="4" a="1"/>
  <c r="F215" i="4"/>
  <c r="G213" i="4"/>
  <c r="G209" i="4" s="1"/>
  <c r="G311" i="4" s="1"/>
  <c r="F213" i="4" a="1"/>
  <c r="F213" i="4"/>
  <c r="G212" i="4"/>
  <c r="F212" i="4" a="1"/>
  <c r="F212" i="4"/>
  <c r="G211" i="4"/>
  <c r="F211" i="4" a="1"/>
  <c r="F211" i="4"/>
  <c r="G210" i="4"/>
  <c r="F210" i="4" a="1"/>
  <c r="F210" i="4"/>
  <c r="G208" i="4"/>
  <c r="F208" i="4" a="1"/>
  <c r="F208" i="4"/>
  <c r="G207" i="4"/>
  <c r="F207" i="4" a="1"/>
  <c r="F207" i="4"/>
  <c r="G206" i="4"/>
  <c r="F206" i="4" a="1"/>
  <c r="F206" i="4"/>
  <c r="G205" i="4"/>
  <c r="F205" i="4" a="1"/>
  <c r="F205" i="4"/>
  <c r="G204" i="4"/>
  <c r="F204" i="4" a="1"/>
  <c r="F204" i="4"/>
  <c r="G203" i="4"/>
  <c r="F203" i="4" a="1"/>
  <c r="F203" i="4"/>
  <c r="G202" i="4"/>
  <c r="F202" i="4" a="1"/>
  <c r="F202" i="4"/>
  <c r="G201" i="4"/>
  <c r="F201" i="4" a="1"/>
  <c r="F201" i="4"/>
  <c r="G200" i="4"/>
  <c r="F200" i="4" a="1"/>
  <c r="F200" i="4"/>
  <c r="G199" i="4"/>
  <c r="G196" i="4" s="1"/>
  <c r="G310" i="4" s="1"/>
  <c r="F199" i="4" a="1"/>
  <c r="F199" i="4"/>
  <c r="G198" i="4"/>
  <c r="F198" i="4" a="1"/>
  <c r="F198" i="4"/>
  <c r="G197" i="4"/>
  <c r="F197" i="4" a="1"/>
  <c r="F197" i="4"/>
  <c r="G195" i="4"/>
  <c r="F195" i="4" a="1"/>
  <c r="F195" i="4"/>
  <c r="G194" i="4"/>
  <c r="F194" i="4" a="1"/>
  <c r="F194" i="4"/>
  <c r="G193" i="4"/>
  <c r="F193" i="4" a="1"/>
  <c r="F193" i="4"/>
  <c r="G192" i="4"/>
  <c r="F192" i="4" a="1"/>
  <c r="F192" i="4"/>
  <c r="G191" i="4"/>
  <c r="F191" i="4" a="1"/>
  <c r="F191" i="4"/>
  <c r="G190" i="4"/>
  <c r="G189" i="4" s="1"/>
  <c r="G309" i="4" s="1"/>
  <c r="F190" i="4" a="1"/>
  <c r="F190" i="4"/>
  <c r="G188" i="4"/>
  <c r="F188" i="4" a="1"/>
  <c r="F188" i="4"/>
  <c r="G187" i="4"/>
  <c r="F187" i="4" a="1"/>
  <c r="F187" i="4"/>
  <c r="G186" i="4"/>
  <c r="F186" i="4" a="1"/>
  <c r="F186" i="4"/>
  <c r="G185" i="4"/>
  <c r="F185" i="4" a="1"/>
  <c r="F185" i="4"/>
  <c r="G184" i="4"/>
  <c r="F184" i="4" a="1"/>
  <c r="F184" i="4" s="1"/>
  <c r="G183" i="4"/>
  <c r="G182" i="4" s="1"/>
  <c r="G308" i="4" s="1"/>
  <c r="F183" i="4" a="1"/>
  <c r="F183" i="4" s="1"/>
  <c r="G181" i="4"/>
  <c r="F181" i="4" a="1"/>
  <c r="F181" i="4"/>
  <c r="G180" i="4"/>
  <c r="F180" i="4" a="1"/>
  <c r="F180" i="4"/>
  <c r="G179" i="4"/>
  <c r="F179" i="4" a="1"/>
  <c r="F179" i="4"/>
  <c r="G178" i="4"/>
  <c r="F178" i="4" a="1"/>
  <c r="F178" i="4"/>
  <c r="G177" i="4"/>
  <c r="F177" i="4" a="1"/>
  <c r="F177" i="4"/>
  <c r="G176" i="4"/>
  <c r="F176" i="4" a="1"/>
  <c r="F176" i="4"/>
  <c r="G175" i="4"/>
  <c r="F175" i="4" a="1"/>
  <c r="F175" i="4"/>
  <c r="G174" i="4"/>
  <c r="F174" i="4" a="1"/>
  <c r="F174" i="4"/>
  <c r="G173" i="4"/>
  <c r="F173" i="4" a="1"/>
  <c r="F173" i="4"/>
  <c r="G172" i="4"/>
  <c r="F172" i="4" a="1"/>
  <c r="F172" i="4"/>
  <c r="G171" i="4"/>
  <c r="F171" i="4" a="1"/>
  <c r="F171" i="4"/>
  <c r="G170" i="4"/>
  <c r="G166" i="4" s="1"/>
  <c r="G307" i="4" s="1"/>
  <c r="F170" i="4" a="1"/>
  <c r="F170" i="4" s="1"/>
  <c r="G169" i="4"/>
  <c r="F169" i="4" a="1"/>
  <c r="F169" i="4" s="1"/>
  <c r="G168" i="4"/>
  <c r="F168" i="4" a="1"/>
  <c r="F168" i="4"/>
  <c r="G167" i="4"/>
  <c r="F167" i="4" a="1"/>
  <c r="F167" i="4"/>
  <c r="G165" i="4"/>
  <c r="F165" i="4" a="1"/>
  <c r="F165" i="4"/>
  <c r="G164" i="4"/>
  <c r="F164" i="4" a="1"/>
  <c r="F164" i="4"/>
  <c r="G163" i="4"/>
  <c r="F163" i="4" a="1"/>
  <c r="F163" i="4"/>
  <c r="G162" i="4"/>
  <c r="F162" i="4" a="1"/>
  <c r="F162" i="4"/>
  <c r="G161" i="4"/>
  <c r="F161" i="4" a="1"/>
  <c r="F161" i="4"/>
  <c r="G160" i="4"/>
  <c r="F160" i="4" a="1"/>
  <c r="F160" i="4"/>
  <c r="G159" i="4"/>
  <c r="F159" i="4" a="1"/>
  <c r="F159" i="4"/>
  <c r="G158" i="4"/>
  <c r="F158" i="4" a="1"/>
  <c r="F158" i="4"/>
  <c r="G157" i="4"/>
  <c r="F157" i="4" a="1"/>
  <c r="F157" i="4"/>
  <c r="G156" i="4"/>
  <c r="F156" i="4" a="1"/>
  <c r="F156" i="4" s="1"/>
  <c r="G155" i="4"/>
  <c r="F155" i="4" a="1"/>
  <c r="F155" i="4" s="1"/>
  <c r="G154" i="4"/>
  <c r="F154" i="4" a="1"/>
  <c r="F154" i="4"/>
  <c r="G153" i="4"/>
  <c r="F153" i="4" a="1"/>
  <c r="F153" i="4"/>
  <c r="G152" i="4"/>
  <c r="F152" i="4" a="1"/>
  <c r="F152" i="4"/>
  <c r="G151" i="4"/>
  <c r="F151" i="4" a="1"/>
  <c r="F151" i="4"/>
  <c r="G150" i="4"/>
  <c r="F150" i="4" a="1"/>
  <c r="F150" i="4"/>
  <c r="G149" i="4"/>
  <c r="F149" i="4" a="1"/>
  <c r="F149" i="4"/>
  <c r="G148" i="4"/>
  <c r="F148" i="4" a="1"/>
  <c r="F148" i="4"/>
  <c r="G147" i="4"/>
  <c r="F147" i="4" a="1"/>
  <c r="F147" i="4"/>
  <c r="G146" i="4"/>
  <c r="F146" i="4" a="1"/>
  <c r="F146" i="4"/>
  <c r="G145" i="4"/>
  <c r="F145" i="4" a="1"/>
  <c r="F145" i="4"/>
  <c r="G144" i="4"/>
  <c r="F144" i="4" a="1"/>
  <c r="F144" i="4"/>
  <c r="G143" i="4"/>
  <c r="F143" i="4" a="1"/>
  <c r="F143" i="4"/>
  <c r="G142" i="4"/>
  <c r="F142" i="4" a="1"/>
  <c r="F142" i="4"/>
  <c r="G141" i="4"/>
  <c r="F141" i="4" a="1"/>
  <c r="F141" i="4"/>
  <c r="G140" i="4"/>
  <c r="F140" i="4" a="1"/>
  <c r="F140" i="4"/>
  <c r="G139" i="4"/>
  <c r="F139" i="4" a="1"/>
  <c r="F139" i="4"/>
  <c r="G138" i="4"/>
  <c r="F138" i="4" a="1"/>
  <c r="F138" i="4"/>
  <c r="G137" i="4"/>
  <c r="F137" i="4" a="1"/>
  <c r="F137" i="4"/>
  <c r="G136" i="4"/>
  <c r="F136" i="4" a="1"/>
  <c r="F136" i="4" s="1"/>
  <c r="G135" i="4"/>
  <c r="F135" i="4" a="1"/>
  <c r="F135" i="4" s="1"/>
  <c r="G134" i="4"/>
  <c r="F134" i="4" a="1"/>
  <c r="F134" i="4"/>
  <c r="G133" i="4"/>
  <c r="F133" i="4" a="1"/>
  <c r="F133" i="4"/>
  <c r="G132" i="4"/>
  <c r="F132" i="4" a="1"/>
  <c r="F132" i="4"/>
  <c r="G131" i="4"/>
  <c r="F131" i="4" a="1"/>
  <c r="F131" i="4"/>
  <c r="G130" i="4"/>
  <c r="F130" i="4" a="1"/>
  <c r="F130" i="4"/>
  <c r="G129" i="4"/>
  <c r="F129" i="4" a="1"/>
  <c r="F129" i="4"/>
  <c r="G128" i="4"/>
  <c r="F128" i="4" a="1"/>
  <c r="F128" i="4"/>
  <c r="G127" i="4"/>
  <c r="F127" i="4" a="1"/>
  <c r="F127" i="4"/>
  <c r="G126" i="4"/>
  <c r="F126" i="4" a="1"/>
  <c r="F126" i="4"/>
  <c r="G125" i="4"/>
  <c r="F125" i="4" a="1"/>
  <c r="F125" i="4"/>
  <c r="G124" i="4"/>
  <c r="F124" i="4" a="1"/>
  <c r="F124" i="4"/>
  <c r="G123" i="4"/>
  <c r="F123" i="4" a="1"/>
  <c r="F123" i="4"/>
  <c r="G122" i="4"/>
  <c r="F122" i="4" a="1"/>
  <c r="F122" i="4"/>
  <c r="G121" i="4"/>
  <c r="F121" i="4" a="1"/>
  <c r="F121" i="4"/>
  <c r="G120" i="4"/>
  <c r="F120" i="4" a="1"/>
  <c r="F120" i="4"/>
  <c r="G119" i="4"/>
  <c r="F119" i="4" a="1"/>
  <c r="F119" i="4"/>
  <c r="G118" i="4"/>
  <c r="F118" i="4" a="1"/>
  <c r="F118" i="4"/>
  <c r="G117" i="4"/>
  <c r="F117" i="4" a="1"/>
  <c r="F117" i="4"/>
  <c r="G116" i="4"/>
  <c r="F116" i="4" a="1"/>
  <c r="F116" i="4" s="1"/>
  <c r="G115" i="4"/>
  <c r="F115" i="4" a="1"/>
  <c r="F115" i="4" s="1"/>
  <c r="G114" i="4"/>
  <c r="F114" i="4" a="1"/>
  <c r="F114" i="4"/>
  <c r="G113" i="4"/>
  <c r="F113" i="4" a="1"/>
  <c r="F113" i="4"/>
  <c r="G112" i="4"/>
  <c r="F112" i="4" a="1"/>
  <c r="F112" i="4"/>
  <c r="G111" i="4"/>
  <c r="F111" i="4" a="1"/>
  <c r="F111" i="4"/>
  <c r="G110" i="4"/>
  <c r="F110" i="4" a="1"/>
  <c r="F110" i="4"/>
  <c r="G109" i="4"/>
  <c r="F109" i="4" a="1"/>
  <c r="F109" i="4"/>
  <c r="G108" i="4"/>
  <c r="F108" i="4" a="1"/>
  <c r="F108" i="4"/>
  <c r="G107" i="4"/>
  <c r="F107" i="4" a="1"/>
  <c r="F107" i="4"/>
  <c r="G106" i="4"/>
  <c r="F106" i="4" a="1"/>
  <c r="F106" i="4"/>
  <c r="G105" i="4"/>
  <c r="F105" i="4" a="1"/>
  <c r="F105" i="4"/>
  <c r="G104" i="4"/>
  <c r="F104" i="4" a="1"/>
  <c r="F104" i="4"/>
  <c r="G103" i="4"/>
  <c r="F103" i="4" a="1"/>
  <c r="F103" i="4"/>
  <c r="G102" i="4"/>
  <c r="F102" i="4" a="1"/>
  <c r="F102" i="4"/>
  <c r="G101" i="4"/>
  <c r="F101" i="4" a="1"/>
  <c r="F101" i="4"/>
  <c r="G100" i="4"/>
  <c r="F100" i="4" a="1"/>
  <c r="F100" i="4"/>
  <c r="G99" i="4"/>
  <c r="F99" i="4" a="1"/>
  <c r="F99" i="4"/>
  <c r="G98" i="4"/>
  <c r="F98" i="4" a="1"/>
  <c r="F98" i="4"/>
  <c r="G97" i="4"/>
  <c r="F97" i="4" a="1"/>
  <c r="F97" i="4"/>
  <c r="G96" i="4"/>
  <c r="F96" i="4" a="1"/>
  <c r="F96" i="4" s="1"/>
  <c r="G95" i="4"/>
  <c r="F95" i="4" a="1"/>
  <c r="F95" i="4" s="1"/>
  <c r="G94" i="4"/>
  <c r="F94" i="4" a="1"/>
  <c r="F94" i="4"/>
  <c r="G93" i="4"/>
  <c r="F93" i="4" a="1"/>
  <c r="F93" i="4"/>
  <c r="G92" i="4"/>
  <c r="F92" i="4" a="1"/>
  <c r="F92" i="4"/>
  <c r="G91" i="4"/>
  <c r="F91" i="4" a="1"/>
  <c r="F91" i="4"/>
  <c r="G90" i="4"/>
  <c r="F90" i="4" a="1"/>
  <c r="F90" i="4"/>
  <c r="G89" i="4"/>
  <c r="G83" i="4" s="1"/>
  <c r="G306" i="4" s="1"/>
  <c r="F89" i="4" a="1"/>
  <c r="F89" i="4"/>
  <c r="G88" i="4"/>
  <c r="F88" i="4" a="1"/>
  <c r="F88" i="4"/>
  <c r="G87" i="4"/>
  <c r="F87" i="4" a="1"/>
  <c r="F87" i="4"/>
  <c r="G86" i="4"/>
  <c r="F86" i="4" a="1"/>
  <c r="F86" i="4"/>
  <c r="G85" i="4"/>
  <c r="F85" i="4" a="1"/>
  <c r="F85" i="4"/>
  <c r="G84" i="4"/>
  <c r="F84" i="4" a="1"/>
  <c r="F84" i="4"/>
  <c r="G82" i="4"/>
  <c r="F82" i="4" a="1"/>
  <c r="F82" i="4" s="1"/>
  <c r="G81" i="4"/>
  <c r="F81" i="4" a="1"/>
  <c r="F81" i="4" s="1"/>
  <c r="G80" i="4"/>
  <c r="F80" i="4" a="1"/>
  <c r="F80" i="4"/>
  <c r="G79" i="4"/>
  <c r="F79" i="4" a="1"/>
  <c r="F79" i="4"/>
  <c r="G78" i="4"/>
  <c r="F78" i="4" a="1"/>
  <c r="F78" i="4"/>
  <c r="G77" i="4"/>
  <c r="F77" i="4" a="1"/>
  <c r="F77" i="4"/>
  <c r="G76" i="4"/>
  <c r="F76" i="4" a="1"/>
  <c r="F76" i="4"/>
  <c r="G75" i="4"/>
  <c r="F75" i="4" a="1"/>
  <c r="F75" i="4"/>
  <c r="G74" i="4"/>
  <c r="G73" i="4" s="1"/>
  <c r="G305" i="4" s="1"/>
  <c r="F74" i="4" a="1"/>
  <c r="F74" i="4"/>
  <c r="G72" i="4"/>
  <c r="F72" i="4" a="1"/>
  <c r="F72" i="4"/>
  <c r="G71" i="4"/>
  <c r="F71" i="4" a="1"/>
  <c r="F71" i="4"/>
  <c r="G70" i="4"/>
  <c r="F70" i="4" a="1"/>
  <c r="F70" i="4"/>
  <c r="G69" i="4"/>
  <c r="F69" i="4" a="1"/>
  <c r="F69" i="4"/>
  <c r="G68" i="4"/>
  <c r="G63" i="4" s="1"/>
  <c r="G304" i="4" s="1"/>
  <c r="F68" i="4" a="1"/>
  <c r="F68" i="4" s="1"/>
  <c r="G67" i="4"/>
  <c r="F67" i="4" a="1"/>
  <c r="F67" i="4" s="1"/>
  <c r="G66" i="4"/>
  <c r="F66" i="4" a="1"/>
  <c r="F66" i="4"/>
  <c r="G65" i="4"/>
  <c r="F65" i="4" a="1"/>
  <c r="F65" i="4"/>
  <c r="G64" i="4"/>
  <c r="F64" i="4" a="1"/>
  <c r="F64" i="4"/>
  <c r="G62" i="4"/>
  <c r="F62" i="4" a="1"/>
  <c r="F62" i="4"/>
  <c r="G61" i="4"/>
  <c r="F61" i="4" a="1"/>
  <c r="F61" i="4"/>
  <c r="G60" i="4"/>
  <c r="F60" i="4" a="1"/>
  <c r="F60" i="4"/>
  <c r="G59" i="4"/>
  <c r="F59" i="4" a="1"/>
  <c r="F59" i="4"/>
  <c r="G58" i="4"/>
  <c r="F58" i="4" a="1"/>
  <c r="F58" i="4"/>
  <c r="G57" i="4"/>
  <c r="F57" i="4" a="1"/>
  <c r="F57" i="4"/>
  <c r="G56" i="4"/>
  <c r="F56" i="4" a="1"/>
  <c r="F56" i="4"/>
  <c r="G55" i="4"/>
  <c r="F55" i="4" a="1"/>
  <c r="F55" i="4"/>
  <c r="G54" i="4"/>
  <c r="F54" i="4" a="1"/>
  <c r="F54" i="4" s="1"/>
  <c r="G53" i="4"/>
  <c r="F53" i="4" a="1"/>
  <c r="F53" i="4" s="1"/>
  <c r="G52" i="4"/>
  <c r="F52" i="4" a="1"/>
  <c r="F52" i="4"/>
  <c r="G51" i="4"/>
  <c r="F51" i="4" a="1"/>
  <c r="F51" i="4"/>
  <c r="G50" i="4"/>
  <c r="F50" i="4" a="1"/>
  <c r="F50" i="4"/>
  <c r="G49" i="4"/>
  <c r="F49" i="4" a="1"/>
  <c r="F49" i="4"/>
  <c r="G48" i="4"/>
  <c r="F48" i="4" a="1"/>
  <c r="F48" i="4"/>
  <c r="G47" i="4"/>
  <c r="F47" i="4" a="1"/>
  <c r="F47" i="4"/>
  <c r="G46" i="4"/>
  <c r="G45" i="4" s="1"/>
  <c r="F46" i="4" a="1"/>
  <c r="F46" i="4"/>
  <c r="G44" i="4"/>
  <c r="F44" i="4" a="1"/>
  <c r="F44" i="4"/>
  <c r="G43" i="4"/>
  <c r="F43" i="4" a="1"/>
  <c r="F43" i="4"/>
  <c r="G42" i="4"/>
  <c r="F42" i="4" a="1"/>
  <c r="F42" i="4"/>
  <c r="G41" i="4"/>
  <c r="G302" i="4" s="1"/>
  <c r="G39" i="4"/>
  <c r="G33" i="4" s="1"/>
  <c r="G300" i="4" s="1"/>
  <c r="F39" i="4" a="1"/>
  <c r="F39" i="4"/>
  <c r="G38" i="4"/>
  <c r="F38" i="4" a="1"/>
  <c r="F38" i="4"/>
  <c r="G37" i="4"/>
  <c r="F37" i="4" a="1"/>
  <c r="F37" i="4"/>
  <c r="G36" i="4"/>
  <c r="F36" i="4" a="1"/>
  <c r="F36" i="4"/>
  <c r="G35" i="4"/>
  <c r="F35" i="4" a="1"/>
  <c r="F35" i="4"/>
  <c r="G34" i="4"/>
  <c r="F34" i="4" a="1"/>
  <c r="F34" i="4"/>
  <c r="G32" i="4"/>
  <c r="F32" i="4" a="1"/>
  <c r="F32" i="4"/>
  <c r="G31" i="4"/>
  <c r="G28" i="4" s="1"/>
  <c r="G299" i="4" s="1"/>
  <c r="F31" i="4" a="1"/>
  <c r="F31" i="4"/>
  <c r="G30" i="4"/>
  <c r="F30" i="4" a="1"/>
  <c r="F30" i="4"/>
  <c r="G29" i="4"/>
  <c r="F29" i="4" a="1"/>
  <c r="F29" i="4"/>
  <c r="G27" i="4"/>
  <c r="F27" i="4" a="1"/>
  <c r="F27" i="4"/>
  <c r="G26" i="4"/>
  <c r="F26" i="4" a="1"/>
  <c r="F26" i="4"/>
  <c r="G25" i="4"/>
  <c r="F25" i="4" a="1"/>
  <c r="F25" i="4"/>
  <c r="G24" i="4"/>
  <c r="G18" i="4" s="1"/>
  <c r="F24" i="4" a="1"/>
  <c r="F24" i="4" s="1"/>
  <c r="G23" i="4"/>
  <c r="F23" i="4" a="1"/>
  <c r="F23" i="4" s="1"/>
  <c r="G22" i="4"/>
  <c r="F22" i="4" a="1"/>
  <c r="F22" i="4"/>
  <c r="G21" i="4"/>
  <c r="F21" i="4" a="1"/>
  <c r="F21" i="4"/>
  <c r="G20" i="4"/>
  <c r="F20" i="4" a="1"/>
  <c r="F20" i="4"/>
  <c r="G19" i="4"/>
  <c r="F19" i="4" a="1"/>
  <c r="F19" i="4"/>
  <c r="G303" i="4" l="1"/>
  <c r="G40" i="4"/>
  <c r="G301" i="4" s="1"/>
  <c r="G17" i="4"/>
  <c r="G297" i="4" s="1"/>
  <c r="G324" i="4" s="1"/>
  <c r="G298" i="4"/>
  <c r="G326" i="4" l="1"/>
  <c r="G32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<sst xmlns="http://schemas.openxmlformats.org/spreadsheetml/2006/main" count="861" uniqueCount="588">
  <si>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</si>
  <si>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</si>
  <si>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</si>
  <si>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</si>
  <si>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</si>
  <si>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</si>
  <si>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</si>
  <si>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</si>
  <si>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</si>
  <si>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</si>
  <si>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</si>
  <si>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</si>
  <si>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</si>
  <si>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</si>
  <si>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</si>
  <si>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</si>
  <si>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</si>
  <si>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</si>
  <si>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</si>
  <si>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</si>
  <si>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</si>
  <si>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</si>
  <si>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</si>
  <si>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</si>
  <si>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</si>
  <si>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</si>
  <si>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</si>
  <si>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M3/KM</t>
  </si>
  <si>
    <t>PZA</t>
  </si>
  <si>
    <t>SALIDA</t>
  </si>
  <si>
    <t>A1</t>
  </si>
  <si>
    <t>A7</t>
  </si>
  <si>
    <t>A2</t>
  </si>
  <si>
    <t>A3</t>
  </si>
  <si>
    <t>A4</t>
  </si>
  <si>
    <t>A8</t>
  </si>
  <si>
    <t>A9</t>
  </si>
  <si>
    <t>A10</t>
  </si>
  <si>
    <t>A11</t>
  </si>
  <si>
    <t>A13</t>
  </si>
  <si>
    <t>A14</t>
  </si>
  <si>
    <t>A15</t>
  </si>
  <si>
    <t>A16</t>
  </si>
  <si>
    <t>A18</t>
  </si>
  <si>
    <t>A19</t>
  </si>
  <si>
    <t>A20</t>
  </si>
  <si>
    <t>A21</t>
  </si>
  <si>
    <t>A22</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</si>
  <si>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</si>
  <si>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</si>
  <si>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E INSTALACIÓN DE TUBERÍA DE POLIPROPILENO COPOLÍMERO RANDOM (TUBOPLUS O SIMILAR) DE 1" (25MM) DE DIÁMETRO, CON NORMA NMX-E-226/2 CNCP. INCLUYE: HERRAMIENTAS, CONEXIONES, EQUIPO, MANO DE OBRA Y TODO LO NECESARIO PARA SU CORRECTA EJECUCIÓN.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</si>
  <si>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</si>
  <si>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</si>
  <si>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</si>
  <si>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</si>
  <si>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</si>
  <si>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</si>
  <si>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</si>
  <si>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</si>
  <si>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</si>
  <si>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</si>
  <si>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</si>
  <si>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</si>
  <si>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</si>
  <si>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</si>
  <si>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</si>
  <si>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</si>
  <si>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</si>
  <si>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</si>
  <si>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</si>
  <si>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</si>
  <si>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</si>
  <si>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</si>
  <si>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</si>
  <si>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CODO 4"X90°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</si>
  <si>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</si>
  <si>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</si>
  <si>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</si>
  <si>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</si>
  <si>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</si>
  <si>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</si>
  <si>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</si>
  <si>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</si>
  <si>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</si>
  <si>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</si>
  <si>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</si>
  <si>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</si>
  <si>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</si>
  <si>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MUROS DE MAMPOSTERÍA</t>
  </si>
  <si>
    <t>ALBAÑILERÍAS</t>
  </si>
  <si>
    <t>BOQUILLA DE 15 A 20 CM DE ANCHO, CON MORTERO CEMENTO ARENA PROPORCIÓN 1:3, TERMINADO PULIDO, EN APERTURA DE VANOS DE PUERTAS Y VENTANAS. INCLUYE: SUMINISTRO, PULIDO, MANO DE OBRA, HERRAMIENTA Y EQUIPO.</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</si>
  <si>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</si>
  <si>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</si>
  <si>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</si>
  <si>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</si>
  <si>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</si>
  <si>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</si>
  <si>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</si>
  <si>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</si>
  <si>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</si>
  <si>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SALIDAS ELÉCTRICAS E ILUMINACIÓN</t>
  </si>
  <si>
    <t>SUMINISTRO Y COLOCACIÓN DE CABLE DE COBRE DESNUDO CAL. 2, AWG, MCA. CONDUMEX O SIMILAR. INCLUYE: DESPERDICIOS, MATERIALES MENORES, PRUEBAS Y ACARREO AL SITIO DE SU COLOCACIÓN.</t>
  </si>
  <si>
    <t>SUMINISTRO Y COLOCACIÓN DE TUBO PAD RD-13.5 NARANJA, 2" POLIETILENO ALTA DENSIDAD. INCLUYE: MANO DE OBRA,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</si>
  <si>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</si>
  <si>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</si>
  <si>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</si>
  <si>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</si>
  <si>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</si>
  <si>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</si>
  <si>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</si>
  <si>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</si>
  <si>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</si>
  <si>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</si>
  <si>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</si>
  <si>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</si>
  <si>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</si>
  <si>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</si>
  <si>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COLADERA DE PRETIL, HELVEX MOD 4954; INCLUYE: MATERIALES, MANO DE OBRA, HERRAMIENTA, FIJACIONES, CONEXIONES.</t>
  </si>
  <si>
    <t>CARPINTERIA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</si>
  <si>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</si>
  <si>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</si>
  <si>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</si>
  <si>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</si>
  <si>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</si>
  <si>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</si>
  <si>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DETECTORES DE HUMO</t>
  </si>
  <si>
    <t>SEÑALETICA</t>
  </si>
  <si>
    <t>AIRE ACONDICIONADO</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</si>
  <si>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</si>
  <si>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 xml:space="preserve">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</si>
  <si>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REJILLA DE RETORNO, MODELO RPR DE 24" X 24" CON ADAPTADOR  REDONDO DE 12"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</si>
  <si>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</si>
  <si>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</si>
  <si>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</si>
  <si>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</si>
  <si>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</si>
  <si>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</si>
  <si>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SISTEMA VOCEO</t>
  </si>
  <si>
    <t>LIMPIEZAS</t>
  </si>
  <si>
    <t>LIMPIEZA GRUESA DURANTE LA OBRA, INCLUYE: MANO DE OBRA, EQUIPO Y HERRAMIENTA.</t>
  </si>
  <si>
    <t>LIMPIEZA FINA DE LA OBRA PARA ENTREGA, INCLUYE: MATERIALES, MANO DE OBRA, EQUIPO Y HERRAMIENTA.</t>
  </si>
  <si>
    <t>SIOP-094</t>
  </si>
  <si>
    <t>SIOP-013</t>
  </si>
  <si>
    <t>SIOP-015</t>
  </si>
  <si>
    <t>SIOP-017</t>
  </si>
  <si>
    <t>SIOP-018</t>
  </si>
  <si>
    <t>SIOP-019</t>
  </si>
  <si>
    <t>SIOP-036</t>
  </si>
  <si>
    <t>SIOP-039</t>
  </si>
  <si>
    <t>SIOP-040</t>
  </si>
  <si>
    <t>SIOP-041</t>
  </si>
  <si>
    <t>SIOP-044</t>
  </si>
  <si>
    <t>SIOP-059</t>
  </si>
  <si>
    <t>SIOP-062</t>
  </si>
  <si>
    <t>SIOP-073</t>
  </si>
  <si>
    <t>SIOP-078</t>
  </si>
  <si>
    <t>SIOP-081</t>
  </si>
  <si>
    <t>SIOP-088</t>
  </si>
  <si>
    <t>SIOP-092</t>
  </si>
  <si>
    <t>SIOP-101</t>
  </si>
  <si>
    <t>SIOP-112</t>
  </si>
  <si>
    <t>SIOP-113</t>
  </si>
  <si>
    <t>SIOP-114</t>
  </si>
  <si>
    <t>SIOP-117</t>
  </si>
  <si>
    <t>SIOP-119</t>
  </si>
  <si>
    <t>SIOP-139</t>
  </si>
  <si>
    <t>SIOP-140</t>
  </si>
  <si>
    <t>SIOP-143</t>
  </si>
  <si>
    <t>SIOP-144</t>
  </si>
  <si>
    <t>SIOP-197</t>
  </si>
  <si>
    <t>SIOP-231</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</si>
  <si>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</si>
  <si>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</si>
  <si>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</si>
  <si>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LECHADA SOBRE LADRILLO DE AZOTEA CON SISTEMA A BASE DE POLVO ARENA RIO-CEMENTO BLANCO-SELLADOR EN PROPORCION DE 3:4:1. INCLUYE: PREPARACION DE LA SUPERFICIE, ACARREOS, MATERIAL Y MANO DE OBRA.</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</si>
  <si>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</si>
  <si>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</si>
  <si>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</si>
  <si>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</si>
  <si>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</si>
  <si>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</si>
  <si>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</si>
  <si>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</si>
  <si>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</si>
  <si>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</si>
  <si>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</si>
  <si>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</si>
  <si>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</si>
  <si>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SIOP-016</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</si>
  <si>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</si>
  <si>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</si>
  <si>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</si>
  <si>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</si>
  <si>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</si>
  <si>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</si>
  <si>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</si>
  <si>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</si>
  <si>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SIOP-065</t>
  </si>
  <si>
    <t>SUMINISTRO Y COLOCACIÓN DE CABLE DE COBRE DESNUDO CAL. 2/0, AWG, MCA. CONDUMEX O SIMILAR. INCLUYE: DESPERDICIOS, MATERIALES MENORES, PRUEBAS Y ACARREO AL SITIO DE SU COLOCACIÓN.</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</si>
  <si>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</si>
  <si>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</si>
  <si>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</si>
  <si>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</si>
  <si>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</si>
  <si>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</si>
  <si>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</si>
  <si>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SIOP-149</t>
  </si>
  <si>
    <t>SIOP-150</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</si>
  <si>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</si>
  <si>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</si>
  <si>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</si>
  <si>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</si>
  <si>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</si>
  <si>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</si>
  <si>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SUMINISTRO E INSTALACION DE DE BRANCH MODELO FQ01B/A MCA: MIRAGE A UNA ALTURA MAXIMA DE 6M. INCLUYE: MANO DE OBRA, HERRAMIENTA Y EQUIPO.</t>
  </si>
  <si>
    <t>SIOP-219</t>
  </si>
  <si>
    <t>SUMINISTRO, INSTALACIÓN Y PUESTA EN MARCHA DE EXTRACTOR MARCA SOLER &amp; PALAU, MODELO CET-2600, 3/4 HP, 110-127 V, INCLUYE: ACARREOS, MONTAJES, MANIOBRAS, HERRAMIENTA, MATERIAL, ACARREOS, EQUIPO Y MANO DE OBRA.</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</si>
  <si>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</si>
  <si>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</si>
  <si>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</si>
  <si>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</si>
  <si>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</si>
  <si>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</si>
  <si>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</si>
  <si>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</si>
  <si>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</si>
  <si>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</si>
  <si>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</si>
  <si>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</si>
  <si>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</si>
  <si>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</si>
  <si>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SIOP-048</t>
  </si>
  <si>
    <t>SIOP-061</t>
  </si>
  <si>
    <t>SIOP-064</t>
  </si>
  <si>
    <t>SIOP-071</t>
  </si>
  <si>
    <t>SIOP-072</t>
  </si>
  <si>
    <t>SIOP-079</t>
  </si>
  <si>
    <t>SIOP-080</t>
  </si>
  <si>
    <t>SIOP-082</t>
  </si>
  <si>
    <t>SIOP-085</t>
  </si>
  <si>
    <t>SIOP-086</t>
  </si>
  <si>
    <t>SIOP-087</t>
  </si>
  <si>
    <t>SIOP-089</t>
  </si>
  <si>
    <t>SIOP-090</t>
  </si>
  <si>
    <t>SIOP-109</t>
  </si>
  <si>
    <t>SIOP-120</t>
  </si>
  <si>
    <t>SIOP-121</t>
  </si>
  <si>
    <t>SIOP-122</t>
  </si>
  <si>
    <t>SIOP-123</t>
  </si>
  <si>
    <t>SIOP-125</t>
  </si>
  <si>
    <t>SIOP-126</t>
  </si>
  <si>
    <t>SIOP-127</t>
  </si>
  <si>
    <t>SIOP-128</t>
  </si>
  <si>
    <t>SIOP-133</t>
  </si>
  <si>
    <t>SIOP-134</t>
  </si>
  <si>
    <t>SIOP-135</t>
  </si>
  <si>
    <t>SIOP-136</t>
  </si>
  <si>
    <t>SIOP-146</t>
  </si>
  <si>
    <t>SIOP-147</t>
  </si>
  <si>
    <t>SIOP-148</t>
  </si>
  <si>
    <t>SIOP-186</t>
  </si>
  <si>
    <t>SIOP-187</t>
  </si>
  <si>
    <t>SIOP-188</t>
  </si>
  <si>
    <t>SIOP-189</t>
  </si>
  <si>
    <t>SIOP-191</t>
  </si>
  <si>
    <t>SIOP-199</t>
  </si>
  <si>
    <t>SIOP-200</t>
  </si>
  <si>
    <t>SIOP-201</t>
  </si>
  <si>
    <t>SIOP-205</t>
  </si>
  <si>
    <t>SIOP-208</t>
  </si>
  <si>
    <t>SIOP-209</t>
  </si>
  <si>
    <t>SIOP-210</t>
  </si>
  <si>
    <t>SIOP-221</t>
  </si>
  <si>
    <t>SIOP-229</t>
  </si>
  <si>
    <t>SIOP-230</t>
  </si>
  <si>
    <t>SIOP-232</t>
  </si>
  <si>
    <t>SIOP-235</t>
  </si>
  <si>
    <t>SIOP-242</t>
  </si>
  <si>
    <t>SIOP-245</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</si>
  <si>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</si>
  <si>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E INSTALACIÓN DE CUADRO DE VALVULAS DE GASES Y VALVULAS DE 19-19-25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</si>
  <si>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</si>
  <si>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</si>
  <si>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</si>
  <si>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</si>
  <si>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</si>
  <si>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</si>
  <si>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</si>
  <si>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</si>
  <si>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</si>
  <si>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SIOP-182</t>
  </si>
  <si>
    <t>FABRICACIÓN DE POZO DE VISITA COMÚN DE HASTA 1.50 M DE PROFUNDIDAD LIBRE. CON PLANTILLA DE PIEDRA BRAZA DE 40 CMS DE ESPESOR Y MURO A TEZON DE BLOCK 11 X 14 X 28 CMS ASENTADOS CON MORTERO CEMENTO-ARENA DE RIO 1:3, APLANADO INTERIOR PULIDO CON MORTERO CEMENTO ARENA ARENA DE RIO 1:3, INCLUYE: FORJADO DE MEDIAS CAÑAS Y BANCOS, ESCALONES DE ACERO, BROCAL, SUMINISTRO DE MATERIALES,  EXCAVACIONES, RELLENOS ACARREOS, HABILITADO, NIVELACIÓN, CORTES, DESPERDICIOS, MANO DE OBRA, HERRAMIENTA Y EQUIPO.</t>
  </si>
  <si>
    <t>RELLENO EN CEPAS O MESETAS CON MATERIAL DE BANCO COMPACTADO AL 90% PROCTOR CON COMPACTADOR DE IMPACTO, EN CAPAS NO MAYORES DE 20 CM., MEDIDO COMPACTO, INCLUYE: INCORPORACIÓN DE AGUA NECESARIA, MANO DE OBRA, EQUIPO Y HERRAMIENTA</t>
  </si>
  <si>
    <t>YEE PVC CONEXIÓN CEMENTAR, SANITARIO DE 6"X4". INCLUYE: SUMINISTRO, INSTALACIÓN, MATERIALES, MANO DE OBRA, HERRAMIENTA Y EQUIPO.</t>
  </si>
  <si>
    <t>SIOP-002</t>
  </si>
  <si>
    <t>SIOP-003</t>
  </si>
  <si>
    <t>SIOP-004</t>
  </si>
  <si>
    <t>SIOP-005</t>
  </si>
  <si>
    <t>SIOP-042</t>
  </si>
  <si>
    <t>SIOP-043</t>
  </si>
  <si>
    <t>SIOP-049</t>
  </si>
  <si>
    <t>SIOP-050</t>
  </si>
  <si>
    <t>SIOP-051</t>
  </si>
  <si>
    <t>SIOP-052</t>
  </si>
  <si>
    <t>SIOP-053</t>
  </si>
  <si>
    <t>SIOP-054</t>
  </si>
  <si>
    <t>SIOP-055</t>
  </si>
  <si>
    <t>SIOP-056</t>
  </si>
  <si>
    <t>SIOP-057</t>
  </si>
  <si>
    <t>SIOP-058</t>
  </si>
  <si>
    <t>SIOP-066</t>
  </si>
  <si>
    <t>SIOP-067</t>
  </si>
  <si>
    <t>SIOP-070</t>
  </si>
  <si>
    <t>SIOP-084</t>
  </si>
  <si>
    <t>SIOP-093</t>
  </si>
  <si>
    <t>SIOP-100</t>
  </si>
  <si>
    <t>SIOP-102</t>
  </si>
  <si>
    <t>SIOP-110</t>
  </si>
  <si>
    <t>SIOP-111</t>
  </si>
  <si>
    <t>SIOP-115</t>
  </si>
  <si>
    <t>SIOP-116</t>
  </si>
  <si>
    <t>SIOP-124</t>
  </si>
  <si>
    <t>SIOP-132</t>
  </si>
  <si>
    <t>SIOP-137</t>
  </si>
  <si>
    <t>SIOP-138</t>
  </si>
  <si>
    <t>SIOP-145</t>
  </si>
  <si>
    <t>SIOP-183</t>
  </si>
  <si>
    <t>SIOP-184</t>
  </si>
  <si>
    <t>SIOP-185</t>
  </si>
  <si>
    <t>SIOP-207</t>
  </si>
  <si>
    <t>SIOP-217</t>
  </si>
  <si>
    <t>SIOP-218</t>
  </si>
  <si>
    <t>SIOP-222</t>
  </si>
  <si>
    <t>SIOP-223</t>
  </si>
  <si>
    <t>SIOP-224</t>
  </si>
  <si>
    <t>SIOP-225</t>
  </si>
  <si>
    <t>SIOP-226</t>
  </si>
  <si>
    <t>SIOP-227</t>
  </si>
  <si>
    <t>SIOP-228</t>
  </si>
  <si>
    <t>SIOP-233</t>
  </si>
  <si>
    <t>SIOP-239</t>
  </si>
  <si>
    <t>SIOP-241</t>
  </si>
  <si>
    <t>SIOP-244</t>
  </si>
  <si>
    <t>DALA DE DESPLANTE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</si>
  <si>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DE CORONACION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</si>
  <si>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SUMINISTRO E INSTALACIÓN DE CENEFA DE PISO VINILICO ALTO TRÁFICO ANTIBAACTERIAL DE 25 CM DE ANCHO, MARCA AEI, MODELO EVOLUTION-GFE20066, ESPESOR DE 2MM. INCLUYE ZOCLO DE 10CM INTEGRADO CON CURVA SANITARIA, INCLUYE: ADHESIVO, SOLDADURA, DESPERDICIO, MATERIALES, MANO DE OBRA ESPECIALIZADA, EQUIPO, HERRAMIENTA Y TODO LO NECESARIO PARA SU CORRECTA EJECUCIÓN.</t>
  </si>
  <si>
    <t>SUMINISTRO E INSTALACIÓN DE RECUBRIMIENTO EPOXICO MARCA ECRETE EP FLOORING COLOR IGUALADO AL PISO DEL ÁREA MÁS CERCANA, APLICADO SOBRE PISO ACABADO PULIDO. CONTEMPLAR CENEFA DE 0.30MTS DE ANCHO.  INCLUYE: ADHESIVO, SOLDADURA, DESPERDICIO, MATERIALES, MANO DE OBRA ESPECIALIZADA, EQUIPO, HERRAMIENTA Y TODO LO NECESARIO PARA SU CORRECTA EJECUCIÓN.</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</si>
  <si>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</si>
  <si>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SIOP-006</t>
  </si>
  <si>
    <t>SIOP-021</t>
  </si>
  <si>
    <t>SIOP-022</t>
  </si>
  <si>
    <t>SIOP-023</t>
  </si>
  <si>
    <t>SIOP-024</t>
  </si>
  <si>
    <t>SIOP-025</t>
  </si>
  <si>
    <t>SIOP-026</t>
  </si>
  <si>
    <t>SIOP-028</t>
  </si>
  <si>
    <t>SIOP-035</t>
  </si>
  <si>
    <t>SIOP-037</t>
  </si>
  <si>
    <t>SIOP-038</t>
  </si>
  <si>
    <t>SIOP-045</t>
  </si>
  <si>
    <t>SIOP-046</t>
  </si>
  <si>
    <t>SIOP-047</t>
  </si>
  <si>
    <t xml:space="preserve"> </t>
  </si>
  <si>
    <t>SUMINISTRO Y COLOCACIÓN DE PISO DE PORCELANATO RECTIFICADO COLOCADO A HUESO, MARCA INTERCERAMIC, MODELO STONEWALK, FORMATO 60X60CM, COLOR MARFIL ANTIDERRAPANTE. INCLUYE ZOCLO DEL MISMO MATERIAL EN TIRAS DE 60X10CM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</si>
  <si>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E INSTALACIÓN DE PISO VINILICO ALTO TRÁFICO ANTIBACTERIAL EN ROLLO DE 2.00X20.00M, MARCA AEI, MODELO EVOLUTION-GFE20055, ESPESOR 2MM. INTEGRADO CON CURVA SANITARIA, SOLDADURA, DESPERDICIO, MATERIALES, MANO DE OBRA ESPECIALIZADA, EQUIPO, HERRAMIENTA Y TODO LO NECESARIO PARA SU CORRECTA EJECUCIÓN.</t>
  </si>
  <si>
    <t>SUMINISTRO E INSTALACIÓN DE MUEBLE FABRICADO  CON BASTIDOR DE PINO, CUBIERTO DE CORIAN COLOR BLANCO Y CAJONERA DE TAMBOR DE MADERA FORRADO CON RECUBRIMIENTO DE MELAMINA VESIO MODELO TOCANA 083.MEDIDAS2.40X0.60X2.05M Y ANTEPECHO DE 0.60X0.60X2.05; INCLUYE: FABRICACIÓN, MATERIALES, MANO DE OBRA, EQUIPO, HERRAMIENTA.</t>
  </si>
  <si>
    <t>SUMINISTRO E INSTALACIÓN DE MUEBLE FABRICADO  CON BASTIDOR DE PINO, CUBIERTO DE CORIAN COLOR BLANCO Y CAJONERA DE TAMBOR DE MADERA FORRADO CON RECUBRIMIENTO DE MELAMINA VESIO MODELO TOCANA 083.MEDIDAS2.40X0.60X1.68M Y ANTEPECHO DE 0.60X0.60X1.68; INCLUYE: FABRICACIÓN, MATERIALES, MANO DE OBRA, EQUIPO, HERRAMIENTA.</t>
  </si>
  <si>
    <t>SUMINISTRO E INSTALACIÓN DE MUEBLE FABRICADO CON BASTIDOR DE PINO , CUBIERTO DE CORIAN COLOR BLANCO,  Y CAJONERA DE TAMBOR DE MADERA FORRADO CON RECUBRIMIENTO DE MELAMINA VESIO MODELO TOCANA 083 MEDIDAS 1.10X0.70X2.00 M. INCLUYE: FABRICACIÓN, MATERIALES, MANO DE OBRA, EQUIPO,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</si>
  <si>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MEDIDAS2.06X0.70X0.60 M, CON 3 CAJONES DE0.35X0.15X0.60; INCLUYE: FABRICACIÓN, RANURAS Y ORIFICIOS, MATERIALES, MANO DE OBRA, EQUIPO, HERRAMIENTA.</t>
  </si>
  <si>
    <t>SUMINISTRO, HABILITADO Y COLOCACIÓN DE PUERTA COMPUESTA A BASE DE PERFILES DE ALUMINIO MARCA COPRUM COLOR GRIS EUROPA Y CRISTAL TEMPLADO DE 9MM Y 6MM DE ESPESOR DE 3M X 2.28M.  INCLUYE: FIJO DE 0.68M X 1.30M A LA DERECHA Y UN FIJO EN LA PARTE SUPERIOR DE 0.60M X1.92M.TRAZO,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</si>
  <si>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HABILITADO Y COLOCACIÓN DE PUERTA COMPUESTA A BASE DE PERFILES DE ALUMINIO MARCA COPRUM COLOR GRIS EUROPA Y CRISTAL TEMPLADO DE 9MM Y 6MM DE ESPESOR DE 3M X 2.28M.  INCLUYE: FIJO DE 0.68M X 1.30M A LA DERECHA Y UN FIJO EN LA PARTE SUPERIOR DE 0.60M X2.00M.TRAZO,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</si>
  <si>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HABILITADO Y COLOCACIÓN DE PUERTA COMPUESTA A BASE DE PERFILES DE ALUMINIO MARCA COPRUM COLOR GRIS EUROPA Y CRISTAL TEMPLADO DE 9MM Y 6MM DE ESPESOR DE 3M X 3M.  INCLUYE: FIJOS DE 0.20M X2.40M A EN AMBOS EXTREMOS Y UN FIJO EN LA PARTE SUPERIOR DE 0.60M X 2.00M.TRAZO,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</si>
  <si>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HABILITADO Y COLOCACIÓN DE PUERTA COMPUESTA A BASE DE PERFILES DE ALUMINIO MARCA COPRUM COLOR GRIS EUROPA Y CRISTAL TEMPLADO DE 9MM Y 6MM DE ESPESOR DE 4.63M X 3M.  INCLUYE: FIJOS DE 1.16M X2.40M A EN AMBOS EXTREMOS Y DOS FIJOS EN LA PARTE SUPERIOR DE 0.60M X 2.410M.TRAZO,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</si>
  <si>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HABILITADO Y COLOCACIÓN DE PUERTA COMPUESTA A BASE DE PERFILES DE ALUMINIO MARCA COPRUM COLOR GRIS EUROPA Y CRISTAL TEMPLADO DE 9MM Y 6MM DE ESPESOR DE 2.06M X 3M.  INCLUYE: FIJO DE 0.86M X1.30M Y UN FIJO EN LA PARTE SUPERIOR DE 0.60M X 2.060M.TRAZO,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</si>
  <si>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FABRICACIÓN, SUMINISTRO E INSTALACIÓN DE MUEBLE DE ACERO INOXIDABLE T-304 CAL. 18 P3,  MEDIDAS DE 1.70X0.60X1.36M, A BASE DE CUBIERTA CON RESPALDO Y 1 TARJA 0.40X0.40X0.40M  Y PUERTA, ENTREPAÑO,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</si>
  <si>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DE ACERO INOXIDABLE T-304 CAL. 18 P3,  MEDIDAS DE 1.50X0.60X1.00M, A BASE DE CUBIERTA CON RESPALDO Y 1 TARJA 0.40X0.40X0.40M  Y PUERTA, ENTREPAÑO, Y PATAS EN TUBO DE 1 1/2" CON GOMA ANTIDERRAPANTE, ACABADOS SANITARIOS, BORDES ANTIESCURRIMIENTO; INCLUYE: MATERIALES, ORIFICIOS, MANO DE OBRA, DESPERDICIOS, ACARREOS AL LUGAR, FIJACIÓN Y TODO LO NECESARIO PARA SU CORRECTA EJECUCIÓN.</t>
  </si>
  <si>
    <t>FABRICACIÓN, SUMINISTRO E INSTALACIÓN DELAVABO PARA CIRUJANO SENCILLO FABRICADO EN LAMINA DE ACERO INOXIDABLE T-304 CAL. 18 P3,  MEDIDAS DE 1.00X0.60X1.20M, A BASE DE CUBIERTA CON RESPALDO INCLUYE: VALVULAS DE SENSOR, MATERIALES, ORIFICIOS, MANO DE OBRA, DESPERDICIOS, ACARREOS AL LUGAR, FIJACIÓN Y TODO LO NECESARIO PARA SU CORRECTA EJECUCIÓN.</t>
  </si>
  <si>
    <t>FABRICACIÓN, SUMINISTRO E INSTALACIÓN DE MUEBLE DE ACERO INOXIDABLE T-304 CAL. 18 P3,  MEDIDAS DE 1.45X0.60X1.00M,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</si>
  <si>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DE ACERO INOXIDABLE T-304 CAL. 18 P3,  MEDIDAS DE 2.75X0.60X1.00M, A BASE DE CUBIERTA CON RESPALDO Y 2 TARJAS 0.40X0.40X0.40M  Y PUERTA, ENTREPAÑO, Y PATAS EN TUBO DE 1 1/2" CON GOMA ANTIDERRAPANTE, ACABADOS SANITARIOS, BORDES ANTIESCURRIMIENTO; INCLUYE: MATERIALES, ORIFICIOS, MANO DE OBRA, DESPERDICIOS, ACARREOS AL LUGAR, FIJACIÓN Y TODO LO NECESARIO PARA SU CORRECTA EJECUCIÓN.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</si>
  <si>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</si>
  <si>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</si>
  <si>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</si>
  <si>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PARA TARJA DE 8" DE ACERO INOXIDABLE MARCA: URREA MOD. 9373 INOX O SIMILAR. INCLUYE: MATERIAL, MANO DE OBRA, EQUIPO Y HERRAMIENTA.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</si>
  <si>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</si>
  <si>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</si>
  <si>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</si>
  <si>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COLOCACION DE CONTRACANASTA PARA TARJA MARCA HELVEX MODELO H-8801 EN BRONCE CON ACABADO EN CROMO, PARA FREGADERO, INCLUYE: MANO DE OBRA, EQUIPO Y HERRAMIENTA.</t>
  </si>
  <si>
    <t>SUMINISTRO Y COLOCACION DE EXTENSION METÁLICA DE 5" X 1 1/2" CUERPO DE LATON ACABADO CROMO MARCA URREA O SIMILAR A PARA LAVABO O FREGADERO, INCLUYE: MATERIALES, MANO DE OBRA, EQUIPO Y HERRAMIEINTA.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</si>
  <si>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</si>
  <si>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</si>
  <si>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COLOCACION DE GANCHO DOBLE MCA. HELVEX MOD. 106, CROMADO O SIMILAR, INCLUYE: MATERIALES, MANO DE OBRA, EQUIPO Y HERRAMIENTA.</t>
  </si>
  <si>
    <t>SUMINISTRO E INSTALACIÓN DE LAVAMANOS DE CUBIERTA DE SUPERFICIE SOLIDA TIPO CORIAN COLOR BLANCO, CON MEDIDAS DE 0.70 M X 0.50 M, CON FALDÓN O NARIZ FRONTAL Y LATERAL DE 0.40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</si>
  <si>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TUBERIA CONDUIT METÁLICA GALVANIZADA DE 3/4", INCLUYE: MATERIALES, CORTES, DESPERDICIOS, ROSCADO, COPLE, CONEXIÓN, MANO DE OBRA, EQUIPO, ANDAMIOS, HERRAMIENTA, A CUALQUIER NIVEL.</t>
  </si>
  <si>
    <t>SUMINISTRO Y COLOCACIÓN DE SOPORTE TIPO PERA PARA TUBERIA DE DIÁMETRO 3/4", CONSIDERANDO VARILLA ROSCADA GALVANIZADA DE 3/8" DE HASTA 1 M DE SUJECIÓN, TUERCAS, RONDANAS Y TAQUETES. INCLUYE: FIJACIÓN, MATERIAL, MANO DE OBRA, EQUIPO Y HERRAMIENTA.</t>
  </si>
  <si>
    <t>SUMINISTRO E INSTALACIÓN DE TUBERÍA DE POLIPROPILENO COPOLÍMERO RANDOM (TUBOPLUS O SIMILAR) DE 2" (50MM)DE DIÁMETRO, CON NORMA NMX-E-226/2 CNCP. INCLUYE: HERRAMIENTAS, CONEXIONES, EQUIPO, MANO DE OBRA Y TODO LO NECESARIO PARA SU CORRECTA EJECUCIÓN.</t>
  </si>
  <si>
    <t>SUMINISTRO E INSTALACIÓN DE CUADRO DE VALVULAS DE GASES Y VALVULAS DE 13-13-25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</si>
  <si>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SOPORTE TIPO PERA PARA TUBERIA DE DIÁMETRO 1", CONSIDERANDO VARILLA ROSCADA GALVANIZADA DE 3/8" DE 30 CM DE SUJECIÓN PROMEDIO, TUERCAS, RONDANAS Y TAQUETE EXPANSOR TIPO Z. INCLUYE: FIJACIÓN, MATERIAL, MANO DE OBRA, EQUIPO Y HERRAMIENTA.</t>
  </si>
  <si>
    <t>SIOP-027</t>
  </si>
  <si>
    <t>SUMINISTRO Y COLOCACIÓN DE SOPORTE TIPO PERA PARA TUBERIA DE DIÁMETRO 1/2", CONSIDERANDO VARILLA ROSCADA GALVANIZADA DE 3/8" DE 30 CM DE SUJECIÓN PROMEDIO, TUERCAS, RONDANAS Y TAQUETE EXPANSOR TIPO Z. INCLUYE: FIJACIÓN, MATERIAL, MANO DE OBRA, EQUIPO Y HERRAMIENTA.</t>
  </si>
  <si>
    <t>MEDIA Y BAJA TENSIÓN</t>
  </si>
  <si>
    <t>SUMINISTRO E INSTALACIÓN DE TABLERO NQ SQUARE D, MODELO NQ430L2C, 225A, 3 FASES, 4 HILOS, 30 POLOS, BARRA DE COBRE; INCLUYE: MANO DE OBRA, ACARREOS, HERRAMIENTA, LIMPIEZA Y TODO LO NECESARIO PARA SU CORRECTA INSTALACIÓN.</t>
  </si>
  <si>
    <t>SUMINISTRO E INSTALACIÓN DE TABLERO NQ SQUARE D, MODELO NQ442L6C, 600A, 3 FASES, 4 HILOS, 42 POLOS, BARRA DE COBRE; INCLUYE: MANO DE OBRA, ACARREOS, HERRAMIENTA, LIMPIEZA Y TODO LO NECESARIO PARA SU CORRECTA INSTALACIÓN.</t>
  </si>
  <si>
    <t>SUMINISTRO E INSTALACIÓN DE TABLERO NQ SQUARE D, MODELO NQ430L1C, 100A, 3 FASES, 4 HILOS, 30 POLOS, BARRA DE COBRE; INCLUYE: MANO DE OBRA, ACARREOS, HERRAMIENTA, LIMPIEZA Y TODO LO NECESARIO PARA SU CORRECTA INSTALACIÓN.</t>
  </si>
  <si>
    <t>SUMINISTRO E INSTALACIÓN DE TABLERO NQ SQUARE D, MODELO NQ418L1C, 100A, 3 FASES, 4 HILOS, 18 POLOS, BARRA DE COBRE; INCLUYE: MANO DE OBRA, ACARREOS, HERRAMIENTA, LIMPIEZA Y TODO LO NECESARIO PARA SU CORRECTA INSTALACIÓN.</t>
  </si>
  <si>
    <t>SUMINISTRO E INSTALACIÓN DE TABLERO I-LINE SQUARE D, MODELO HCP20PG1200UL, 1200A, 22 CIRCUITOS; INCLUYE: MANO DE OBRA, ACARREOS, HERRAMIENTA, LIMPIEZA Y TODO LO NECESARIO PARA SU CORRECTA INSTALACIÓN.</t>
  </si>
  <si>
    <t>SUMINISTRO E INSTALACIÓN DE TABLERO I-LINE SQUARE D, MODELO HCP8MG800UL, 800A, 10 CIRCUITOS; INCLUYE: MANO DE OBRA, ACARREOS, HERRAMIENTA, LIMPIEZA Y TODO LO NECESARIO PARA SU CORRECTA INSTALACIÓN.</t>
  </si>
  <si>
    <t>SUMINISTRO E INSTALACIÓN DE INTERRUPTOR DE TRANSFERENCIA DE 600A, MARCA GENERAC O SIMILAR MODELO RTSC600A3; INCLUYE: MANO DE OBRA, ACARREOS, HERRAMIENTA, LIMPIEZA Y TODO LO NECESARIO PARA SU CORRECTA INSTALACIÓN.</t>
  </si>
  <si>
    <t>SUMINISTRO E INSTALACIÓN DE INTERRUPTOR DE TRANSFERENCIA DE 250A, MARCA EVANS O SIMILAR MODELO ATS250A4P-M; INCLUYE: MANO DE OBRA, ACARREOS, HERRAMIENTA, LIMPIEZA Y TODO LO NECESARIO PARA SU CORRECTA INSTALACIÓN.</t>
  </si>
  <si>
    <t>SUMINISTRO E INSTALACIÓN DE INTERRUPTOR DE TRANSFERENCIA DE 50A, MARCA ELKHART O SIMILAR MODELO ES50M-65N; INCLUYE: MANO DE OBRA, ACARREOS, HERRAMIENTA, LIMPIEZA Y TODO LO NECESARIO PARA SU CORRECTA INSTALACIÓN.</t>
  </si>
  <si>
    <t>SUMINISTRO E INSTALACIÓN DE INTERRUPTOR DE 1 X 15,20 Ó 30 AMP QO, 120/240 V, 10 KA, MCA SQUARE D O SIMILAR, INCLUYE: ACARREOS, HERRAMIENTA, DESPERDICIOS, LIMPIEZA Y TODO LO NECESARIO PARA SU CORRECTA INSTALACIÓN.</t>
  </si>
  <si>
    <t>SUMINISTRO E INSTALACIÓN DE INTERRUPTOR DE 2 X 20 AMP QO MCA SQUARE D INCLUYE: ACARREOS, HERRAMIENTA, DESPERDICIOS, LIMPIEZA Y TODO LO NECESARIO PARA SU CORRECTA INSTALACIÓN.</t>
  </si>
  <si>
    <t>SUMINISTRO E INSTALACIÓN DE INTERRUPTOR DE 2 X 30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</si>
  <si>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</si>
  <si>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</si>
  <si>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2 X 70 AMP QO MCA SQUARE D INCLUYE: ACARREOS, HERRAMIENTA, DESPERDICIOS, LIMPIEZA Y TODO LO NECESARIO PARA SU CORRECTA INSTALACIÓN.</t>
  </si>
  <si>
    <t>SUMINISTRO E INSTALACIÓN DE INTERRUPTOR DE 3 X 40 AMP QO MCA SQUARE D INCLUYE: ACARREOS, HERRAMIENTA, DESPERDICIOS, LIMPIEZA Y TODO LO NECESARIO PARA SU CORRECTA INSTALACIÓN.</t>
  </si>
  <si>
    <t>SUMINISTRO E INSTALACIÓN DE INTERRUPTOR DE 3 X 50 AMP QO MCA SQUARE D INCLUYE: ACARREOS, HERRAMIENTA, DESPERDICIOS, LIMPIEZA Y TODO LO NECESARIO PARA SU CORRECTA INSTALACIÓN.</t>
  </si>
  <si>
    <t>SUMINISTRO E INSTALACIÓN DE INTERRUPTOR DE 3 X 60 AMP QO MCA SQUARE D INCLUYE: ACARREOS, HERRAMIENTA, DESPERDICIOS, LIMPIEZA Y TODO LO NECESARIO PARA SU CORRECTA INSTALACIÓN.</t>
  </si>
  <si>
    <t>SUMINISTRO E INSTALACIÓN DE INTERRUPTOR DE 3 X 70 AMP QO MCA SQUARE D INCLUYE: ACARREOS, HERRAMIENTA, DESPERDICIOS, LIMPIEZA Y TODO LO NECESARIO PARA SU CORRECTA INSTALACIÓN.</t>
  </si>
  <si>
    <t>SUMINISTRO E INSTALACIÓN DE INTERRUPTOR DE 3 X 100 AMP QO MCA SQUARE D INCLUYE: ACARREOS, HERRAMIENTA, DESPERDICIOS, LIMPIEZA Y TODO LO NECESARIO PARA SU CORRECTA INSTALACIÓN.</t>
  </si>
  <si>
    <t>SUMINISTRO E INSTALACIÓN DE INTERRUPTOR DE 3 X 150 AMP QO MCA SQUARE D INCLUYE: ACARREOS, HERRAMIENTA, DESPERDICIOS, LIMPIEZA Y TODO LO NECESARIO PARA SU CORRECTA INSTALACIÓN.</t>
  </si>
  <si>
    <t>SIOP-060</t>
  </si>
  <si>
    <t>SUMINISTRO E INSTALACIÓN DE INTERRUPTOR DE 3 X 200 AMP QO MCA SQUARE D INCLUYE: ACARREOS, HERRAMIENTA, DESPERDICIOS, LIMPIEZA Y TODO LO NECESARIO PARA SU CORRECTA INSTALACIÓN.</t>
  </si>
  <si>
    <t>SUMINISTRO E INSTALACIÓN DE INTERRUPTOR DE 3 X 400 AMP MCA SQUARE D INCLUYE: ACARREOS, HERRAMIENTA, DESPERDICIOS, LIMPIEZA Y TODO LO NECESARIO PARA SU CORRECTA INSTALACIÓN.</t>
  </si>
  <si>
    <t>SUMINISTRO E INSTALACIÓN DE INTERRUPTOR DE 3 X 600 AMP QO MCA SQUARE D INCLUYE: ACARREOS, HERRAMIENTA, DESPERDICIOS, LIMPIEZA Y TODO LO NECESARIO PARA SU CORRECTA INSTALACIÓN.</t>
  </si>
  <si>
    <t>SUMINISTRO E INSTALACIÓN DE INTERRUPTOR TERMOMAGNETICO 225 AMP DE 3 POLO, 18 KA, JDL36225, INCLUYE: MATERIAL, HERRAMIENTA, MANO DE OBRA, ACCESORIOS DE FIJACIÓN, CONEXIÓN Y TODO LO NECESARIO PARA SU CORRECTA EJECUCIÓN.</t>
  </si>
  <si>
    <t>SUMINISTRO Y COLOCACIÓN DE TUBERIA CONDUIT METÁLICA GALVANIZADA DE 1" DE PARED DELGADA, INCLUYE: MATERIALES, CORTES, DESPERDICIOS, COPLE, CONEXIÓNES, MANO DE OBRA, EQUIPO, ANDAMIOS, HERRAMIENTA, A CUALQUIER NIVEL.</t>
  </si>
  <si>
    <t>SUMINISTRO Y COLOCACIÓN DE TUBERIA CONDUIT METÁLICA GALVANIZADA DE 1 1/4" DE PARED DELGADA, INCLUYE: MATERIALES, CORTES, DESPERDICIOS, COPLE, CONEXIÓNES, MANO DE OBRA, EQUIPO, ANDAMIOS, HERRAMIENTA, A CUALQUIER NIVEL.</t>
  </si>
  <si>
    <t>SIOP-068</t>
  </si>
  <si>
    <t>SUMINISTRO Y COLOCACIÓN DE TUBERIA CONDUIT METÁLICA GALVANIZADA DE 1 1/2" DE PARED DELGADA, INCLUYE: MATERIALES, CORTES, DESPERDICIOS, COPLE, CONEXIÓNES, MANO DE OBRA, EQUIPO, ANDAMIOS, HERRAMIENTA, A CUALQUIER NIVEL.</t>
  </si>
  <si>
    <t>SIOP-069</t>
  </si>
  <si>
    <t>SUMINISTRO Y COLOCACIÓN DE TUBERIA CONDUIT METÁLICA GALVANIZADA DE 2" DE PARED DELGADA, INCLUYE: MATERIALES, CORTES, DESPERDICIOS, COPLE, CONEXIÓNES, MANO DE OBRA, EQUIPO, ANDAMIOS, HERRAMIENTA, A CUALQUIER NIVEL.</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</si>
  <si>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</si>
  <si>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</si>
  <si>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Y COLOCACIÓN DE TUBERÍA PVC CONDUIT  PESADO DE 1" (25 MM.) DE DIÁM., INCLUYE: MATERIALES, DESPERDICIOS, CONEXIONES, MANO DE OBRA, EQUIPO Y HERRAMIENTA.</t>
  </si>
  <si>
    <t>SIOP-074</t>
  </si>
  <si>
    <t>SIOP-075</t>
  </si>
  <si>
    <t>SUMINISTRO Y COLOCACIÓN DE TUBERÍA CONDUIT METÁLICA DE PARED GRUESA DE 1 1/2'', INCLUYE: CORTES, DESPERDICIOS, COPLE, CONEXIONES, MANO DE OBRA, EQUIPO Y MATERIALES.</t>
  </si>
  <si>
    <t>SIOP-076</t>
  </si>
  <si>
    <t>SUMINISTRO Y COLOCACIÓN DE TUBERÍA CONDUIT METÁLICA DE PARED GRUESA DE 2", INCLUYE: CORTES, DESPERDICIOS, COPLE, CONEXIONES, MANO DE OBRA, EQUIPO Y MATERIALES.</t>
  </si>
  <si>
    <t>SIOP-077</t>
  </si>
  <si>
    <t>SUMINISTRO Y COLOCACIÓN DE TUBERIA FLEXIBLE DE ACERO GALVANIZADO ENGARGOLADO DE FORMA HELICOIDAL CON RECUBRIMIENTO DE PVC (LICUATITE) DE 3/4", INCLUYE: MATERIALES, CORTES, DESPERDICIOS, ENSAMBLE, CONEXIÓNES, MANO DE OBRA, EQUIPO, ANDAMIOS, HERRAMIENTA, A CUALQUIER NIVEL.</t>
  </si>
  <si>
    <t>SUMINISTRO E INSTALACIÓN DE CURVA CONDUIT PARED GRUESA GALVANIZADA (PGG) DE 13 MM Ø MCA. JUPITER O EQUIVALENTE. INCLUYE: MATERIAL, MANO DE OBRA, EQUIPO Y HERRAMIENTA.</t>
  </si>
  <si>
    <t>SUMINISTRO E INSTALACIÓN DE CURVA CONDUIT PARED GRUESA GALVANIZADA (PGG) DE 19 MM Ø MCA. JUPITER O EQUIVALENTE. INCLUYE : MATERIAL, MANO DE OBRA, EQUIPO Y HERRAMIENTA.</t>
  </si>
  <si>
    <t>SUMINISTRO E INSTALACIÓN DE COPLE CONDUIT PARED GRUESA GALVANIZADA (PGG) DE 13 MM Ø MCA. JUPITER O EQUIVALENTE. INCLUYE: MATERIAL, MANO DE OBRA, EQUIPO Y HERRAMIENTA.</t>
  </si>
  <si>
    <t>SUMINISTRO E INSTALACIÓN DE COPLE CONDUIT PARED GRUESA GALVANIZADA (PGG) DE 19 MM Ø MCA. JUPITER O EQUIVALENTE. INCLUYE: MATERIAL, MANO DE OBRA, EQUIPO Y HERRAMIENTA.</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</si>
  <si>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</si>
  <si>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</si>
  <si>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</si>
  <si>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</si>
  <si>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</si>
  <si>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SUMINISTRO Y COLOCACIÓN DE CABLE ARMADO MC4 DE ALUMINIO XHHW, CUBIERTA DE PVC, CAL. 2, 3F (CAL. 2), 1N (CAL. 2), 1T (CAL. 4), 90°, 600V, CINTA REUNIDORA Y ARMADURA ENGARGOLADA DE FLEJE DE ALEACIÓN DE ALUMINIO. INCLUYE: MATERIALES, MANO DE OBRA, EQUIPO, HERRAMIENTA, ACARREOS, DESPERDICIOS, CORTES, LIMPIEZA.</t>
  </si>
  <si>
    <t>SUMINISTRO Y COLOCACIÓN DE CABLE ARMADO MC4 DE ALUMINIO XHHW, CUBIERTA DE PVC, CAL. 2/0, 3F (CAL. 2/0), 1N (CAL. 2/0), 1T (CAL. 4), 90°, 600V, CINTA REUNIDORA Y ARMADURA ENGARGOLADA DE FLEJE DE ALEACIÓN DE ALUMINIO. INCLUYE: MATERIALES, MANO DE OBRA, EQUIPO, HERRAMIENTA, ACARREOS, DESPERDICIOS, CORTES, LIMPIEZA.</t>
  </si>
  <si>
    <t>SUMINISTRO Y COLOCACIÓN DE CABLE ARMADO MC4 DE ALUMINIO XHHW, CUBIERTA DE PVC, CAL. 3/0, 3F (CAL. 3/0), 1N (CAL. 3/0), 1T (CAL. 4), 90°, 600V, CINTA REUNIDORA Y ARMADURA ENGARGOLADA DE FLEJE DE ALEACIÓN DE ALUMINIO. INCLUYE: MATERIALES, MANO DE OBRA, EQUIPO, HERRAMIENTA, ACARREOS, DESPERDICIOS, CORTES, LIMPIEZA.</t>
  </si>
  <si>
    <t>SUMINISTRO Y COLOCACIÓN DE CABLE THWLS VINANEL-XXI CAL. 350 MCM. 600V. 90°C COLOR NEGRO. MCA. CONDUMEX O SIMILAR, INCLUYE: MATERIALES, MANO DE OBRA, EQUIPO, HERRAMIENTA, ACARREOS, DESPERDICIOS, CORTES, LIMPIEZA.</t>
  </si>
  <si>
    <t>SUMINISTRO Y COLOCACIÓN DE CABLE MONOPOLAR ALUMINIO S8000 500 KCM XHHW-2 LS CT SR XLPE 600V 90°C VIAKON O SIMILAR, INCLUYE: MATERIALES, MANO DE OBRA, EQUIPO, HERRAMIENTA, ACARREOS, DESPERDICIOS, CORTES, LIMPIEZA.</t>
  </si>
  <si>
    <t>SIOP-095</t>
  </si>
  <si>
    <t>CABLE MONOPOLAR ALUMINIO S8000 CAL. 2 AWG XHHW-2 LS CT SR XLPE 600V 90°C, INCLUYE: MATERIALES, MANO DE OBRA, EQUIPO, HERRAMIENTA, ACARREOS, DESPERDICIOS, CORTES, LIMPIEZA.</t>
  </si>
  <si>
    <t>SIOP-096</t>
  </si>
  <si>
    <t>CABLE MONOPOLAR ALUMINIO S8000 CAL. 4 AWG XHHW-2 LS CT SR XLPE 600V 90°C, INCLUYE: MATERIALES, MANO DE OBRA, EQUIPO, HERRAMIENTA, ACARREOS, DESPERDICIOS, CORTES, LIMPIEZA.</t>
  </si>
  <si>
    <t>SIOP-097</t>
  </si>
  <si>
    <t>CABLE MONOPOLAR ALUMINIO S8000 CAL. 6 AWG XHHW-2 LS CT SR XLPE 600V 90°C, INCLUYE: MATERIALES, MANO DE OBRA, EQUIPO, HERRAMIENTA, ACARREOS, DESPERDICIOS, CORTES, LIMPIEZA.</t>
  </si>
  <si>
    <t>SIOP-098</t>
  </si>
  <si>
    <t>SUMINISTRO Y COLOCACIÓN DE CABLE ENERGÍA ALUMINIO DS- XLP-100%NA 25KV CALIBRE 1/0 AWG, CON CINTA DE BLOQUEO. INCLUYE: MANO DE OBRA, ACARREOS, HERRAMIENTA, DESPERDICIOS, LIMPIEZA Y TODO LO NECESARIO PARA SU CORRECTA INSTALACIÓN.</t>
  </si>
  <si>
    <t>SIOP-099</t>
  </si>
  <si>
    <t>SUMINISTRO Y COLOCACIÓN DE CABLE ACERO COBRE (ACS) DESNUDO 30%-ACS-7 NO 6, TIPO CONDUCLAD. INCLUYE: MANO DE OBRA, ACARREOS, HERRAMIENTA, DESPERDICIOS, LIMPIEZA Y TODO LO NECESARIO PARA SU CORRECTA INSTALACIÓN.</t>
  </si>
  <si>
    <t>SIOP-103</t>
  </si>
  <si>
    <t>SUMINISTRO Y COLOCACIÓN DE CABLE VINANEL XXI THW-LS 600 V. A 75° C, 90° C, MARCA CONDUMEX O SIMILAR. CAL. 4, INCLUYE: DESPERDICIOS, MATERIALES MENORES, HERRAMIENTA, CONEXIONES, MANO DE OBRA ESPECIALIZADA, LIMPIEZA DEL ÁREA DE TRABAJO, PRUEBAS Y ACARREO AL SITIO DE SU COLOCACIÓN.</t>
  </si>
  <si>
    <t>SIOP-104</t>
  </si>
  <si>
    <t>SUMINISTRO Y COLOCACIÓN DE CABLE VINANEL XXI THW-LS 600 V. A 75° C, 90° C, MARCA CONDUMEX O SIMILAR. CAL. 1/0, INCLUYE: DESPERDICIOS, MATERIALES MENORES, HERRAMIENTA, CONEXIONES, MANO DE OBRA ESPECIALIZADA, LIMPIEZA DEL ÁREA DE TRABAJO, PRUEBAS Y ACARREO AL SITIO DE SU COLOCACIÓN.</t>
  </si>
  <si>
    <t>SIOP-105</t>
  </si>
  <si>
    <t>SUMINISTRO Y COLOCACION DE CABLE DE COBRE CON AISLAMIENTO CAL 3/0 THW, MARCA CONDUMEX O SIMILAR, INCLUYE: MATERIAL, HERRAMIENTA, MANO DE OBRA, CONEXIÓN Y TODO LO NECESARIO PARA SU CORRECTA EJECUCIÓN.</t>
  </si>
  <si>
    <t>SIOP-106</t>
  </si>
  <si>
    <t>SUMINISTRO Y COLOCACION DE CABLE DE COBRE CON AISLAMIENTO CAL 2/0 THW, MARCA CONDUMEX O SIMILAR, INCLUYE: MATERIAL, HERRAMIENTA, MANO DE OBRA, CONEXIÓN Y TODO LO NECESARIO PARA SU CORRECTA EJECUCIÓN.</t>
  </si>
  <si>
    <t>SIOP-107</t>
  </si>
  <si>
    <t>SUMINISTRO Y COLOCACIÓN DE CABLE DE COBRE AWG CAL. 1/0, INCLUYE; CORTES, RETIRO DE EXCEDENTES, ENCINTADO, CINTA AISLANTE, MANO DE OBRA, GUIADO EN TUBERÍAS DE HASTA 30 METROS POR MEDIO DE GUÍA DE LÁMINA TRUPER, MANO DE OBRA, CORTES Y CONEXIONES.</t>
  </si>
  <si>
    <t>SIOP-108</t>
  </si>
  <si>
    <t>SUMINISTRO Y COLOCACIÓN DE ALAMBRE DE COBRE DESNUDO SEMIDURO CAL. 4, AWG, MCA. CONDUMEX, O SIMILAR. INCLUYE: DESPERDICIOS, MATERIALES MENORES, PRUEBAS Y ACARREO AL SITIO DE SU COLOCACIÓN.</t>
  </si>
  <si>
    <t>SUMINISTRO Y COLOCACIÓN DE CABLE DE COBRE DESNUDO CAL. 6, AWG, MCA. CONDUMEX, O SIMILAR. INCLUYE: DESPERDICIOS, MATERIALES MENORES, PRUEBAS Y ACARREO AL SITIO DE SU COLOCACIÓN.</t>
  </si>
  <si>
    <t>SUMINISTRO Y COLOCACION DE CABLE AWG CA. 2, INCLUYE; CORTES, RETIRO DE EXCEDENTES ,ENCINTADO, CINTA AISLANTE, MANO DE OBRA, GUIADO EN TUBERIAS DE HASTA 30 METROS POR MEDIO DE GUIA DE LAMINA TRUPER, MANO DE OBRA, CORTES Y CONEXIONES.</t>
  </si>
  <si>
    <t>SUMINISTRO Y COLOCACION DE CABLE AWG CA. 6, INCLUYE; CORTES, RETIRO DE EXCEDENTES ,ENCINTADO, CINTA AISLANTE, MANO DE OBRA, GUIADO EN TUBERIAS DE HASTA 30 METROS POR MEDIO DE GUIA DE LAMINA TRUPER, MANO DE OBRA, CORTES Y CONEXIONES.</t>
  </si>
  <si>
    <t>SUMINISTRO Y COLOCACION DE CABLE AWG CA. 8, INCLUYE; CORTES, RETIRO DE EXCEDENTES ,ENCINTADO, CINTA AISLANTE, MANO DE OBRA, GUIADO EN TUBERIAS DE HASTA 30 METROS POR MEDIO DE GUIA DE LAMINA TRUPER, MANO DE OBRA, CORTES Y CONEXIONES.</t>
  </si>
  <si>
    <t>SUMINISTRO Y COLOCACIÓN DE TUBO PAD RD-17 NARANJA, 3" POLIETILENO ALTA DENSIDAD. INCLUYE: MANO DE OBRA, ACARREOS, HERRAMIENTA, DESPERDICIOS, LIMPIEZA Y TODO LO NECESARIO PARA SU CORRECTA INSTALACIÓN.</t>
  </si>
  <si>
    <t>SUMINISTRO Y COLOCACIÓN DE TUBO PAD RD-17 NARANJA, 1 1/2" POLIETILENO ALTA DENSIDAD. INCLUYE: MANO DE OBRA, ACARREOS, HERRAMIENTA, DESPERDICIOS, LIMPIEZA Y TODO LO NECESARIO PARA SU CORRECTA INSTALACIÓN.</t>
  </si>
  <si>
    <t>SIOP-118</t>
  </si>
  <si>
    <t>SUMINISTRO Y COLOCACIÓN DE CABLE ALUMINIO XLP XHHW-2 LS, CALIBRE 4/0 90° 600V, ALUMINIO T. SUAVE S8000, ROHSM.R. CT-SR, INCLUYE: MANO DE OBRA, ACARREOS, HERRAMIENTA, DESPERDICIOS, LIMPIEZA Y TODO LO NECESARIO PARA SU CORRECTA INSTALACIÓN.</t>
  </si>
  <si>
    <t>SUMINISTRO Y COLOCACIÓN DE CABLE ALUMINIO XLP XHHW-2 LS, CALIBRE 2 AWG, 90° 600V, ALUMINIO T. SUAVE S8000, ROHSM.R. CT-SR, INCLUYE: MANO DE OBRA, ACARREOS, HERRAMIENTA, DESPERDICIOS, LIMPIEZA Y TODO LO NECESARIO PARA SU CORRECTA INSTALACIÓN.</t>
  </si>
  <si>
    <t>SUMINISTRO E INSTALACIÓN DE CABLE ACSR ALUMINIO CAL 1/0, INCLUYE: PRUEBAS, MATERIALES, MANO DE OBRA ESPECIALIZADA, EQUIPO Y HERRAMIENTA.</t>
  </si>
  <si>
    <t>SUMINISTRO E INSTALACIÓN DE EVAPORADORA FAN AND COIL MARCA MIRAGE MODELO EDH361J, CON CAPACIDAD DE 36,000 BTU/H (3 TR) PARA CALEFACCIÓN Y ENFRIAMIENTO; ALIMENTACIÓN ELÉCTRICA DE 220 V/1 FASE/60 HZ, INCLUYE: TERMOSTATO, ACCESORIOS, MANO DE OBRA, ELEVACIÓN, FIJACIÓN, CONEXIONES ELÉCTRICAS E HIDRÁULICAS, CONSUMIBLES, HERRAMIENTA, ACARREOS, PRUEBAS DE OPERACIÓN, LIMPIEZA, HERRAMIENTA MENOR Y TODO LO NECESARIO PARA SU CORRECTA INSTALACIÓN Y FUNCIONAMIENTO.</t>
  </si>
  <si>
    <t>SUMINISTRO Y COLOCACIÓN DE TUBERIA DE PVC CÉDULA 80 DE 4" DE DIÁMETRO, INCLUYE: CONEXIONES, MANO DE OBRA EQUIPO, HERRAMIENTA.</t>
  </si>
  <si>
    <t>SUMINISTRO Y COLOCACIÓN DE TUBERIA DE PVC CÉDULA 80 DE 6" DE DIÁMETRO, INCLUYE: CONEXIONES, MANO DE OBRA EQUIPO, HERRAMIENTA.</t>
  </si>
  <si>
    <t>CCTV</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</si>
  <si>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</si>
  <si>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</si>
  <si>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</si>
  <si>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</si>
  <si>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RAZÓN SOCIAL DEL CONTRATISTA:</t>
  </si>
  <si>
    <t>E2</t>
  </si>
  <si>
    <t>PRECIO UNITARIO ($) PROPUESTO</t>
  </si>
  <si>
    <t>PRECIO UNITARIO ($) PROPUESTO CON LETRA</t>
  </si>
  <si>
    <t>SIOP-E-SMA-OB-LP-0320-2026</t>
  </si>
  <si>
    <t>Rehabilitación del área de procedimientos en el Hospital General de Occidente CLUES JCSSA007066 (Hospital Zoquipan), ubicado en el municipio de Zapopan, Jalisco.</t>
  </si>
  <si>
    <t>SIOP-007</t>
  </si>
  <si>
    <t>SIOP-008</t>
  </si>
  <si>
    <t>SIOP-009</t>
  </si>
  <si>
    <t>SIOP-010</t>
  </si>
  <si>
    <t>SIOP-011</t>
  </si>
  <si>
    <t>SIOP-012</t>
  </si>
  <si>
    <t>SIOP-014</t>
  </si>
  <si>
    <t>SIOP-029</t>
  </si>
  <si>
    <t>SIOP-030</t>
  </si>
  <si>
    <t>SIOP-031</t>
  </si>
  <si>
    <t>SIOP-032</t>
  </si>
  <si>
    <t>SIOP-033</t>
  </si>
  <si>
    <t>SIOP-034</t>
  </si>
  <si>
    <t>SIOP-129</t>
  </si>
  <si>
    <t>SIOP-130</t>
  </si>
  <si>
    <t>SIOP-131</t>
  </si>
  <si>
    <t>SIOP-141</t>
  </si>
  <si>
    <t>SIOP-142</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</si>
  <si>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</si>
  <si>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</si>
  <si>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</si>
  <si>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</si>
  <si>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</si>
  <si>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</si>
  <si>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</si>
  <si>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</si>
  <si>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</si>
  <si>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</si>
  <si>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</si>
  <si>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</si>
  <si>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</si>
  <si>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</si>
  <si>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</si>
  <si>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</si>
  <si>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</si>
  <si>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</si>
  <si>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</si>
  <si>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</si>
  <si>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</si>
  <si>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</si>
  <si>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</si>
  <si>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</si>
  <si>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</si>
  <si>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</si>
  <si>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</si>
  <si>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</si>
  <si>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</si>
  <si>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</si>
  <si>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</si>
  <si>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SIOP-193</t>
  </si>
  <si>
    <t>SIOP-194</t>
  </si>
  <si>
    <t>SIOP-195</t>
  </si>
  <si>
    <t>SIOP-196</t>
  </si>
  <si>
    <t>SIOP-198</t>
  </si>
  <si>
    <t>SIOP-202</t>
  </si>
  <si>
    <t>SIOP-203</t>
  </si>
  <si>
    <t>SIOP-204</t>
  </si>
  <si>
    <t>SIOP-206</t>
  </si>
  <si>
    <t>SIOP-211</t>
  </si>
  <si>
    <t>SIOP-212</t>
  </si>
  <si>
    <t>SIOP-213</t>
  </si>
  <si>
    <t>SIOP-214</t>
  </si>
  <si>
    <t>SIOP-215</t>
  </si>
  <si>
    <t>SIOP-216</t>
  </si>
  <si>
    <t>SIOP-220</t>
  </si>
  <si>
    <t>SIOP-234</t>
  </si>
  <si>
    <t>SIOP-236</t>
  </si>
  <si>
    <t>SIOP-237</t>
  </si>
  <si>
    <t>SIOP-238</t>
  </si>
  <si>
    <t>SIOP-240</t>
  </si>
  <si>
    <t>SIOP-243</t>
  </si>
  <si>
    <t>A4.1</t>
  </si>
  <si>
    <t>A4.2</t>
  </si>
  <si>
    <t>A4.3</t>
  </si>
  <si>
    <t>A5</t>
  </si>
  <si>
    <t>A6</t>
  </si>
  <si>
    <t>A12</t>
  </si>
  <si>
    <t>A17</t>
  </si>
  <si>
    <t>SIOP-020</t>
  </si>
  <si>
    <t>SIOP-246</t>
  </si>
  <si>
    <t>SIOP-247</t>
  </si>
  <si>
    <t>SIOP-248</t>
  </si>
  <si>
    <t>SIOP-249</t>
  </si>
  <si>
    <t>SIOP-250</t>
  </si>
  <si>
    <t>SIOP-251</t>
  </si>
  <si>
    <t>SIOP-252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</si>
</sst>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8">
    <font>
      <sz val="11"/>
      <color theme="1"/>
      <name val="Calibri"/>
      <family val="2"/>
      <scheme val="minor"/>
    </font>
    <font>
      <sz val="10"/>
      <name val="Arial"/>
      <family val="2"/>
    </font>
    <font>
      <sz val="11"/>
      <name val="Calibri "/>
      <family val="2"/>
    </font>
    <font>
      <b/>
      <sz val="11"/>
      <name val="Calibri "/>
      <family val="2"/>
    </font>
    <font>
      <b/>
      <sz val="11"/>
      <color theme="0"/>
      <name val="Calibri "/>
      <family val="2"/>
    </font>
    <font>
      <b/>
      <sz val="11"/>
      <color theme="1" tint="4.9989318521683403E-2"/>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color rgb="FF0000CC"/>
      <name val="Calibri "/>
      <family val="2"/>
    </font>
    <font>
      <u/>
      <sz val="11"/>
      <name val="Calibri "/>
      <family val="2"/>
    </font>
    <font>
      <b/>
      <sz val="11"/>
      <name val="Calibri"/>
      <family val="2"/>
    </font>
    <font>
      <sz val="10"/>
      <name val="Calibri"/>
      <family val="2"/>
      <scheme val="minor"/>
    </font>
    <font>
      <sz val="11"/>
      <name val="Calibri"/>
      <family val="2"/>
    </font>
    <font>
      <b/>
      <sz val="16"/>
      <name val="Calibri"/>
      <family val="2"/>
    </font>
    <font>
      <b/>
      <sz val="11"/>
      <color theme="0"/>
      <name val="Calibri"/>
      <family val="2"/>
    </font>
    <font>
      <sz val="11"/>
      <color theme="1"/>
      <name val="Calibri"/>
      <family val="2"/>
      <scheme val="minor"/>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4659260841701"/>
        <bgColor indexed="64"/>
      </patternFill>
    </fill>
  </fills>
  <borders count="18">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thin">
        <color rgb="FFD0D3D4"/>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auto="1"/>
      </right>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s>
  <cellStyleXfs count="9">
    <xf numFmtId="0" fontId="0" fillId="0" borderId="0"/>
    <xf numFmtId="44" fontId="17"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7" fillId="0" borderId="0" applyFont="0" applyFill="0" applyBorder="0" applyAlignment="0" applyProtection="0"/>
    <xf numFmtId="0" fontId="1" fillId="0" borderId="0"/>
    <xf numFmtId="0" fontId="17" fillId="0" borderId="0"/>
    <xf numFmtId="44" fontId="17" fillId="0" borderId="0" applyFont="0" applyFill="0" applyBorder="0" applyAlignment="0" applyProtection="0"/>
  </cellStyleXfs>
  <cellXfs count="114">
    <xf numFmtId="0" fontId="0" fillId="0" borderId="0" xfId="0"/>
    <xf numFmtId="0" fontId="14" fillId="0" borderId="2" xfId="2" applyFont="1" applyBorder="1" applyAlignment="1">
      <alignment horizontal="left" vertical="top"/>
    </xf>
    <xf numFmtId="0" fontId="13" fillId="0" borderId="7" xfId="2" applyFont="1" applyBorder="1" applyAlignment="1">
      <alignment horizontal="justify" vertical="top"/>
    </xf>
    <xf numFmtId="0" fontId="13" fillId="0" borderId="2" xfId="2" applyFont="1" applyBorder="1" applyAlignment="1">
      <alignment horizontal="justify" vertical="top"/>
    </xf>
    <xf numFmtId="0" fontId="3" fillId="0" borderId="5" xfId="2" applyFont="1" applyBorder="1" applyAlignment="1">
      <alignment horizontal="center" vertical="center"/>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4" xfId="2" applyFont="1" applyBorder="1" applyAlignment="1">
      <alignment horizontal="center" vertical="center"/>
    </xf>
    <xf numFmtId="0" fontId="3" fillId="0" borderId="0" xfId="2" applyFont="1" applyAlignment="1">
      <alignment horizontal="center" vertical="center"/>
    </xf>
    <xf numFmtId="0" fontId="3" fillId="0" borderId="15" xfId="2" applyFont="1" applyBorder="1" applyAlignment="1">
      <alignment horizontal="center" vertical="center"/>
    </xf>
    <xf numFmtId="0" fontId="3" fillId="0" borderId="3" xfId="2" applyFont="1" applyBorder="1" applyAlignment="1">
      <alignment horizontal="center" vertical="top"/>
    </xf>
    <xf numFmtId="0" fontId="3" fillId="0" borderId="14" xfId="2" applyFont="1" applyBorder="1" applyAlignment="1">
      <alignment horizontal="center" vertical="top"/>
    </xf>
    <xf numFmtId="0" fontId="3" fillId="0" borderId="8" xfId="2" applyFont="1" applyBorder="1" applyAlignment="1">
      <alignment horizontal="center" vertical="top"/>
    </xf>
    <xf numFmtId="14" fontId="3" fillId="0" borderId="17" xfId="2" applyNumberFormat="1" applyFont="1" applyBorder="1" applyAlignment="1">
      <alignment horizontal="right" vertical="top"/>
    </xf>
    <xf numFmtId="14" fontId="3" fillId="0" borderId="16" xfId="2" applyNumberFormat="1" applyFont="1" applyBorder="1" applyAlignment="1">
      <alignment horizontal="right" vertical="top"/>
    </xf>
    <xf numFmtId="0" fontId="14" fillId="0" borderId="7" xfId="2" applyFont="1" applyBorder="1" applyAlignment="1">
      <alignment horizontal="left" vertical="top"/>
    </xf>
    <xf numFmtId="0" fontId="2" fillId="0" borderId="1" xfId="2" applyFont="1" applyBorder="1" applyAlignment="1">
      <alignment horizontal="center" vertical="top"/>
    </xf>
    <xf numFmtId="0" fontId="3" fillId="0" borderId="1" xfId="2" applyFont="1" applyBorder="1" applyAlignment="1">
      <alignment horizontal="center" vertical="top"/>
    </xf>
    <xf numFmtId="0" fontId="2" fillId="0" borderId="0" xfId="2" applyFont="1" applyAlignment="1">
      <alignment vertical="top"/>
    </xf>
    <xf numFmtId="0" fontId="2" fillId="0" borderId="2" xfId="2" applyFont="1" applyBorder="1" applyAlignment="1">
      <alignment horizontal="center" vertical="top"/>
    </xf>
    <xf numFmtId="0" fontId="3" fillId="0" borderId="0" xfId="2" applyFont="1" applyAlignment="1">
      <alignment horizontal="center" vertical="top"/>
    </xf>
    <xf numFmtId="14" fontId="2" fillId="0" borderId="3" xfId="2" applyNumberFormat="1" applyFont="1" applyBorder="1" applyAlignment="1">
      <alignment horizontal="left" vertical="top"/>
    </xf>
    <xf numFmtId="14" fontId="2" fillId="0" borderId="4" xfId="2" applyNumberFormat="1" applyFont="1" applyBorder="1" applyAlignment="1">
      <alignment horizontal="left" vertical="top"/>
    </xf>
    <xf numFmtId="0" fontId="2" fillId="0" borderId="4" xfId="2" applyFont="1" applyBorder="1" applyAlignment="1">
      <alignment horizontal="left" vertical="top"/>
    </xf>
    <xf numFmtId="14" fontId="2" fillId="0" borderId="5" xfId="2" applyNumberFormat="1" applyFont="1" applyBorder="1" applyAlignment="1">
      <alignment horizontal="left" vertical="top"/>
    </xf>
    <xf numFmtId="0" fontId="3" fillId="0" borderId="0" xfId="2" applyFont="1" applyAlignment="1">
      <alignment vertical="top"/>
    </xf>
    <xf numFmtId="49" fontId="2" fillId="0" borderId="0" xfId="2" applyNumberFormat="1" applyFont="1" applyAlignment="1">
      <alignment horizontal="left" vertical="top"/>
    </xf>
    <xf numFmtId="0" fontId="4" fillId="2" borderId="0" xfId="6" applyFont="1" applyFill="1" applyAlignment="1">
      <alignment horizontal="justify" vertical="top"/>
    </xf>
    <xf numFmtId="0" fontId="2" fillId="0" borderId="0" xfId="6" applyFont="1" applyAlignment="1">
      <alignment vertical="top"/>
    </xf>
    <xf numFmtId="0" fontId="4" fillId="2" borderId="0" xfId="6" applyFont="1" applyFill="1" applyAlignment="1">
      <alignment horizontal="center" vertical="top"/>
    </xf>
    <xf numFmtId="0" fontId="2" fillId="0" borderId="0" xfId="2" applyFont="1" applyAlignment="1">
      <alignment horizontal="center" vertical="top"/>
    </xf>
    <xf numFmtId="0" fontId="3" fillId="0" borderId="2" xfId="2" applyFont="1" applyBorder="1" applyAlignment="1">
      <alignment horizontal="center" vertical="top"/>
    </xf>
    <xf numFmtId="0" fontId="3" fillId="0" borderId="0" xfId="2" applyFont="1" applyAlignment="1">
      <alignment horizontal="left" vertical="top" wrapText="1"/>
    </xf>
    <xf numFmtId="164" fontId="6" fillId="0" borderId="6" xfId="0" applyNumberFormat="1" applyFont="1" applyBorder="1" applyAlignment="1">
      <alignment horizontal="center" vertical="center"/>
    </xf>
    <xf numFmtId="49" fontId="3" fillId="0" borderId="0" xfId="2" applyNumberFormat="1" applyFont="1" applyAlignment="1">
      <alignment horizontal="left" vertical="top"/>
    </xf>
    <xf numFmtId="0" fontId="8" fillId="0" borderId="0" xfId="6" applyFont="1" applyAlignment="1">
      <alignment horizontal="justify" vertical="top"/>
    </xf>
    <xf numFmtId="165" fontId="9" fillId="0" borderId="0" xfId="4" applyNumberFormat="1" applyFont="1" applyAlignment="1">
      <alignment horizontal="right" vertical="top"/>
    </xf>
    <xf numFmtId="165" fontId="8" fillId="0" borderId="0" xfId="1" applyNumberFormat="1" applyFont="1" applyFill="1" applyAlignment="1">
      <alignment vertical="top"/>
    </xf>
    <xf numFmtId="0" fontId="7" fillId="0" borderId="0" xfId="2" applyFont="1" applyAlignment="1">
      <alignment horizontal="justify" vertical="top"/>
    </xf>
    <xf numFmtId="0" fontId="3" fillId="0" borderId="2" xfId="2" applyFont="1" applyBorder="1" applyAlignment="1">
      <alignment vertical="top"/>
    </xf>
    <xf numFmtId="0" fontId="3" fillId="0" borderId="7" xfId="2" applyFont="1" applyBorder="1" applyAlignment="1">
      <alignment vertical="top"/>
    </xf>
    <xf numFmtId="2" fontId="2" fillId="0" borderId="0" xfId="2" applyNumberFormat="1" applyFont="1" applyAlignment="1">
      <alignment horizontal="justify" vertical="top"/>
    </xf>
    <xf numFmtId="2" fontId="3" fillId="0" borderId="0" xfId="2" applyNumberFormat="1" applyFont="1" applyAlignment="1">
      <alignment vertical="top"/>
    </xf>
    <xf numFmtId="2" fontId="2" fillId="0" borderId="0" xfId="2" applyNumberFormat="1" applyFont="1" applyAlignment="1">
      <alignment horizontal="right" vertical="top"/>
    </xf>
    <xf numFmtId="2" fontId="9" fillId="0" borderId="0" xfId="6" applyNumberFormat="1" applyFont="1" applyAlignment="1">
      <alignment horizontal="center" vertical="top" wrapText="1"/>
    </xf>
    <xf numFmtId="2" fontId="4" fillId="2" borderId="0" xfId="6" applyNumberFormat="1" applyFont="1" applyFill="1" applyAlignment="1">
      <alignment horizontal="center" vertical="top"/>
    </xf>
    <xf numFmtId="2" fontId="2" fillId="0" borderId="0" xfId="2" applyNumberFormat="1" applyFont="1" applyAlignment="1">
      <alignment vertical="top"/>
    </xf>
    <xf numFmtId="165" fontId="2" fillId="0" borderId="0" xfId="2" applyNumberFormat="1" applyFont="1" applyAlignment="1">
      <alignment vertical="top"/>
    </xf>
    <xf numFmtId="165" fontId="3" fillId="0" borderId="0" xfId="2" applyNumberFormat="1" applyFont="1" applyAlignment="1">
      <alignment vertical="top"/>
    </xf>
    <xf numFmtId="165" fontId="4" fillId="2" borderId="0" xfId="6" applyNumberFormat="1" applyFont="1" applyFill="1" applyAlignment="1">
      <alignment horizontal="center" vertical="top"/>
    </xf>
    <xf numFmtId="165" fontId="3" fillId="0" borderId="3" xfId="2" applyNumberFormat="1" applyFont="1" applyBorder="1" applyAlignment="1">
      <alignment vertical="top"/>
    </xf>
    <xf numFmtId="165" fontId="3" fillId="0" borderId="4" xfId="2" applyNumberFormat="1" applyFont="1" applyBorder="1" applyAlignment="1">
      <alignment vertical="top"/>
    </xf>
    <xf numFmtId="165" fontId="3" fillId="0" borderId="5" xfId="2" applyNumberFormat="1" applyFont="1" applyBorder="1" applyAlignment="1">
      <alignment vertical="top"/>
    </xf>
    <xf numFmtId="165" fontId="3" fillId="0" borderId="1" xfId="2" applyNumberFormat="1" applyFont="1" applyBorder="1" applyAlignment="1">
      <alignment horizontal="center" vertical="top"/>
    </xf>
    <xf numFmtId="165" fontId="2" fillId="0" borderId="0" xfId="1" applyNumberFormat="1" applyFont="1" applyAlignment="1">
      <alignment horizontal="right" vertical="top"/>
    </xf>
    <xf numFmtId="165" fontId="4" fillId="2" borderId="0" xfId="1" applyNumberFormat="1" applyFont="1" applyFill="1" applyAlignment="1">
      <alignment vertical="top"/>
    </xf>
    <xf numFmtId="165" fontId="2" fillId="0" borderId="0" xfId="2" applyNumberFormat="1" applyFont="1" applyAlignment="1">
      <alignment horizontal="center" vertical="top"/>
    </xf>
    <xf numFmtId="165" fontId="3" fillId="0" borderId="0" xfId="2" applyNumberFormat="1" applyFont="1" applyAlignment="1">
      <alignment horizontal="center" vertical="top"/>
    </xf>
    <xf numFmtId="165" fontId="9" fillId="0" borderId="0" xfId="6" applyNumberFormat="1" applyFont="1" applyAlignment="1">
      <alignment horizontal="center" vertical="top"/>
    </xf>
    <xf numFmtId="165" fontId="2" fillId="0" borderId="0" xfId="4" applyNumberFormat="1" applyFont="1" applyFill="1" applyAlignment="1">
      <alignment horizontal="center" vertical="top"/>
    </xf>
    <xf numFmtId="165" fontId="3" fillId="0" borderId="0" xfId="1" applyNumberFormat="1" applyFont="1" applyFill="1" applyAlignment="1">
      <alignment horizontal="right" vertical="top"/>
    </xf>
    <xf numFmtId="0" fontId="10" fillId="0" borderId="0" xfId="6" applyFont="1" applyAlignment="1">
      <alignment horizontal="justify" vertical="top"/>
    </xf>
    <xf numFmtId="165" fontId="10" fillId="0" borderId="0" xfId="1" applyNumberFormat="1" applyFont="1" applyFill="1" applyAlignment="1">
      <alignment vertical="top"/>
    </xf>
    <xf numFmtId="165" fontId="2" fillId="0" borderId="0" xfId="4" applyNumberFormat="1" applyFont="1" applyFill="1" applyAlignment="1">
      <alignment horizontal="center" vertical="top" wrapText="1"/>
    </xf>
    <xf numFmtId="0" fontId="2" fillId="3" borderId="0" xfId="6" applyFont="1" applyFill="1" applyAlignment="1">
      <alignment vertical="top"/>
    </xf>
    <xf numFmtId="165" fontId="2" fillId="0" borderId="0" xfId="4" applyNumberFormat="1" applyFont="1" applyFill="1" applyBorder="1" applyAlignment="1">
      <alignment horizontal="center" vertical="top"/>
    </xf>
    <xf numFmtId="165" fontId="3" fillId="0" borderId="0" xfId="4" applyNumberFormat="1" applyFont="1" applyFill="1" applyBorder="1" applyAlignment="1">
      <alignment vertical="top"/>
    </xf>
    <xf numFmtId="49" fontId="2" fillId="0" borderId="0" xfId="6" applyNumberFormat="1" applyFont="1" applyFill="1" applyAlignment="1">
      <alignment horizontal="left" vertical="top"/>
    </xf>
    <xf numFmtId="0" fontId="8" fillId="0" borderId="0" xfId="6" applyFont="1" applyFill="1" applyAlignment="1">
      <alignment horizontal="justify" vertical="top"/>
    </xf>
    <xf numFmtId="0" fontId="2" fillId="0" borderId="0" xfId="6" applyFont="1" applyFill="1" applyAlignment="1">
      <alignment horizontal="center" vertical="top"/>
    </xf>
    <xf numFmtId="2" fontId="2" fillId="0" borderId="0" xfId="6" applyNumberFormat="1" applyFont="1" applyFill="1" applyAlignment="1">
      <alignment horizontal="center" vertical="top"/>
    </xf>
    <xf numFmtId="165" fontId="2" fillId="0" borderId="0" xfId="6" applyNumberFormat="1" applyFont="1" applyFill="1" applyAlignment="1">
      <alignment horizontal="right" vertical="top"/>
    </xf>
    <xf numFmtId="0" fontId="2" fillId="0" borderId="0" xfId="6" applyFont="1" applyFill="1" applyAlignment="1">
      <alignment vertical="top"/>
    </xf>
    <xf numFmtId="49" fontId="2" fillId="0" borderId="0" xfId="6" applyNumberFormat="1" applyFont="1" applyFill="1" applyAlignment="1">
      <alignment horizontal="justify" vertical="top" wrapText="1"/>
    </xf>
    <xf numFmtId="2" fontId="2" fillId="0" borderId="0" xfId="6" applyNumberFormat="1" applyFont="1" applyFill="1" applyAlignment="1">
      <alignment horizontal="center" vertical="top" wrapText="1"/>
    </xf>
    <xf numFmtId="0" fontId="12" fillId="0" borderId="8" xfId="2" applyFont="1" applyBorder="1" applyAlignment="1">
      <alignment horizontal="left" vertical="top"/>
    </xf>
    <xf numFmtId="0" fontId="12" fillId="0" borderId="1" xfId="2" applyFont="1" applyBorder="1" applyAlignment="1">
      <alignment horizontal="left" vertical="top"/>
    </xf>
    <xf numFmtId="49" fontId="4" fillId="2" borderId="9" xfId="3" applyNumberFormat="1" applyFont="1" applyFill="1" applyBorder="1" applyAlignment="1">
      <alignment horizontal="center" vertical="center" wrapText="1"/>
    </xf>
    <xf numFmtId="49" fontId="4" fillId="2" borderId="10" xfId="3" applyNumberFormat="1" applyFont="1" applyFill="1" applyBorder="1" applyAlignment="1">
      <alignment horizontal="center" vertical="center" wrapText="1"/>
    </xf>
    <xf numFmtId="2" fontId="4" fillId="2" borderId="10" xfId="3" applyNumberFormat="1" applyFont="1" applyFill="1" applyBorder="1" applyAlignment="1">
      <alignment horizontal="center" vertical="center" wrapText="1"/>
    </xf>
    <xf numFmtId="49" fontId="16" fillId="2" borderId="10" xfId="3" applyNumberFormat="1" applyFont="1" applyFill="1" applyBorder="1" applyAlignment="1">
      <alignment horizontal="center" vertical="center" wrapText="1"/>
    </xf>
    <xf numFmtId="165" fontId="4" fillId="2" borderId="11" xfId="3" applyNumberFormat="1" applyFont="1" applyFill="1" applyBorder="1" applyAlignment="1">
      <alignment horizontal="center" vertical="center" wrapText="1"/>
    </xf>
    <xf numFmtId="0" fontId="2" fillId="0" borderId="0" xfId="2" applyFont="1" applyAlignment="1">
      <alignment horizontal="center" vertical="center"/>
    </xf>
    <xf numFmtId="49" fontId="3" fillId="0" borderId="0" xfId="2" applyNumberFormat="1" applyFont="1" applyFill="1" applyAlignment="1">
      <alignment horizontal="left" vertical="top"/>
    </xf>
    <xf numFmtId="0" fontId="5" fillId="0" borderId="0" xfId="2" applyFont="1" applyFill="1" applyAlignment="1">
      <alignment horizontal="justify" vertical="top"/>
    </xf>
    <xf numFmtId="0" fontId="2" fillId="0" borderId="0" xfId="2" applyFont="1" applyFill="1" applyAlignment="1">
      <alignment horizontal="center" vertical="top"/>
    </xf>
    <xf numFmtId="2" fontId="2" fillId="0" borderId="0" xfId="2" applyNumberFormat="1" applyFont="1" applyFill="1" applyAlignment="1">
      <alignment horizontal="right" vertical="top"/>
    </xf>
    <xf numFmtId="4" fontId="3" fillId="0" borderId="0" xfId="2" applyNumberFormat="1" applyFont="1" applyFill="1" applyAlignment="1">
      <alignment horizontal="center" vertical="top"/>
    </xf>
    <xf numFmtId="0" fontId="8" fillId="0" borderId="0" xfId="6" applyFont="1" applyFill="1" applyAlignment="1">
      <alignment horizontal="justify" vertical="top" wrapText="1"/>
    </xf>
    <xf numFmtId="165" fontId="9" fillId="0" borderId="0" xfId="6" applyNumberFormat="1" applyFont="1" applyFill="1" applyAlignment="1">
      <alignment horizontal="center" vertical="top"/>
    </xf>
    <xf numFmtId="165" fontId="2" fillId="0" borderId="0" xfId="6" applyNumberFormat="1" applyFont="1" applyFill="1" applyAlignment="1">
      <alignment horizontal="justify" vertical="top" wrapText="1"/>
    </xf>
    <xf numFmtId="0" fontId="10" fillId="0" borderId="0" xfId="6" applyFont="1" applyFill="1" applyAlignment="1">
      <alignment horizontal="justify" vertical="top"/>
    </xf>
    <xf numFmtId="2" fontId="11" fillId="0" borderId="0" xfId="6" applyNumberFormat="1" applyFont="1" applyFill="1" applyAlignment="1">
      <alignment horizontal="center" vertical="top" wrapText="1"/>
    </xf>
    <xf numFmtId="49" fontId="2" fillId="0" borderId="0" xfId="6" applyNumberFormat="1" applyFont="1" applyFill="1" applyAlignment="1">
      <alignment horizontal="justify" vertical="top"/>
    </xf>
    <xf numFmtId="165" fontId="2" fillId="0" borderId="0" xfId="6" applyNumberFormat="1" applyFont="1" applyFill="1" applyAlignment="1">
      <alignment vertical="top"/>
    </xf>
    <xf numFmtId="0" fontId="2" fillId="0" borderId="15" xfId="2" applyFont="1" applyBorder="1" applyAlignment="1">
      <alignment horizontal="center" vertical="center"/>
    </xf>
    <xf numFmtId="0" fontId="2" fillId="0" borderId="0" xfId="2" applyFont="1" applyAlignment="1">
      <alignment horizontal="center" vertical="center"/>
    </xf>
    <xf numFmtId="0" fontId="2" fillId="0" borderId="4"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5" xfId="2" applyFont="1" applyBorder="1" applyAlignment="1">
      <alignment horizontal="center" vertical="center"/>
    </xf>
    <xf numFmtId="14" fontId="3" fillId="0" borderId="8" xfId="2" applyNumberFormat="1" applyFont="1" applyBorder="1" applyAlignment="1">
      <alignment horizontal="right" vertical="top"/>
    </xf>
    <xf numFmtId="14" fontId="3" fillId="0" borderId="14" xfId="2" applyNumberFormat="1" applyFont="1" applyBorder="1" applyAlignment="1">
      <alignment horizontal="right" vertical="top"/>
    </xf>
    <xf numFmtId="14" fontId="3" fillId="0" borderId="15" xfId="2" applyNumberFormat="1" applyFont="1" applyBorder="1" applyAlignment="1">
      <alignment horizontal="right" vertical="top"/>
    </xf>
    <xf numFmtId="14" fontId="3" fillId="0" borderId="0" xfId="2" applyNumberFormat="1" applyFont="1" applyAlignment="1">
      <alignment horizontal="right" vertical="top"/>
    </xf>
    <xf numFmtId="0" fontId="15" fillId="0" borderId="2" xfId="2" applyFont="1" applyBorder="1" applyAlignment="1">
      <alignment horizontal="center" vertical="top"/>
    </xf>
    <xf numFmtId="0" fontId="15" fillId="0" borderId="7" xfId="2" applyFont="1" applyBorder="1" applyAlignment="1">
      <alignment horizontal="center" vertical="top"/>
    </xf>
    <xf numFmtId="0" fontId="4" fillId="2" borderId="9" xfId="2" applyFont="1" applyFill="1" applyBorder="1" applyAlignment="1">
      <alignment horizontal="center" vertical="top"/>
    </xf>
    <xf numFmtId="0" fontId="4" fillId="2" borderId="10" xfId="2" applyFont="1" applyFill="1" applyBorder="1" applyAlignment="1">
      <alignment horizontal="center" vertical="top"/>
    </xf>
    <xf numFmtId="0" fontId="4" fillId="2" borderId="11" xfId="2" applyFont="1" applyFill="1" applyBorder="1" applyAlignment="1">
      <alignment horizontal="center" vertical="top"/>
    </xf>
    <xf numFmtId="0" fontId="3" fillId="4" borderId="12" xfId="2" applyFont="1" applyFill="1" applyBorder="1" applyAlignment="1">
      <alignment horizontal="center" vertical="top"/>
    </xf>
    <xf numFmtId="0" fontId="3" fillId="4" borderId="0" xfId="2" applyFont="1" applyFill="1" applyAlignment="1">
      <alignment horizontal="center" vertical="top"/>
    </xf>
    <xf numFmtId="0" fontId="3" fillId="4" borderId="13" xfId="2" applyFont="1" applyFill="1" applyBorder="1" applyAlignment="1">
      <alignment horizontal="center" vertical="top"/>
    </xf>
    <xf numFmtId="0" fontId="4" fillId="2" borderId="0" xfId="6" applyFont="1" applyFill="1" applyAlignment="1">
      <alignment horizontal="center" vertical="top"/>
    </xf>
  </cellXfs>
  <cellStyles count="9">
    <cellStyle name="Millares 2" xfId="5" xr:uid="{00000000-0005-0000-0000-000009000000}"/>
    <cellStyle name="Moneda" xfId="1" builtinId="4"/>
    <cellStyle name="Moneda 2 2" xfId="4" xr:uid="{00000000-0005-0000-0000-000008000000}"/>
    <cellStyle name="Moneda 3" xfId="8" xr:uid="{00000000-0005-0000-0000-00000C000000}"/>
    <cellStyle name="Normal" xfId="0" builtinId="0"/>
    <cellStyle name="Normal 2" xfId="2" xr:uid="{00000000-0005-0000-0000-000006000000}"/>
    <cellStyle name="Normal 2 2" xfId="6" xr:uid="{00000000-0005-0000-0000-00000A000000}"/>
    <cellStyle name="Normal 3 2" xfId="3" xr:uid="{00000000-0005-0000-0000-000007000000}"/>
    <cellStyle name="Normal 5"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D55EFA87-CD17-4782-A795-B02B9A3D3E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71450" y="447675"/>
          <a:ext cx="1123950" cy="990600"/>
        </a:xfrm>
        <a:prstGeom prst="rect">
          <a:avLst/>
        </a:prstGeom>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57624BCE-6D5A-439C-B625-A4F1F62FD5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1458575" y="676275"/>
          <a:ext cx="1724025"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44EA0-5889-4BD2-998B-5A8E0EEBA761}">
  <sheetPr codeName="Hoja2"/>
  <dimension ref="A1:G326"/>
  <sheetViews>
    <sheetView showGridLines="0" tabSelected="1" view="pageBreakPreview" zoomScale="70" zoomScaleNormal="70" zoomScaleSheetLayoutView="70" zoomScalePageLayoutView="52" workbookViewId="0"/>
  </sheetViews>
  <sheetFormatPr baseColWidth="10" defaultColWidth="9.140625" defaultRowHeight="15" customHeight="1"/>
  <cols>
    <col min="1" max="1" width="21.140625" style="18" customWidth="1"/>
    <col min="2" max="2" width="77.42578125" style="18" customWidth="1"/>
    <col min="3" max="3" width="10.28515625" style="18" customWidth="1"/>
    <col min="4" max="4" width="12.7109375" style="46" customWidth="1"/>
    <col min="5" max="5" width="18.7109375" style="56" bestFit="1" customWidth="1"/>
    <col min="6" max="6" width="31.140625" style="18" customWidth="1"/>
    <col min="7" max="7" width="26.7109375" style="47" customWidth="1"/>
    <col min="8" max="14" width="9.140625" style="18"/>
    <col min="15" max="16" width="10.42578125" style="18" bestFit="1" customWidth="1"/>
    <col min="17" max="16384" width="9.140625" style="18"/>
  </cols>
  <sheetData>
    <row r="1" spans="1:7" ht="15" customHeight="1">
      <c r="A1" s="16"/>
      <c r="B1" s="17" t="s">
        <v>0</v>
      </c>
      <c r="C1" s="12" t="s">
        <v>1</v>
      </c>
      <c r="D1" s="11"/>
      <c r="E1" s="11"/>
      <c r="F1" s="10"/>
      <c r="G1" s="50"/>
    </row>
    <row r="2" spans="1:7" ht="15" customHeight="1">
      <c r="A2" s="19"/>
      <c r="B2" s="31" t="s">
        <v>2</v>
      </c>
      <c r="C2" s="95" t="s">
        <v>500</v>
      </c>
      <c r="D2" s="96"/>
      <c r="E2" s="96"/>
      <c r="F2" s="97"/>
      <c r="G2" s="51"/>
    </row>
    <row r="3" spans="1:7" ht="15" customHeight="1">
      <c r="A3" s="19"/>
      <c r="B3" s="20" t="s">
        <v>3</v>
      </c>
      <c r="C3" s="95"/>
      <c r="D3" s="96"/>
      <c r="E3" s="96"/>
      <c r="F3" s="97"/>
      <c r="G3" s="51"/>
    </row>
    <row r="4" spans="1:7" ht="15" customHeight="1">
      <c r="A4" s="19"/>
      <c r="B4" s="39"/>
      <c r="C4" s="95"/>
      <c r="D4" s="96"/>
      <c r="E4" s="96"/>
      <c r="F4" s="97"/>
      <c r="G4" s="51"/>
    </row>
    <row r="5" spans="1:7" ht="15" customHeight="1" thickBot="1">
      <c r="A5" s="19"/>
      <c r="B5" s="40"/>
      <c r="C5" s="98"/>
      <c r="D5" s="99"/>
      <c r="E5" s="99"/>
      <c r="F5" s="100"/>
      <c r="G5" s="51"/>
    </row>
    <row r="6" spans="1:7" ht="15" customHeight="1">
      <c r="A6" s="19"/>
      <c r="B6" s="75" t="s">
        <v>4</v>
      </c>
      <c r="C6" s="101" t="s">
        <v>5</v>
      </c>
      <c r="D6" s="102"/>
      <c r="E6" s="102"/>
      <c r="F6" s="21"/>
      <c r="G6" s="51"/>
    </row>
    <row r="7" spans="1:7" ht="15" customHeight="1">
      <c r="A7" s="19"/>
      <c r="B7" s="3" t="s">
        <v>501</v>
      </c>
      <c r="C7" s="103" t="s">
        <v>6</v>
      </c>
      <c r="D7" s="104"/>
      <c r="E7" s="104"/>
      <c r="F7" s="22"/>
      <c r="G7" s="51"/>
    </row>
    <row r="8" spans="1:7" ht="15" customHeight="1">
      <c r="A8" s="19"/>
      <c r="B8" s="3"/>
      <c r="C8" s="103" t="s">
        <v>7</v>
      </c>
      <c r="D8" s="104"/>
      <c r="E8" s="104"/>
      <c r="F8" s="23"/>
      <c r="G8" s="51"/>
    </row>
    <row r="9" spans="1:7" ht="15" customHeight="1" thickBot="1">
      <c r="A9" s="19"/>
      <c r="B9" s="2"/>
      <c r="C9" s="14" t="s">
        <v>8</v>
      </c>
      <c r="D9" s="13"/>
      <c r="E9" s="13"/>
      <c r="F9" s="24"/>
      <c r="G9" s="52"/>
    </row>
    <row r="10" spans="1:7" ht="15" customHeight="1">
      <c r="A10" s="19"/>
      <c r="B10" s="76" t="s">
        <v>496</v>
      </c>
      <c r="C10" s="12" t="s">
        <v>9</v>
      </c>
      <c r="D10" s="11"/>
      <c r="E10" s="11"/>
      <c r="F10" s="10"/>
      <c r="G10" s="53" t="s">
        <v>10</v>
      </c>
    </row>
    <row r="11" spans="1:7" ht="15" customHeight="1">
      <c r="A11" s="19"/>
      <c r="B11" s="1"/>
      <c r="C11" s="9"/>
      <c r="D11" s="8"/>
      <c r="E11" s="8"/>
      <c r="F11" s="7"/>
      <c r="G11" s="105" t="s">
        <v>497</v>
      </c>
    </row>
    <row r="12" spans="1:7" ht="15" customHeight="1" thickBot="1">
      <c r="A12" s="33"/>
      <c r="B12" s="15"/>
      <c r="C12" s="6"/>
      <c r="D12" s="5"/>
      <c r="E12" s="5"/>
      <c r="F12" s="4"/>
      <c r="G12" s="106"/>
    </row>
    <row r="13" spans="1:7" ht="15" customHeight="1" thickBot="1">
      <c r="D13" s="41"/>
    </row>
    <row r="14" spans="1:7" ht="15" customHeight="1" thickBot="1">
      <c r="A14" s="107" t="s">
        <v>84</v>
      </c>
      <c r="B14" s="108"/>
      <c r="C14" s="108"/>
      <c r="D14" s="108"/>
      <c r="E14" s="108"/>
      <c r="F14" s="108"/>
      <c r="G14" s="109"/>
    </row>
    <row r="15" spans="1:7" ht="15" customHeight="1" thickBot="1">
      <c r="A15" s="25"/>
      <c r="B15" s="25"/>
      <c r="C15" s="25"/>
      <c r="D15" s="42"/>
      <c r="E15" s="57"/>
      <c r="F15" s="25"/>
      <c r="G15" s="48"/>
    </row>
    <row r="16" spans="1:7" s="82" customFormat="1" ht="30.75" thickBot="1">
      <c r="A16" s="77" t="s">
        <v>11</v>
      </c>
      <c r="B16" s="78" t="s">
        <v>12</v>
      </c>
      <c r="C16" s="78" t="s">
        <v>13</v>
      </c>
      <c r="D16" s="79" t="s">
        <v>14</v>
      </c>
      <c r="E16" s="80" t="s">
        <v>498</v>
      </c>
      <c r="F16" s="80" t="s">
        <v>499</v>
      </c>
      <c r="G16" s="81" t="s">
        <v>15</v>
      </c>
    </row>
    <row r="17" spans="1:7" ht="45">
      <c r="A17" s="83" t="s">
        <v>16</v>
      </c>
      <c r="B17" s="84" t="str">
        <f>B7</f>
        <v>Rehabilitación del área de procedimientos en el Hospital General de Occidente CLUES JCSSA007066 (Hospital Zoquipan), ubicado en el municipio de Zapopan, Jalisco.</v>
      </c>
      <c r="C17" s="85"/>
      <c r="D17" s="86"/>
      <c r="E17" s="65"/>
      <c r="F17" s="87"/>
      <c r="G17" s="66">
        <f>G18+G28+G33+G40+G73+G83+G166+G182+G189+G196+G209+G214+G222+G228+G233+G247+G254+G257+G275+G284+G289+G293</f>
        <v>0</v>
      </c>
    </row>
    <row r="18" spans="1:7">
      <c r="A18" s="68" t="s">
        <v>30</v>
      </c>
      <c r="B18" s="88" t="s">
        <v>85</v>
      </c>
      <c r="C18" s="68"/>
      <c r="D18" s="74"/>
      <c r="E18" s="89"/>
      <c r="F18" s="63"/>
      <c r="G18" s="37">
        <f>SUM(G19:G27)</f>
        <v>0</v>
      </c>
    </row>
    <row r="19" spans="1:7" ht="128.25">
      <c r="A19" s="67" t="s">
        <v>22</v>
      </c>
      <c r="B19" s="73" t="s">
        <v>48</v>
      </c>
      <c r="C19" s="69" t="s">
        <v>23</v>
      </c>
      <c r="D19" s="74">
        <v>265.36</v>
      </c>
      <c r="E19" s="71"/>
      <c r="F19" s="63" t="e" cm="1">
        <f t="array" aca="1" ref="F19" ca="1">numtext(E19)</f>
        <v>#NAME?</v>
      </c>
      <c r="G19" s="71">
        <f>ROUND(D19*E19,2)</f>
        <v>0</v>
      </c>
    </row>
    <row r="20" spans="1:7" ht="71.25">
      <c r="A20" s="67" t="s">
        <v>294</v>
      </c>
      <c r="B20" s="90" t="s">
        <v>228</v>
      </c>
      <c r="C20" s="69" t="s">
        <v>23</v>
      </c>
      <c r="D20" s="74">
        <v>180.2</v>
      </c>
      <c r="E20" s="71"/>
      <c r="F20" s="63" t="e" cm="1">
        <f t="array" aca="1" ref="F20" ca="1">numtext(E20)</f>
        <v>#NAME?</v>
      </c>
      <c r="G20" s="71">
        <f t="shared" ref="G20:G39" si="0">ROUND(D20*E20,2)</f>
        <v>0</v>
      </c>
    </row>
    <row r="21" spans="1:7" ht="85.5">
      <c r="A21" s="67" t="s">
        <v>295</v>
      </c>
      <c r="B21" s="73" t="s">
        <v>288</v>
      </c>
      <c r="C21" s="69" t="s">
        <v>23</v>
      </c>
      <c r="D21" s="74">
        <v>45.54</v>
      </c>
      <c r="E21" s="71"/>
      <c r="F21" s="63" t="e" cm="1">
        <f t="array" aca="1" ref="F21" ca="1">numtext(E21)</f>
        <v>#NAME?</v>
      </c>
      <c r="G21" s="71">
        <f t="shared" si="0"/>
        <v>0</v>
      </c>
    </row>
    <row r="22" spans="1:7" ht="85.5">
      <c r="A22" s="67" t="s">
        <v>296</v>
      </c>
      <c r="B22" s="90" t="s">
        <v>229</v>
      </c>
      <c r="C22" s="69" t="s">
        <v>23</v>
      </c>
      <c r="D22" s="74">
        <v>293.91000000000003</v>
      </c>
      <c r="E22" s="71"/>
      <c r="F22" s="63" t="e" cm="1">
        <f t="array" aca="1" ref="F22" ca="1">numtext(E22)</f>
        <v>#NAME?</v>
      </c>
      <c r="G22" s="71">
        <f t="shared" si="0"/>
        <v>0</v>
      </c>
    </row>
    <row r="23" spans="1:7" ht="57">
      <c r="A23" s="67" t="s">
        <v>297</v>
      </c>
      <c r="B23" s="90" t="s">
        <v>230</v>
      </c>
      <c r="C23" s="69" t="s">
        <v>23</v>
      </c>
      <c r="D23" s="74">
        <v>255</v>
      </c>
      <c r="E23" s="71"/>
      <c r="F23" s="63" t="e" cm="1">
        <f t="array" aca="1" ref="F23" ca="1">numtext(E23)</f>
        <v>#NAME?</v>
      </c>
      <c r="G23" s="71">
        <f t="shared" si="0"/>
        <v>0</v>
      </c>
    </row>
    <row r="24" spans="1:7" ht="71.25">
      <c r="A24" s="67" t="s">
        <v>348</v>
      </c>
      <c r="B24" s="90" t="s">
        <v>285</v>
      </c>
      <c r="C24" s="69" t="s">
        <v>28</v>
      </c>
      <c r="D24" s="74">
        <v>6</v>
      </c>
      <c r="E24" s="71"/>
      <c r="F24" s="63" t="e" cm="1">
        <f t="array" aca="1" ref="F24" ca="1">numtext(E24)</f>
        <v>#NAME?</v>
      </c>
      <c r="G24" s="71">
        <f t="shared" si="0"/>
        <v>0</v>
      </c>
    </row>
    <row r="25" spans="1:7" ht="85.5">
      <c r="A25" s="67" t="s">
        <v>502</v>
      </c>
      <c r="B25" s="90" t="s">
        <v>286</v>
      </c>
      <c r="C25" s="69" t="s">
        <v>28</v>
      </c>
      <c r="D25" s="74">
        <v>3</v>
      </c>
      <c r="E25" s="71"/>
      <c r="F25" s="63" t="e" cm="1">
        <f t="array" aca="1" ref="F25" ca="1">numtext(E25)</f>
        <v>#NAME?</v>
      </c>
      <c r="G25" s="71">
        <f t="shared" si="0"/>
        <v>0</v>
      </c>
    </row>
    <row r="26" spans="1:7" ht="57">
      <c r="A26" s="67" t="s">
        <v>503</v>
      </c>
      <c r="B26" s="73" t="s">
        <v>86</v>
      </c>
      <c r="C26" s="69" t="s">
        <v>24</v>
      </c>
      <c r="D26" s="74">
        <v>48.39</v>
      </c>
      <c r="E26" s="71"/>
      <c r="F26" s="63" t="e" cm="1">
        <f t="array" aca="1" ref="F26" ca="1">numtext(E26)</f>
        <v>#NAME?</v>
      </c>
      <c r="G26" s="71">
        <f t="shared" si="0"/>
        <v>0</v>
      </c>
    </row>
    <row r="27" spans="1:7" ht="57">
      <c r="A27" s="67" t="s">
        <v>504</v>
      </c>
      <c r="B27" s="73" t="s">
        <v>87</v>
      </c>
      <c r="C27" s="69" t="s">
        <v>27</v>
      </c>
      <c r="D27" s="74">
        <v>483.91</v>
      </c>
      <c r="E27" s="71"/>
      <c r="F27" s="63" t="e" cm="1">
        <f t="array" aca="1" ref="F27" ca="1">numtext(E27)</f>
        <v>#NAME?</v>
      </c>
      <c r="G27" s="71">
        <f t="shared" si="0"/>
        <v>0</v>
      </c>
    </row>
    <row r="28" spans="1:7" s="28" customFormat="1">
      <c r="A28" s="68" t="s">
        <v>32</v>
      </c>
      <c r="B28" s="88" t="s">
        <v>88</v>
      </c>
      <c r="C28" s="69"/>
      <c r="D28" s="74"/>
      <c r="E28" s="71"/>
      <c r="F28" s="63"/>
      <c r="G28" s="37">
        <f>SUM(G29:G32)</f>
        <v>0</v>
      </c>
    </row>
    <row r="29" spans="1:7" s="28" customFormat="1" ht="99.75">
      <c r="A29" s="67" t="s">
        <v>505</v>
      </c>
      <c r="B29" s="73" t="s">
        <v>343</v>
      </c>
      <c r="C29" s="69" t="s">
        <v>26</v>
      </c>
      <c r="D29" s="74">
        <v>52.68</v>
      </c>
      <c r="E29" s="71"/>
      <c r="F29" s="63" t="e" cm="1">
        <f t="array" aca="1" ref="F29" ca="1">numtext(E29)</f>
        <v>#NAME?</v>
      </c>
      <c r="G29" s="71">
        <f t="shared" si="0"/>
        <v>0</v>
      </c>
    </row>
    <row r="30" spans="1:7" s="28" customFormat="1" ht="114">
      <c r="A30" s="67" t="s">
        <v>506</v>
      </c>
      <c r="B30" s="73" t="s">
        <v>344</v>
      </c>
      <c r="C30" s="69" t="s">
        <v>26</v>
      </c>
      <c r="D30" s="74">
        <v>52.68</v>
      </c>
      <c r="E30" s="71"/>
      <c r="F30" s="63" t="e" cm="1">
        <f t="array" aca="1" ref="F30" ca="1">numtext(E30)</f>
        <v>#NAME?</v>
      </c>
      <c r="G30" s="71">
        <f t="shared" si="0"/>
        <v>0</v>
      </c>
    </row>
    <row r="31" spans="1:7" s="28" customFormat="1" ht="114">
      <c r="A31" s="67" t="s">
        <v>507</v>
      </c>
      <c r="B31" s="73" t="s">
        <v>287</v>
      </c>
      <c r="C31" s="69" t="s">
        <v>26</v>
      </c>
      <c r="D31" s="74">
        <v>69</v>
      </c>
      <c r="E31" s="71"/>
      <c r="F31" s="63" t="e" cm="1">
        <f t="array" aca="1" ref="F31" ca="1">numtext(E31)</f>
        <v>#NAME?</v>
      </c>
      <c r="G31" s="71">
        <f t="shared" si="0"/>
        <v>0</v>
      </c>
    </row>
    <row r="32" spans="1:7" s="28" customFormat="1" ht="85.5">
      <c r="A32" s="67" t="s">
        <v>142</v>
      </c>
      <c r="B32" s="73" t="s">
        <v>66</v>
      </c>
      <c r="C32" s="69" t="s">
        <v>23</v>
      </c>
      <c r="D32" s="74">
        <v>158.04</v>
      </c>
      <c r="E32" s="71"/>
      <c r="F32" s="63" t="e" cm="1">
        <f t="array" aca="1" ref="F32" ca="1">numtext(E32)</f>
        <v>#NAME?</v>
      </c>
      <c r="G32" s="71">
        <f t="shared" si="0"/>
        <v>0</v>
      </c>
    </row>
    <row r="33" spans="1:7" s="28" customFormat="1">
      <c r="A33" s="68" t="s">
        <v>33</v>
      </c>
      <c r="B33" s="88" t="s">
        <v>89</v>
      </c>
      <c r="C33" s="69"/>
      <c r="D33" s="74"/>
      <c r="E33" s="71"/>
      <c r="F33" s="63"/>
      <c r="G33" s="37">
        <f>SUM(G34:G39)</f>
        <v>0</v>
      </c>
    </row>
    <row r="34" spans="1:7" s="28" customFormat="1" ht="85.5">
      <c r="A34" s="67" t="s">
        <v>508</v>
      </c>
      <c r="B34" s="73" t="s">
        <v>171</v>
      </c>
      <c r="C34" s="69" t="s">
        <v>23</v>
      </c>
      <c r="D34" s="74">
        <v>316.08</v>
      </c>
      <c r="E34" s="71"/>
      <c r="F34" s="63" t="e" cm="1">
        <f t="array" aca="1" ref="F34" ca="1">numtext(E34)</f>
        <v>#NAME?</v>
      </c>
      <c r="G34" s="71">
        <f t="shared" si="0"/>
        <v>0</v>
      </c>
    </row>
    <row r="35" spans="1:7" s="28" customFormat="1" ht="57">
      <c r="A35" s="67" t="s">
        <v>143</v>
      </c>
      <c r="B35" s="73" t="s">
        <v>90</v>
      </c>
      <c r="C35" s="69" t="s">
        <v>26</v>
      </c>
      <c r="D35" s="74">
        <v>15.96</v>
      </c>
      <c r="E35" s="71"/>
      <c r="F35" s="63" t="e" cm="1">
        <f t="array" aca="1" ref="F35" ca="1">numtext(E35)</f>
        <v>#NAME?</v>
      </c>
      <c r="G35" s="71">
        <f t="shared" si="0"/>
        <v>0</v>
      </c>
    </row>
    <row r="36" spans="1:7" s="28" customFormat="1" ht="71.25">
      <c r="A36" s="67" t="s">
        <v>188</v>
      </c>
      <c r="B36" s="73" t="s">
        <v>172</v>
      </c>
      <c r="C36" s="69" t="s">
        <v>26</v>
      </c>
      <c r="D36" s="74">
        <v>96</v>
      </c>
      <c r="E36" s="71"/>
      <c r="F36" s="63" t="e" cm="1">
        <f t="array" aca="1" ref="F36" ca="1">numtext(E36)</f>
        <v>#NAME?</v>
      </c>
      <c r="G36" s="71">
        <f t="shared" si="0"/>
        <v>0</v>
      </c>
    </row>
    <row r="37" spans="1:7" s="28" customFormat="1" ht="57">
      <c r="A37" s="67" t="s">
        <v>144</v>
      </c>
      <c r="B37" s="73" t="s">
        <v>67</v>
      </c>
      <c r="C37" s="69" t="s">
        <v>23</v>
      </c>
      <c r="D37" s="74">
        <v>158.04</v>
      </c>
      <c r="E37" s="71"/>
      <c r="F37" s="63" t="e" cm="1">
        <f t="array" aca="1" ref="F37" ca="1">numtext(E37)</f>
        <v>#NAME?</v>
      </c>
      <c r="G37" s="71">
        <f t="shared" si="0"/>
        <v>0</v>
      </c>
    </row>
    <row r="38" spans="1:7" s="28" customFormat="1" ht="42.75">
      <c r="A38" s="67" t="s">
        <v>145</v>
      </c>
      <c r="B38" s="73" t="s">
        <v>173</v>
      </c>
      <c r="C38" s="69" t="s">
        <v>23</v>
      </c>
      <c r="D38" s="74">
        <v>9.6</v>
      </c>
      <c r="E38" s="71"/>
      <c r="F38" s="63" t="e" cm="1">
        <f t="array" aca="1" ref="F38" ca="1">numtext(E38)</f>
        <v>#NAME?</v>
      </c>
      <c r="G38" s="71">
        <f t="shared" si="0"/>
        <v>0</v>
      </c>
    </row>
    <row r="39" spans="1:7" s="28" customFormat="1" ht="57">
      <c r="A39" s="67" t="s">
        <v>146</v>
      </c>
      <c r="B39" s="73" t="s">
        <v>174</v>
      </c>
      <c r="C39" s="69" t="s">
        <v>23</v>
      </c>
      <c r="D39" s="74">
        <v>158.04</v>
      </c>
      <c r="E39" s="71"/>
      <c r="F39" s="63" t="e" cm="1">
        <f t="array" aca="1" ref="F39" ca="1">numtext(E39)</f>
        <v>#NAME?</v>
      </c>
      <c r="G39" s="71">
        <f t="shared" si="0"/>
        <v>0</v>
      </c>
    </row>
    <row r="40" spans="1:7" s="28" customFormat="1">
      <c r="A40" s="68" t="s">
        <v>34</v>
      </c>
      <c r="B40" s="88" t="s">
        <v>91</v>
      </c>
      <c r="C40" s="69"/>
      <c r="D40" s="74"/>
      <c r="E40" s="71"/>
      <c r="F40" s="63"/>
      <c r="G40" s="37">
        <f>G41+G45+G63</f>
        <v>0</v>
      </c>
    </row>
    <row r="41" spans="1:7" s="28" customFormat="1">
      <c r="A41" s="91" t="s">
        <v>573</v>
      </c>
      <c r="B41" s="91" t="s">
        <v>92</v>
      </c>
      <c r="C41" s="69"/>
      <c r="D41" s="74"/>
      <c r="E41" s="71"/>
      <c r="F41" s="63"/>
      <c r="G41" s="62">
        <f>SUM(G42:G44)</f>
        <v>0</v>
      </c>
    </row>
    <row r="42" spans="1:7" s="28" customFormat="1" ht="57">
      <c r="A42" s="67" t="s">
        <v>580</v>
      </c>
      <c r="B42" s="73" t="s">
        <v>175</v>
      </c>
      <c r="C42" s="69" t="s">
        <v>26</v>
      </c>
      <c r="D42" s="74">
        <v>52</v>
      </c>
      <c r="E42" s="71"/>
      <c r="F42" s="63" t="e" cm="1">
        <f t="array" aca="1" ref="F42" ca="1">numtext(E42)</f>
        <v>#NAME?</v>
      </c>
      <c r="G42" s="71">
        <f t="shared" ref="G42:G44" si="1">ROUND(D42*E42,2)</f>
        <v>0</v>
      </c>
    </row>
    <row r="43" spans="1:7" s="28" customFormat="1" ht="57">
      <c r="A43" s="67" t="s">
        <v>349</v>
      </c>
      <c r="B43" s="73" t="s">
        <v>176</v>
      </c>
      <c r="C43" s="69" t="s">
        <v>28</v>
      </c>
      <c r="D43" s="74">
        <v>15</v>
      </c>
      <c r="E43" s="71"/>
      <c r="F43" s="63" t="e" cm="1">
        <f t="array" aca="1" ref="F43" ca="1">numtext(E43)</f>
        <v>#NAME?</v>
      </c>
      <c r="G43" s="71">
        <f t="shared" si="1"/>
        <v>0</v>
      </c>
    </row>
    <row r="44" spans="1:7" s="28" customFormat="1" ht="42.75">
      <c r="A44" s="67" t="s">
        <v>350</v>
      </c>
      <c r="B44" s="73" t="s">
        <v>117</v>
      </c>
      <c r="C44" s="69" t="s">
        <v>28</v>
      </c>
      <c r="D44" s="74">
        <v>10</v>
      </c>
      <c r="E44" s="71"/>
      <c r="F44" s="63" t="e" cm="1">
        <f t="array" aca="1" ref="F44" ca="1">numtext(E44)</f>
        <v>#NAME?</v>
      </c>
      <c r="G44" s="71">
        <f t="shared" si="1"/>
        <v>0</v>
      </c>
    </row>
    <row r="45" spans="1:7" s="28" customFormat="1">
      <c r="A45" s="91" t="s">
        <v>574</v>
      </c>
      <c r="B45" s="91" t="s">
        <v>97</v>
      </c>
      <c r="C45" s="69"/>
      <c r="D45" s="74"/>
      <c r="E45" s="71"/>
      <c r="F45" s="63"/>
      <c r="G45" s="62">
        <f>SUM(G46:G62)</f>
        <v>0</v>
      </c>
    </row>
    <row r="46" spans="1:7" s="28" customFormat="1" ht="42.75">
      <c r="A46" s="67" t="s">
        <v>351</v>
      </c>
      <c r="B46" s="73" t="s">
        <v>182</v>
      </c>
      <c r="C46" s="69" t="s">
        <v>26</v>
      </c>
      <c r="D46" s="74">
        <v>45</v>
      </c>
      <c r="E46" s="71"/>
      <c r="F46" s="63" t="e" cm="1">
        <f t="array" aca="1" ref="F46" ca="1">numtext(E46)</f>
        <v>#NAME?</v>
      </c>
      <c r="G46" s="71">
        <f t="shared" ref="G46:G62" si="2">ROUND(D46*E46,2)</f>
        <v>0</v>
      </c>
    </row>
    <row r="47" spans="1:7" s="28" customFormat="1" ht="71.25">
      <c r="A47" s="67" t="s">
        <v>352</v>
      </c>
      <c r="B47" s="73" t="s">
        <v>49</v>
      </c>
      <c r="C47" s="69" t="s">
        <v>24</v>
      </c>
      <c r="D47" s="74">
        <v>37</v>
      </c>
      <c r="E47" s="71"/>
      <c r="F47" s="63" t="e" cm="1">
        <f t="array" aca="1" ref="F47" ca="1">numtext(E47)</f>
        <v>#NAME?</v>
      </c>
      <c r="G47" s="71">
        <f t="shared" si="2"/>
        <v>0</v>
      </c>
    </row>
    <row r="48" spans="1:7" s="28" customFormat="1" ht="42.75">
      <c r="A48" s="67" t="s">
        <v>353</v>
      </c>
      <c r="B48" s="73" t="s">
        <v>93</v>
      </c>
      <c r="C48" s="69" t="s">
        <v>23</v>
      </c>
      <c r="D48" s="74">
        <v>6.84</v>
      </c>
      <c r="E48" s="71"/>
      <c r="F48" s="63" t="e" cm="1">
        <f t="array" aca="1" ref="F48" ca="1">numtext(E48)</f>
        <v>#NAME?</v>
      </c>
      <c r="G48" s="71">
        <f t="shared" si="2"/>
        <v>0</v>
      </c>
    </row>
    <row r="49" spans="1:7" s="28" customFormat="1" ht="42.75">
      <c r="A49" s="67" t="s">
        <v>354</v>
      </c>
      <c r="B49" s="73" t="s">
        <v>94</v>
      </c>
      <c r="C49" s="69" t="s">
        <v>24</v>
      </c>
      <c r="D49" s="74">
        <v>2.7</v>
      </c>
      <c r="E49" s="71"/>
      <c r="F49" s="63" t="e" cm="1">
        <f t="array" aca="1" ref="F49" ca="1">numtext(E49)</f>
        <v>#NAME?</v>
      </c>
      <c r="G49" s="71">
        <f t="shared" si="2"/>
        <v>0</v>
      </c>
    </row>
    <row r="50" spans="1:7" s="28" customFormat="1" ht="71.25">
      <c r="A50" s="67" t="s">
        <v>397</v>
      </c>
      <c r="B50" s="73" t="s">
        <v>95</v>
      </c>
      <c r="C50" s="69" t="s">
        <v>24</v>
      </c>
      <c r="D50" s="74">
        <v>5.4</v>
      </c>
      <c r="E50" s="71"/>
      <c r="F50" s="63" t="e" cm="1">
        <f t="array" aca="1" ref="F50" ca="1">numtext(E50)</f>
        <v>#NAME?</v>
      </c>
      <c r="G50" s="71">
        <f t="shared" si="2"/>
        <v>0</v>
      </c>
    </row>
    <row r="51" spans="1:7" s="28" customFormat="1" ht="71.25">
      <c r="A51" s="67" t="s">
        <v>355</v>
      </c>
      <c r="B51" s="73" t="s">
        <v>292</v>
      </c>
      <c r="C51" s="69" t="s">
        <v>24</v>
      </c>
      <c r="D51" s="74">
        <v>4.05</v>
      </c>
      <c r="E51" s="71"/>
      <c r="F51" s="63" t="e" cm="1">
        <f t="array" aca="1" ref="F51" ca="1">numtext(E51)</f>
        <v>#NAME?</v>
      </c>
      <c r="G51" s="71">
        <f t="shared" si="2"/>
        <v>0</v>
      </c>
    </row>
    <row r="52" spans="1:7" s="28" customFormat="1" ht="85.5">
      <c r="A52" s="67" t="s">
        <v>509</v>
      </c>
      <c r="B52" s="73" t="s">
        <v>69</v>
      </c>
      <c r="C52" s="69" t="s">
        <v>28</v>
      </c>
      <c r="D52" s="74">
        <v>8</v>
      </c>
      <c r="E52" s="71"/>
      <c r="F52" s="63" t="e" cm="1">
        <f t="array" aca="1" ref="F52" ca="1">numtext(E52)</f>
        <v>#NAME?</v>
      </c>
      <c r="G52" s="71">
        <f t="shared" si="2"/>
        <v>0</v>
      </c>
    </row>
    <row r="53" spans="1:7" s="28" customFormat="1" ht="57">
      <c r="A53" s="67" t="s">
        <v>510</v>
      </c>
      <c r="B53" s="73" t="s">
        <v>56</v>
      </c>
      <c r="C53" s="69" t="s">
        <v>26</v>
      </c>
      <c r="D53" s="74">
        <v>40</v>
      </c>
      <c r="E53" s="71"/>
      <c r="F53" s="63" t="e" cm="1">
        <f t="array" aca="1" ref="F53" ca="1">numtext(E53)</f>
        <v>#NAME?</v>
      </c>
      <c r="G53" s="71">
        <f t="shared" si="2"/>
        <v>0</v>
      </c>
    </row>
    <row r="54" spans="1:7" s="28" customFormat="1" ht="42.75">
      <c r="A54" s="67" t="s">
        <v>511</v>
      </c>
      <c r="B54" s="73" t="s">
        <v>96</v>
      </c>
      <c r="C54" s="69" t="s">
        <v>26</v>
      </c>
      <c r="D54" s="74">
        <v>35</v>
      </c>
      <c r="E54" s="71"/>
      <c r="F54" s="63" t="e" cm="1">
        <f t="array" aca="1" ref="F54" ca="1">numtext(E54)</f>
        <v>#NAME?</v>
      </c>
      <c r="G54" s="71">
        <f t="shared" si="2"/>
        <v>0</v>
      </c>
    </row>
    <row r="55" spans="1:7" s="28" customFormat="1" ht="42.75">
      <c r="A55" s="67" t="s">
        <v>512</v>
      </c>
      <c r="B55" s="73" t="s">
        <v>177</v>
      </c>
      <c r="C55" s="69" t="s">
        <v>28</v>
      </c>
      <c r="D55" s="74">
        <v>10</v>
      </c>
      <c r="E55" s="71"/>
      <c r="F55" s="63" t="e" cm="1">
        <f t="array" aca="1" ref="F55" ca="1">numtext(E55)</f>
        <v>#NAME?</v>
      </c>
      <c r="G55" s="71">
        <f t="shared" si="2"/>
        <v>0</v>
      </c>
    </row>
    <row r="56" spans="1:7" s="28" customFormat="1" ht="42.75">
      <c r="A56" s="67" t="s">
        <v>513</v>
      </c>
      <c r="B56" s="73" t="s">
        <v>178</v>
      </c>
      <c r="C56" s="69" t="s">
        <v>28</v>
      </c>
      <c r="D56" s="74">
        <v>8</v>
      </c>
      <c r="E56" s="71"/>
      <c r="F56" s="63" t="e" cm="1">
        <f t="array" aca="1" ref="F56" ca="1">numtext(E56)</f>
        <v>#NAME?</v>
      </c>
      <c r="G56" s="71">
        <f t="shared" si="2"/>
        <v>0</v>
      </c>
    </row>
    <row r="57" spans="1:7" s="28" customFormat="1" ht="42.75">
      <c r="A57" s="67" t="s">
        <v>514</v>
      </c>
      <c r="B57" s="73" t="s">
        <v>179</v>
      </c>
      <c r="C57" s="69" t="s">
        <v>28</v>
      </c>
      <c r="D57" s="74">
        <v>8</v>
      </c>
      <c r="E57" s="71"/>
      <c r="F57" s="63" t="e" cm="1">
        <f t="array" aca="1" ref="F57" ca="1">numtext(E57)</f>
        <v>#NAME?</v>
      </c>
      <c r="G57" s="71">
        <f t="shared" si="2"/>
        <v>0</v>
      </c>
    </row>
    <row r="58" spans="1:7" s="28" customFormat="1" ht="42.75">
      <c r="A58" s="67" t="s">
        <v>356</v>
      </c>
      <c r="B58" s="73" t="s">
        <v>180</v>
      </c>
      <c r="C58" s="69" t="s">
        <v>28</v>
      </c>
      <c r="D58" s="74">
        <v>5</v>
      </c>
      <c r="E58" s="71"/>
      <c r="F58" s="63" t="e" cm="1">
        <f t="array" aca="1" ref="F58" ca="1">numtext(E58)</f>
        <v>#NAME?</v>
      </c>
      <c r="G58" s="71">
        <f t="shared" si="2"/>
        <v>0</v>
      </c>
    </row>
    <row r="59" spans="1:7" s="28" customFormat="1" ht="42.75">
      <c r="A59" s="67" t="s">
        <v>147</v>
      </c>
      <c r="B59" s="73" t="s">
        <v>293</v>
      </c>
      <c r="C59" s="69" t="s">
        <v>28</v>
      </c>
      <c r="D59" s="74">
        <v>3</v>
      </c>
      <c r="E59" s="71"/>
      <c r="F59" s="63" t="e" cm="1">
        <f t="array" aca="1" ref="F59" ca="1">numtext(E59)</f>
        <v>#NAME?</v>
      </c>
      <c r="G59" s="71">
        <f t="shared" si="2"/>
        <v>0</v>
      </c>
    </row>
    <row r="60" spans="1:7" s="28" customFormat="1" ht="57">
      <c r="A60" s="67" t="s">
        <v>357</v>
      </c>
      <c r="B60" s="73" t="s">
        <v>181</v>
      </c>
      <c r="C60" s="69" t="s">
        <v>28</v>
      </c>
      <c r="D60" s="74">
        <v>5</v>
      </c>
      <c r="E60" s="71"/>
      <c r="F60" s="63" t="e" cm="1">
        <f t="array" aca="1" ref="F60" ca="1">numtext(E60)</f>
        <v>#NAME?</v>
      </c>
      <c r="G60" s="71">
        <f t="shared" si="2"/>
        <v>0</v>
      </c>
    </row>
    <row r="61" spans="1:7" s="28" customFormat="1" ht="128.25">
      <c r="A61" s="67" t="s">
        <v>358</v>
      </c>
      <c r="B61" s="73" t="s">
        <v>291</v>
      </c>
      <c r="C61" s="69" t="s">
        <v>28</v>
      </c>
      <c r="D61" s="74">
        <v>3</v>
      </c>
      <c r="E61" s="71"/>
      <c r="F61" s="63" t="e" cm="1">
        <f t="array" aca="1" ref="F61" ca="1">numtext(E61)</f>
        <v>#NAME?</v>
      </c>
      <c r="G61" s="71">
        <f t="shared" si="2"/>
        <v>0</v>
      </c>
    </row>
    <row r="62" spans="1:7" s="28" customFormat="1" ht="142.5">
      <c r="A62" s="67" t="s">
        <v>148</v>
      </c>
      <c r="B62" s="73" t="s">
        <v>284</v>
      </c>
      <c r="C62" s="69" t="s">
        <v>28</v>
      </c>
      <c r="D62" s="74">
        <v>3</v>
      </c>
      <c r="E62" s="71"/>
      <c r="F62" s="63" t="e" cm="1">
        <f t="array" aca="1" ref="F62" ca="1">numtext(E62)</f>
        <v>#NAME?</v>
      </c>
      <c r="G62" s="71">
        <f t="shared" si="2"/>
        <v>0</v>
      </c>
    </row>
    <row r="63" spans="1:7" s="28" customFormat="1">
      <c r="A63" s="91" t="s">
        <v>575</v>
      </c>
      <c r="B63" s="91" t="s">
        <v>98</v>
      </c>
      <c r="C63" s="69"/>
      <c r="D63" s="74"/>
      <c r="E63" s="71"/>
      <c r="F63" s="63"/>
      <c r="G63" s="62">
        <f>SUM(G64:G72)</f>
        <v>0</v>
      </c>
    </row>
    <row r="64" spans="1:7" s="28" customFormat="1" ht="42.75">
      <c r="A64" s="67" t="s">
        <v>149</v>
      </c>
      <c r="B64" s="73" t="s">
        <v>182</v>
      </c>
      <c r="C64" s="69" t="s">
        <v>26</v>
      </c>
      <c r="D64" s="74">
        <v>263</v>
      </c>
      <c r="E64" s="71"/>
      <c r="F64" s="63" t="e" cm="1">
        <f t="array" aca="1" ref="F64" ca="1">numtext(E64)</f>
        <v>#NAME?</v>
      </c>
      <c r="G64" s="71">
        <f t="shared" ref="G64:G129" si="3">ROUND(D64*E64,2)</f>
        <v>0</v>
      </c>
    </row>
    <row r="65" spans="1:7" s="28" customFormat="1" ht="71.25">
      <c r="A65" s="67" t="s">
        <v>150</v>
      </c>
      <c r="B65" s="73" t="s">
        <v>394</v>
      </c>
      <c r="C65" s="69" t="s">
        <v>26</v>
      </c>
      <c r="D65" s="74">
        <v>14.29</v>
      </c>
      <c r="E65" s="71"/>
      <c r="F65" s="63" t="e" cm="1">
        <f t="array" aca="1" ref="F65" ca="1">numtext(E65)</f>
        <v>#NAME?</v>
      </c>
      <c r="G65" s="71">
        <f t="shared" si="3"/>
        <v>0</v>
      </c>
    </row>
    <row r="66" spans="1:7" s="28" customFormat="1" ht="71.25">
      <c r="A66" s="67" t="s">
        <v>298</v>
      </c>
      <c r="B66" s="73" t="s">
        <v>50</v>
      </c>
      <c r="C66" s="69" t="s">
        <v>26</v>
      </c>
      <c r="D66" s="74">
        <v>12.65</v>
      </c>
      <c r="E66" s="71"/>
      <c r="F66" s="63" t="e" cm="1">
        <f t="array" aca="1" ref="F66" ca="1">numtext(E66)</f>
        <v>#NAME?</v>
      </c>
      <c r="G66" s="71">
        <f t="shared" si="3"/>
        <v>0</v>
      </c>
    </row>
    <row r="67" spans="1:7" s="28" customFormat="1" ht="71.25">
      <c r="A67" s="67" t="s">
        <v>299</v>
      </c>
      <c r="B67" s="73" t="s">
        <v>57</v>
      </c>
      <c r="C67" s="69" t="s">
        <v>26</v>
      </c>
      <c r="D67" s="74">
        <v>60.85</v>
      </c>
      <c r="E67" s="71"/>
      <c r="F67" s="63" t="e" cm="1">
        <f t="array" aca="1" ref="F67" ca="1">numtext(E67)</f>
        <v>#NAME?</v>
      </c>
      <c r="G67" s="71">
        <f t="shared" si="3"/>
        <v>0</v>
      </c>
    </row>
    <row r="68" spans="1:7" s="28" customFormat="1" ht="142.5">
      <c r="A68" s="67" t="s">
        <v>151</v>
      </c>
      <c r="B68" s="73" t="s">
        <v>68</v>
      </c>
      <c r="C68" s="69" t="s">
        <v>29</v>
      </c>
      <c r="D68" s="74">
        <v>29</v>
      </c>
      <c r="E68" s="71"/>
      <c r="F68" s="63" t="e" cm="1">
        <f t="array" aca="1" ref="F68" ca="1">numtext(E68)</f>
        <v>#NAME?</v>
      </c>
      <c r="G68" s="71">
        <f t="shared" si="3"/>
        <v>0</v>
      </c>
    </row>
    <row r="69" spans="1:7" s="28" customFormat="1" ht="42.75">
      <c r="A69" s="67" t="s">
        <v>359</v>
      </c>
      <c r="B69" s="73" t="s">
        <v>99</v>
      </c>
      <c r="C69" s="69" t="s">
        <v>28</v>
      </c>
      <c r="D69" s="74">
        <v>12</v>
      </c>
      <c r="E69" s="71"/>
      <c r="F69" s="63" t="e" cm="1">
        <f t="array" aca="1" ref="F69" ca="1">numtext(E69)</f>
        <v>#NAME?</v>
      </c>
      <c r="G69" s="71">
        <f t="shared" si="3"/>
        <v>0</v>
      </c>
    </row>
    <row r="70" spans="1:7" s="28" customFormat="1" ht="99.75">
      <c r="A70" s="67" t="s">
        <v>360</v>
      </c>
      <c r="B70" s="73" t="s">
        <v>184</v>
      </c>
      <c r="C70" s="69" t="s">
        <v>28</v>
      </c>
      <c r="D70" s="74">
        <v>49</v>
      </c>
      <c r="E70" s="71"/>
      <c r="F70" s="63" t="e" cm="1">
        <f t="array" aca="1" ref="F70" ca="1">numtext(E70)</f>
        <v>#NAME?</v>
      </c>
      <c r="G70" s="71">
        <f t="shared" si="3"/>
        <v>0</v>
      </c>
    </row>
    <row r="71" spans="1:7" s="28" customFormat="1" ht="71.25">
      <c r="A71" s="67" t="s">
        <v>361</v>
      </c>
      <c r="B71" s="73" t="s">
        <v>396</v>
      </c>
      <c r="C71" s="69" t="s">
        <v>28</v>
      </c>
      <c r="D71" s="74">
        <v>7</v>
      </c>
      <c r="E71" s="71"/>
      <c r="F71" s="63" t="e" cm="1">
        <f t="array" aca="1" ref="F71" ca="1">numtext(E71)</f>
        <v>#NAME?</v>
      </c>
      <c r="G71" s="71">
        <f t="shared" si="3"/>
        <v>0</v>
      </c>
    </row>
    <row r="72" spans="1:7" s="28" customFormat="1" ht="71.25">
      <c r="A72" s="67" t="s">
        <v>231</v>
      </c>
      <c r="B72" s="73" t="s">
        <v>398</v>
      </c>
      <c r="C72" s="69" t="s">
        <v>28</v>
      </c>
      <c r="D72" s="74">
        <v>31</v>
      </c>
      <c r="E72" s="71"/>
      <c r="F72" s="63" t="e" cm="1">
        <f t="array" aca="1" ref="F72" ca="1">numtext(E72)</f>
        <v>#NAME?</v>
      </c>
      <c r="G72" s="71">
        <f t="shared" si="3"/>
        <v>0</v>
      </c>
    </row>
    <row r="73" spans="1:7" s="28" customFormat="1">
      <c r="A73" s="68" t="s">
        <v>576</v>
      </c>
      <c r="B73" s="88" t="s">
        <v>100</v>
      </c>
      <c r="C73" s="69"/>
      <c r="D73" s="74"/>
      <c r="E73" s="71"/>
      <c r="F73" s="63"/>
      <c r="G73" s="37">
        <f>SUM(G74:G82)</f>
        <v>0</v>
      </c>
    </row>
    <row r="74" spans="1:7" s="28" customFormat="1" ht="228">
      <c r="A74" s="67" t="s">
        <v>300</v>
      </c>
      <c r="B74" s="73" t="s">
        <v>185</v>
      </c>
      <c r="C74" s="69" t="s">
        <v>28</v>
      </c>
      <c r="D74" s="74">
        <v>53</v>
      </c>
      <c r="E74" s="71"/>
      <c r="F74" s="63" t="e" cm="1">
        <f t="array" aca="1" ref="F74" ca="1">numtext(E74)</f>
        <v>#NAME?</v>
      </c>
      <c r="G74" s="71">
        <f t="shared" si="3"/>
        <v>0</v>
      </c>
    </row>
    <row r="75" spans="1:7" s="28" customFormat="1" ht="85.5">
      <c r="A75" s="67" t="s">
        <v>301</v>
      </c>
      <c r="B75" s="73" t="s">
        <v>281</v>
      </c>
      <c r="C75" s="69" t="s">
        <v>28</v>
      </c>
      <c r="D75" s="74">
        <v>24</v>
      </c>
      <c r="E75" s="71"/>
      <c r="F75" s="63" t="e" cm="1">
        <f t="array" aca="1" ref="F75" ca="1">numtext(E75)</f>
        <v>#NAME?</v>
      </c>
      <c r="G75" s="71">
        <f t="shared" si="3"/>
        <v>0</v>
      </c>
    </row>
    <row r="76" spans="1:7" s="28" customFormat="1" ht="85.5">
      <c r="A76" s="67" t="s">
        <v>302</v>
      </c>
      <c r="B76" s="73" t="s">
        <v>282</v>
      </c>
      <c r="C76" s="69" t="s">
        <v>28</v>
      </c>
      <c r="D76" s="74">
        <v>5</v>
      </c>
      <c r="E76" s="71"/>
      <c r="F76" s="63" t="e" cm="1">
        <f t="array" aca="1" ref="F76" ca="1">numtext(E76)</f>
        <v>#NAME?</v>
      </c>
      <c r="G76" s="71">
        <f t="shared" si="3"/>
        <v>0</v>
      </c>
    </row>
    <row r="77" spans="1:7" s="28" customFormat="1" ht="71.25">
      <c r="A77" s="67" t="s">
        <v>303</v>
      </c>
      <c r="B77" s="73" t="s">
        <v>283</v>
      </c>
      <c r="C77" s="69" t="s">
        <v>28</v>
      </c>
      <c r="D77" s="74">
        <v>6</v>
      </c>
      <c r="E77" s="71"/>
      <c r="F77" s="63" t="e" cm="1">
        <f t="array" aca="1" ref="F77" ca="1">numtext(E77)</f>
        <v>#NAME?</v>
      </c>
      <c r="G77" s="71">
        <f t="shared" si="3"/>
        <v>0</v>
      </c>
    </row>
    <row r="78" spans="1:7" s="28" customFormat="1" ht="99.75">
      <c r="A78" s="67" t="s">
        <v>304</v>
      </c>
      <c r="B78" s="73" t="s">
        <v>289</v>
      </c>
      <c r="C78" s="69" t="s">
        <v>28</v>
      </c>
      <c r="D78" s="74">
        <v>18</v>
      </c>
      <c r="E78" s="71"/>
      <c r="F78" s="63" t="e" cm="1">
        <f t="array" aca="1" ref="F78" ca="1">numtext(E78)</f>
        <v>#NAME?</v>
      </c>
      <c r="G78" s="71">
        <f t="shared" si="3"/>
        <v>0</v>
      </c>
    </row>
    <row r="79" spans="1:7" s="28" customFormat="1" ht="213.75">
      <c r="A79" s="67" t="s">
        <v>305</v>
      </c>
      <c r="B79" s="73" t="s">
        <v>51</v>
      </c>
      <c r="C79" s="69" t="s">
        <v>28</v>
      </c>
      <c r="D79" s="74">
        <v>70</v>
      </c>
      <c r="E79" s="71"/>
      <c r="F79" s="63" t="e" cm="1">
        <f t="array" aca="1" ref="F79" ca="1">numtext(E79)</f>
        <v>#NAME?</v>
      </c>
      <c r="G79" s="71">
        <f t="shared" si="3"/>
        <v>0</v>
      </c>
    </row>
    <row r="80" spans="1:7" s="28" customFormat="1" ht="57">
      <c r="A80" s="67" t="s">
        <v>306</v>
      </c>
      <c r="B80" s="73" t="s">
        <v>186</v>
      </c>
      <c r="C80" s="69" t="s">
        <v>28</v>
      </c>
      <c r="D80" s="74">
        <v>16</v>
      </c>
      <c r="E80" s="71"/>
      <c r="F80" s="63" t="e" cm="1">
        <f t="array" aca="1" ref="F80" ca="1">numtext(E80)</f>
        <v>#NAME?</v>
      </c>
      <c r="G80" s="71">
        <f t="shared" si="3"/>
        <v>0</v>
      </c>
    </row>
    <row r="81" spans="1:7" s="28" customFormat="1" ht="42.75">
      <c r="A81" s="67" t="s">
        <v>307</v>
      </c>
      <c r="B81" s="73" t="s">
        <v>187</v>
      </c>
      <c r="C81" s="69" t="s">
        <v>28</v>
      </c>
      <c r="D81" s="74">
        <v>54</v>
      </c>
      <c r="E81" s="71"/>
      <c r="F81" s="63" t="e" cm="1">
        <f t="array" aca="1" ref="F81" ca="1">numtext(E81)</f>
        <v>#NAME?</v>
      </c>
      <c r="G81" s="71">
        <f t="shared" si="3"/>
        <v>0</v>
      </c>
    </row>
    <row r="82" spans="1:7" s="28" customFormat="1" ht="57">
      <c r="A82" s="67" t="s">
        <v>308</v>
      </c>
      <c r="B82" s="73" t="s">
        <v>202</v>
      </c>
      <c r="C82" s="69" t="s">
        <v>26</v>
      </c>
      <c r="D82" s="74">
        <v>121.28</v>
      </c>
      <c r="E82" s="71"/>
      <c r="F82" s="63" t="e" cm="1">
        <f t="array" aca="1" ref="F82" ca="1">numtext(E82)</f>
        <v>#NAME?</v>
      </c>
      <c r="G82" s="71">
        <f t="shared" si="3"/>
        <v>0</v>
      </c>
    </row>
    <row r="83" spans="1:7" s="28" customFormat="1">
      <c r="A83" s="68" t="s">
        <v>577</v>
      </c>
      <c r="B83" s="88" t="s">
        <v>399</v>
      </c>
      <c r="C83" s="69"/>
      <c r="D83" s="74"/>
      <c r="E83" s="71"/>
      <c r="F83" s="63"/>
      <c r="G83" s="37">
        <f>SUM(G84:G165)</f>
        <v>0</v>
      </c>
    </row>
    <row r="84" spans="1:7" s="28" customFormat="1" ht="57">
      <c r="A84" s="67" t="s">
        <v>309</v>
      </c>
      <c r="B84" s="73" t="s">
        <v>400</v>
      </c>
      <c r="C84" s="69" t="s">
        <v>28</v>
      </c>
      <c r="D84" s="74">
        <v>1</v>
      </c>
      <c r="E84" s="71"/>
      <c r="F84" s="63" t="e" cm="1">
        <f t="array" aca="1" ref="F84" ca="1">numtext(E84)</f>
        <v>#NAME?</v>
      </c>
      <c r="G84" s="71">
        <f t="shared" si="3"/>
        <v>0</v>
      </c>
    </row>
    <row r="85" spans="1:7" s="28" customFormat="1" ht="57">
      <c r="A85" s="67" t="s">
        <v>152</v>
      </c>
      <c r="B85" s="73" t="s">
        <v>401</v>
      </c>
      <c r="C85" s="69" t="s">
        <v>28</v>
      </c>
      <c r="D85" s="74">
        <v>1</v>
      </c>
      <c r="E85" s="71"/>
      <c r="F85" s="63" t="e" cm="1">
        <f t="array" aca="1" ref="F85" ca="1">numtext(E85)</f>
        <v>#NAME?</v>
      </c>
      <c r="G85" s="71">
        <f t="shared" si="3"/>
        <v>0</v>
      </c>
    </row>
    <row r="86" spans="1:7" s="28" customFormat="1" ht="57">
      <c r="A86" s="67" t="s">
        <v>421</v>
      </c>
      <c r="B86" s="73" t="s">
        <v>402</v>
      </c>
      <c r="C86" s="69" t="s">
        <v>28</v>
      </c>
      <c r="D86" s="74">
        <v>2</v>
      </c>
      <c r="E86" s="71"/>
      <c r="F86" s="63" t="e" cm="1">
        <f t="array" aca="1" ref="F86" ca="1">numtext(E86)</f>
        <v>#NAME?</v>
      </c>
      <c r="G86" s="71">
        <f t="shared" si="3"/>
        <v>0</v>
      </c>
    </row>
    <row r="87" spans="1:7" s="28" customFormat="1" ht="57">
      <c r="A87" s="67" t="s">
        <v>232</v>
      </c>
      <c r="B87" s="73" t="s">
        <v>403</v>
      </c>
      <c r="C87" s="69" t="s">
        <v>28</v>
      </c>
      <c r="D87" s="74">
        <v>2</v>
      </c>
      <c r="E87" s="71"/>
      <c r="F87" s="63" t="e" cm="1">
        <f t="array" aca="1" ref="F87" ca="1">numtext(E87)</f>
        <v>#NAME?</v>
      </c>
      <c r="G87" s="71">
        <f t="shared" si="3"/>
        <v>0</v>
      </c>
    </row>
    <row r="88" spans="1:7" s="28" customFormat="1" ht="57">
      <c r="A88" s="67" t="s">
        <v>153</v>
      </c>
      <c r="B88" s="73" t="s">
        <v>404</v>
      </c>
      <c r="C88" s="69" t="s">
        <v>28</v>
      </c>
      <c r="D88" s="74">
        <v>1</v>
      </c>
      <c r="E88" s="71"/>
      <c r="F88" s="63" t="e" cm="1">
        <f t="array" aca="1" ref="F88" ca="1">numtext(E88)</f>
        <v>#NAME?</v>
      </c>
      <c r="G88" s="71">
        <f t="shared" si="3"/>
        <v>0</v>
      </c>
    </row>
    <row r="89" spans="1:7" s="28" customFormat="1" ht="57">
      <c r="A89" s="67" t="s">
        <v>183</v>
      </c>
      <c r="B89" s="73" t="s">
        <v>405</v>
      </c>
      <c r="C89" s="69" t="s">
        <v>28</v>
      </c>
      <c r="D89" s="74">
        <v>1</v>
      </c>
      <c r="E89" s="71"/>
      <c r="F89" s="63" t="e" cm="1">
        <f t="array" aca="1" ref="F89" ca="1">numtext(E89)</f>
        <v>#NAME?</v>
      </c>
      <c r="G89" s="71">
        <f t="shared" si="3"/>
        <v>0</v>
      </c>
    </row>
    <row r="90" spans="1:7" s="28" customFormat="1" ht="57">
      <c r="A90" s="67" t="s">
        <v>233</v>
      </c>
      <c r="B90" s="73" t="s">
        <v>406</v>
      </c>
      <c r="C90" s="69" t="s">
        <v>28</v>
      </c>
      <c r="D90" s="74">
        <v>1</v>
      </c>
      <c r="E90" s="71"/>
      <c r="F90" s="63" t="e" cm="1">
        <f t="array" aca="1" ref="F90" ca="1">numtext(E90)</f>
        <v>#NAME?</v>
      </c>
      <c r="G90" s="71">
        <f t="shared" si="3"/>
        <v>0</v>
      </c>
    </row>
    <row r="91" spans="1:7" s="28" customFormat="1" ht="57">
      <c r="A91" s="67" t="s">
        <v>197</v>
      </c>
      <c r="B91" s="73" t="s">
        <v>407</v>
      </c>
      <c r="C91" s="69" t="s">
        <v>28</v>
      </c>
      <c r="D91" s="74">
        <v>1</v>
      </c>
      <c r="E91" s="71"/>
      <c r="F91" s="63" t="e" cm="1">
        <f t="array" aca="1" ref="F91" ca="1">numtext(E91)</f>
        <v>#NAME?</v>
      </c>
      <c r="G91" s="71">
        <f t="shared" si="3"/>
        <v>0</v>
      </c>
    </row>
    <row r="92" spans="1:7" s="28" customFormat="1" ht="57">
      <c r="A92" s="67" t="s">
        <v>310</v>
      </c>
      <c r="B92" s="73" t="s">
        <v>408</v>
      </c>
      <c r="C92" s="69" t="s">
        <v>28</v>
      </c>
      <c r="D92" s="74">
        <v>1</v>
      </c>
      <c r="E92" s="71"/>
      <c r="F92" s="63" t="e" cm="1">
        <f t="array" aca="1" ref="F92" ca="1">numtext(E92)</f>
        <v>#NAME?</v>
      </c>
      <c r="G92" s="71">
        <f t="shared" si="3"/>
        <v>0</v>
      </c>
    </row>
    <row r="93" spans="1:7" s="28" customFormat="1" ht="57">
      <c r="A93" s="67" t="s">
        <v>311</v>
      </c>
      <c r="B93" s="73" t="s">
        <v>409</v>
      </c>
      <c r="C93" s="69" t="s">
        <v>28</v>
      </c>
      <c r="D93" s="74">
        <v>80</v>
      </c>
      <c r="E93" s="71"/>
      <c r="F93" s="63" t="e" cm="1">
        <f t="array" aca="1" ref="F93" ca="1">numtext(E93)</f>
        <v>#NAME?</v>
      </c>
      <c r="G93" s="71">
        <f t="shared" si="3"/>
        <v>0</v>
      </c>
    </row>
    <row r="94" spans="1:7" s="28" customFormat="1" ht="42.75">
      <c r="A94" s="67" t="s">
        <v>428</v>
      </c>
      <c r="B94" s="73" t="s">
        <v>410</v>
      </c>
      <c r="C94" s="69" t="s">
        <v>28</v>
      </c>
      <c r="D94" s="74">
        <v>40</v>
      </c>
      <c r="E94" s="71"/>
      <c r="F94" s="63" t="e" cm="1">
        <f t="array" aca="1" ref="F94" ca="1">numtext(E94)</f>
        <v>#NAME?</v>
      </c>
      <c r="G94" s="71">
        <f t="shared" si="3"/>
        <v>0</v>
      </c>
    </row>
    <row r="95" spans="1:7" s="28" customFormat="1" ht="42.75">
      <c r="A95" s="67" t="s">
        <v>430</v>
      </c>
      <c r="B95" s="73" t="s">
        <v>411</v>
      </c>
      <c r="C95" s="69" t="s">
        <v>28</v>
      </c>
      <c r="D95" s="74">
        <v>20</v>
      </c>
      <c r="E95" s="71"/>
      <c r="F95" s="63" t="e" cm="1">
        <f t="array" aca="1" ref="F95" ca="1">numtext(E95)</f>
        <v>#NAME?</v>
      </c>
      <c r="G95" s="71">
        <f t="shared" si="3"/>
        <v>0</v>
      </c>
    </row>
    <row r="96" spans="1:7" s="28" customFormat="1" ht="57">
      <c r="A96" s="67" t="s">
        <v>312</v>
      </c>
      <c r="B96" s="73" t="s">
        <v>412</v>
      </c>
      <c r="C96" s="69" t="s">
        <v>28</v>
      </c>
      <c r="D96" s="74">
        <v>40</v>
      </c>
      <c r="E96" s="71"/>
      <c r="F96" s="63" t="e" cm="1">
        <f t="array" aca="1" ref="F96" ca="1">numtext(E96)</f>
        <v>#NAME?</v>
      </c>
      <c r="G96" s="71">
        <f t="shared" si="3"/>
        <v>0</v>
      </c>
    </row>
    <row r="97" spans="1:7" s="28" customFormat="1" ht="42.75">
      <c r="A97" s="67" t="s">
        <v>234</v>
      </c>
      <c r="B97" s="73" t="s">
        <v>413</v>
      </c>
      <c r="C97" s="69" t="s">
        <v>28</v>
      </c>
      <c r="D97" s="74">
        <v>20</v>
      </c>
      <c r="E97" s="71"/>
      <c r="F97" s="63" t="e" cm="1">
        <f t="array" aca="1" ref="F97" ca="1">numtext(E97)</f>
        <v>#NAME?</v>
      </c>
      <c r="G97" s="71">
        <f t="shared" si="3"/>
        <v>0</v>
      </c>
    </row>
    <row r="98" spans="1:7" s="28" customFormat="1" ht="42.75">
      <c r="A98" s="67" t="s">
        <v>235</v>
      </c>
      <c r="B98" s="73" t="s">
        <v>414</v>
      </c>
      <c r="C98" s="69" t="s">
        <v>28</v>
      </c>
      <c r="D98" s="74">
        <v>15</v>
      </c>
      <c r="E98" s="71"/>
      <c r="F98" s="63" t="e" cm="1">
        <f t="array" aca="1" ref="F98" ca="1">numtext(E98)</f>
        <v>#NAME?</v>
      </c>
      <c r="G98" s="71">
        <f t="shared" si="3"/>
        <v>0</v>
      </c>
    </row>
    <row r="99" spans="1:7" s="28" customFormat="1" ht="42.75">
      <c r="A99" s="67" t="s">
        <v>154</v>
      </c>
      <c r="B99" s="73" t="s">
        <v>415</v>
      </c>
      <c r="C99" s="69" t="s">
        <v>28</v>
      </c>
      <c r="D99" s="74">
        <v>12</v>
      </c>
      <c r="E99" s="71"/>
      <c r="F99" s="63" t="e" cm="1">
        <f t="array" aca="1" ref="F99" ca="1">numtext(E99)</f>
        <v>#NAME?</v>
      </c>
      <c r="G99" s="71">
        <f t="shared" si="3"/>
        <v>0</v>
      </c>
    </row>
    <row r="100" spans="1:7" s="28" customFormat="1" ht="42.75">
      <c r="A100" s="67" t="s">
        <v>435</v>
      </c>
      <c r="B100" s="73" t="s">
        <v>416</v>
      </c>
      <c r="C100" s="69" t="s">
        <v>28</v>
      </c>
      <c r="D100" s="74">
        <v>12</v>
      </c>
      <c r="E100" s="71"/>
      <c r="F100" s="63" t="e" cm="1">
        <f t="array" aca="1" ref="F100" ca="1">numtext(E100)</f>
        <v>#NAME?</v>
      </c>
      <c r="G100" s="71">
        <f t="shared" si="3"/>
        <v>0</v>
      </c>
    </row>
    <row r="101" spans="1:7" s="28" customFormat="1" ht="42.75">
      <c r="A101" s="67" t="s">
        <v>436</v>
      </c>
      <c r="B101" s="73" t="s">
        <v>417</v>
      </c>
      <c r="C101" s="69" t="s">
        <v>28</v>
      </c>
      <c r="D101" s="74">
        <v>15</v>
      </c>
      <c r="E101" s="71"/>
      <c r="F101" s="63" t="e" cm="1">
        <f t="array" aca="1" ref="F101" ca="1">numtext(E101)</f>
        <v>#NAME?</v>
      </c>
      <c r="G101" s="71">
        <f t="shared" si="3"/>
        <v>0</v>
      </c>
    </row>
    <row r="102" spans="1:7" s="28" customFormat="1" ht="42.75">
      <c r="A102" s="67" t="s">
        <v>438</v>
      </c>
      <c r="B102" s="73" t="s">
        <v>418</v>
      </c>
      <c r="C102" s="69" t="s">
        <v>28</v>
      </c>
      <c r="D102" s="74">
        <v>8</v>
      </c>
      <c r="E102" s="71"/>
      <c r="F102" s="63" t="e" cm="1">
        <f t="array" aca="1" ref="F102" ca="1">numtext(E102)</f>
        <v>#NAME?</v>
      </c>
      <c r="G102" s="71">
        <f t="shared" si="3"/>
        <v>0</v>
      </c>
    </row>
    <row r="103" spans="1:7" s="28" customFormat="1" ht="42.75">
      <c r="A103" s="67" t="s">
        <v>440</v>
      </c>
      <c r="B103" s="73" t="s">
        <v>419</v>
      </c>
      <c r="C103" s="69" t="s">
        <v>28</v>
      </c>
      <c r="D103" s="74">
        <v>10</v>
      </c>
      <c r="E103" s="71"/>
      <c r="F103" s="63" t="e" cm="1">
        <f t="array" aca="1" ref="F103" ca="1">numtext(E103)</f>
        <v>#NAME?</v>
      </c>
      <c r="G103" s="71">
        <f t="shared" si="3"/>
        <v>0</v>
      </c>
    </row>
    <row r="104" spans="1:7" s="28" customFormat="1" ht="42.75">
      <c r="A104" s="67" t="s">
        <v>155</v>
      </c>
      <c r="B104" s="73" t="s">
        <v>420</v>
      </c>
      <c r="C104" s="69" t="s">
        <v>28</v>
      </c>
      <c r="D104" s="74">
        <v>6</v>
      </c>
      <c r="E104" s="71"/>
      <c r="F104" s="63" t="e" cm="1">
        <f t="array" aca="1" ref="F104" ca="1">numtext(E104)</f>
        <v>#NAME?</v>
      </c>
      <c r="G104" s="71">
        <f t="shared" si="3"/>
        <v>0</v>
      </c>
    </row>
    <row r="105" spans="1:7" s="28" customFormat="1" ht="42.75">
      <c r="A105" s="67" t="s">
        <v>236</v>
      </c>
      <c r="B105" s="73" t="s">
        <v>422</v>
      </c>
      <c r="C105" s="69" t="s">
        <v>28</v>
      </c>
      <c r="D105" s="74">
        <v>5</v>
      </c>
      <c r="E105" s="71"/>
      <c r="F105" s="63" t="e" cm="1">
        <f t="array" aca="1" ref="F105" ca="1">numtext(E105)</f>
        <v>#NAME?</v>
      </c>
      <c r="G105" s="71">
        <f t="shared" si="3"/>
        <v>0</v>
      </c>
    </row>
    <row r="106" spans="1:7" s="28" customFormat="1" ht="57">
      <c r="A106" s="67" t="s">
        <v>237</v>
      </c>
      <c r="B106" s="73" t="s">
        <v>423</v>
      </c>
      <c r="C106" s="69" t="s">
        <v>28</v>
      </c>
      <c r="D106" s="74">
        <v>1</v>
      </c>
      <c r="E106" s="71"/>
      <c r="F106" s="63" t="e" cm="1">
        <f t="array" aca="1" ref="F106" ca="1">numtext(E106)</f>
        <v>#NAME?</v>
      </c>
      <c r="G106" s="71">
        <f t="shared" si="3"/>
        <v>0</v>
      </c>
    </row>
    <row r="107" spans="1:7" s="28" customFormat="1" ht="42.75">
      <c r="A107" s="67" t="s">
        <v>156</v>
      </c>
      <c r="B107" s="73" t="s">
        <v>424</v>
      </c>
      <c r="C107" s="69" t="s">
        <v>28</v>
      </c>
      <c r="D107" s="74">
        <v>2</v>
      </c>
      <c r="E107" s="71"/>
      <c r="F107" s="63" t="e" cm="1">
        <f t="array" aca="1" ref="F107" ca="1">numtext(E107)</f>
        <v>#NAME?</v>
      </c>
      <c r="G107" s="71">
        <f t="shared" si="3"/>
        <v>0</v>
      </c>
    </row>
    <row r="108" spans="1:7" s="28" customFormat="1" ht="57">
      <c r="A108" s="67" t="s">
        <v>238</v>
      </c>
      <c r="B108" s="73" t="s">
        <v>425</v>
      </c>
      <c r="C108" s="69" t="s">
        <v>28</v>
      </c>
      <c r="D108" s="74">
        <v>10</v>
      </c>
      <c r="E108" s="71"/>
      <c r="F108" s="63" t="e" cm="1">
        <f t="array" aca="1" ref="F108" ca="1">numtext(E108)</f>
        <v>#NAME?</v>
      </c>
      <c r="G108" s="71">
        <f t="shared" si="3"/>
        <v>0</v>
      </c>
    </row>
    <row r="109" spans="1:7" s="28" customFormat="1" ht="57">
      <c r="A109" s="67" t="s">
        <v>199</v>
      </c>
      <c r="B109" s="73" t="s">
        <v>189</v>
      </c>
      <c r="C109" s="69" t="s">
        <v>26</v>
      </c>
      <c r="D109" s="74">
        <v>600</v>
      </c>
      <c r="E109" s="71"/>
      <c r="F109" s="63" t="e" cm="1">
        <f t="array" aca="1" ref="F109" ca="1">numtext(E109)</f>
        <v>#NAME?</v>
      </c>
      <c r="G109" s="71">
        <f t="shared" si="3"/>
        <v>0</v>
      </c>
    </row>
    <row r="110" spans="1:7" s="28" customFormat="1" ht="57">
      <c r="A110" s="67" t="s">
        <v>313</v>
      </c>
      <c r="B110" s="73" t="s">
        <v>190</v>
      </c>
      <c r="C110" s="69" t="s">
        <v>26</v>
      </c>
      <c r="D110" s="74">
        <v>600</v>
      </c>
      <c r="E110" s="71"/>
      <c r="F110" s="63" t="e" cm="1">
        <f t="array" aca="1" ref="F110" ca="1">numtext(E110)</f>
        <v>#NAME?</v>
      </c>
      <c r="G110" s="71">
        <f t="shared" si="3"/>
        <v>0</v>
      </c>
    </row>
    <row r="111" spans="1:7" s="28" customFormat="1" ht="57">
      <c r="A111" s="67" t="s">
        <v>239</v>
      </c>
      <c r="B111" s="73" t="s">
        <v>426</v>
      </c>
      <c r="C111" s="69" t="s">
        <v>26</v>
      </c>
      <c r="D111" s="74">
        <v>100</v>
      </c>
      <c r="E111" s="71"/>
      <c r="F111" s="63" t="e" cm="1">
        <f t="array" aca="1" ref="F111" ca="1">numtext(E111)</f>
        <v>#NAME?</v>
      </c>
      <c r="G111" s="71">
        <f t="shared" si="3"/>
        <v>0</v>
      </c>
    </row>
    <row r="112" spans="1:7" s="28" customFormat="1" ht="57">
      <c r="A112" s="67" t="s">
        <v>240</v>
      </c>
      <c r="B112" s="73" t="s">
        <v>427</v>
      </c>
      <c r="C112" s="69" t="s">
        <v>26</v>
      </c>
      <c r="D112" s="74">
        <v>20</v>
      </c>
      <c r="E112" s="71"/>
      <c r="F112" s="63" t="e" cm="1">
        <f t="array" aca="1" ref="F112" ca="1">numtext(E112)</f>
        <v>#NAME?</v>
      </c>
      <c r="G112" s="71">
        <f t="shared" si="3"/>
        <v>0</v>
      </c>
    </row>
    <row r="113" spans="1:7" s="28" customFormat="1" ht="57">
      <c r="A113" s="67" t="s">
        <v>241</v>
      </c>
      <c r="B113" s="73" t="s">
        <v>429</v>
      </c>
      <c r="C113" s="69" t="s">
        <v>26</v>
      </c>
      <c r="D113" s="74">
        <v>20</v>
      </c>
      <c r="E113" s="71"/>
      <c r="F113" s="63" t="e" cm="1">
        <f t="array" aca="1" ref="F113" ca="1">numtext(E113)</f>
        <v>#NAME?</v>
      </c>
      <c r="G113" s="71">
        <f t="shared" si="3"/>
        <v>0</v>
      </c>
    </row>
    <row r="114" spans="1:7" s="28" customFormat="1" ht="57">
      <c r="A114" s="67" t="s">
        <v>157</v>
      </c>
      <c r="B114" s="73" t="s">
        <v>431</v>
      </c>
      <c r="C114" s="69" t="s">
        <v>26</v>
      </c>
      <c r="D114" s="74">
        <v>50</v>
      </c>
      <c r="E114" s="71"/>
      <c r="F114" s="63" t="e" cm="1">
        <f t="array" aca="1" ref="F114" ca="1">numtext(E114)</f>
        <v>#NAME?</v>
      </c>
      <c r="G114" s="71">
        <f t="shared" si="3"/>
        <v>0</v>
      </c>
    </row>
    <row r="115" spans="1:7" s="28" customFormat="1" ht="42.75">
      <c r="A115" s="67" t="s">
        <v>242</v>
      </c>
      <c r="B115" s="73" t="s">
        <v>432</v>
      </c>
      <c r="C115" s="69" t="s">
        <v>26</v>
      </c>
      <c r="D115" s="74">
        <v>300</v>
      </c>
      <c r="E115" s="71"/>
      <c r="F115" s="63" t="e" cm="1">
        <f t="array" aca="1" ref="F115" ca="1">numtext(E115)</f>
        <v>#NAME?</v>
      </c>
      <c r="G115" s="71">
        <f t="shared" si="3"/>
        <v>0</v>
      </c>
    </row>
    <row r="116" spans="1:7" s="28" customFormat="1" ht="42.75">
      <c r="A116" s="67" t="s">
        <v>243</v>
      </c>
      <c r="B116" s="73" t="s">
        <v>433</v>
      </c>
      <c r="C116" s="69" t="s">
        <v>26</v>
      </c>
      <c r="D116" s="74">
        <v>300</v>
      </c>
      <c r="E116" s="71"/>
      <c r="F116" s="63" t="e" cm="1">
        <f t="array" aca="1" ref="F116" ca="1">numtext(E116)</f>
        <v>#NAME?</v>
      </c>
      <c r="G116" s="71">
        <f t="shared" si="3"/>
        <v>0</v>
      </c>
    </row>
    <row r="117" spans="1:7" s="28" customFormat="1" ht="42.75">
      <c r="A117" s="67" t="s">
        <v>201</v>
      </c>
      <c r="B117" s="73" t="s">
        <v>434</v>
      </c>
      <c r="C117" s="69" t="s">
        <v>26</v>
      </c>
      <c r="D117" s="74">
        <v>80</v>
      </c>
      <c r="E117" s="71"/>
      <c r="F117" s="63" t="e" cm="1">
        <f t="array" aca="1" ref="F117" ca="1">numtext(E117)</f>
        <v>#NAME?</v>
      </c>
      <c r="G117" s="71">
        <f t="shared" si="3"/>
        <v>0</v>
      </c>
    </row>
    <row r="118" spans="1:7" s="28" customFormat="1" ht="42.75">
      <c r="A118" s="67" t="s">
        <v>158</v>
      </c>
      <c r="B118" s="73" t="s">
        <v>191</v>
      </c>
      <c r="C118" s="69" t="s">
        <v>26</v>
      </c>
      <c r="D118" s="74">
        <v>60</v>
      </c>
      <c r="E118" s="71"/>
      <c r="F118" s="63" t="e" cm="1">
        <f t="array" aca="1" ref="F118" ca="1">numtext(E118)</f>
        <v>#NAME?</v>
      </c>
      <c r="G118" s="71">
        <f t="shared" si="3"/>
        <v>0</v>
      </c>
    </row>
    <row r="119" spans="1:7" s="28" customFormat="1" ht="42.75">
      <c r="A119" s="67" t="s">
        <v>314</v>
      </c>
      <c r="B119" s="73" t="s">
        <v>192</v>
      </c>
      <c r="C119" s="69" t="s">
        <v>26</v>
      </c>
      <c r="D119" s="74">
        <v>60</v>
      </c>
      <c r="E119" s="71"/>
      <c r="F119" s="63" t="e" cm="1">
        <f t="array" aca="1" ref="F119" ca="1">numtext(E119)</f>
        <v>#NAME?</v>
      </c>
      <c r="G119" s="71">
        <f t="shared" si="3"/>
        <v>0</v>
      </c>
    </row>
    <row r="120" spans="1:7" s="28" customFormat="1" ht="42.75">
      <c r="A120" s="67" t="s">
        <v>141</v>
      </c>
      <c r="B120" s="73" t="s">
        <v>437</v>
      </c>
      <c r="C120" s="69" t="s">
        <v>26</v>
      </c>
      <c r="D120" s="74">
        <v>20</v>
      </c>
      <c r="E120" s="71"/>
      <c r="F120" s="63" t="e" cm="1">
        <f t="array" aca="1" ref="F120" ca="1">numtext(E120)</f>
        <v>#NAME?</v>
      </c>
      <c r="G120" s="71">
        <f t="shared" si="3"/>
        <v>0</v>
      </c>
    </row>
    <row r="121" spans="1:7" s="28" customFormat="1" ht="42.75">
      <c r="A121" s="67" t="s">
        <v>456</v>
      </c>
      <c r="B121" s="73" t="s">
        <v>439</v>
      </c>
      <c r="C121" s="69" t="s">
        <v>26</v>
      </c>
      <c r="D121" s="74">
        <v>15</v>
      </c>
      <c r="E121" s="71"/>
      <c r="F121" s="63" t="e" cm="1">
        <f t="array" aca="1" ref="F121" ca="1">numtext(E121)</f>
        <v>#NAME?</v>
      </c>
      <c r="G121" s="71">
        <f t="shared" si="3"/>
        <v>0</v>
      </c>
    </row>
    <row r="122" spans="1:7" s="28" customFormat="1" ht="71.25">
      <c r="A122" s="67" t="s">
        <v>458</v>
      </c>
      <c r="B122" s="73" t="s">
        <v>193</v>
      </c>
      <c r="C122" s="69" t="s">
        <v>26</v>
      </c>
      <c r="D122" s="74">
        <v>70</v>
      </c>
      <c r="E122" s="71"/>
      <c r="F122" s="63" t="e" cm="1">
        <f t="array" aca="1" ref="F122" ca="1">numtext(E122)</f>
        <v>#NAME?</v>
      </c>
      <c r="G122" s="71">
        <f t="shared" si="3"/>
        <v>0</v>
      </c>
    </row>
    <row r="123" spans="1:7" s="28" customFormat="1" ht="71.25">
      <c r="A123" s="67" t="s">
        <v>460</v>
      </c>
      <c r="B123" s="73" t="s">
        <v>441</v>
      </c>
      <c r="C123" s="69" t="s">
        <v>26</v>
      </c>
      <c r="D123" s="74">
        <v>40</v>
      </c>
      <c r="E123" s="71"/>
      <c r="F123" s="63" t="e" cm="1">
        <f t="array" aca="1" ref="F123" ca="1">numtext(E123)</f>
        <v>#NAME?</v>
      </c>
      <c r="G123" s="71">
        <f t="shared" si="3"/>
        <v>0</v>
      </c>
    </row>
    <row r="124" spans="1:7" s="28" customFormat="1" ht="42.75">
      <c r="A124" s="67" t="s">
        <v>462</v>
      </c>
      <c r="B124" s="73" t="s">
        <v>442</v>
      </c>
      <c r="C124" s="69" t="s">
        <v>28</v>
      </c>
      <c r="D124" s="74">
        <v>25</v>
      </c>
      <c r="E124" s="71"/>
      <c r="F124" s="63" t="e" cm="1">
        <f t="array" aca="1" ref="F124" ca="1">numtext(E124)</f>
        <v>#NAME?</v>
      </c>
      <c r="G124" s="71">
        <f t="shared" si="3"/>
        <v>0</v>
      </c>
    </row>
    <row r="125" spans="1:7" s="28" customFormat="1" ht="42.75">
      <c r="A125" s="67" t="s">
        <v>464</v>
      </c>
      <c r="B125" s="73" t="s">
        <v>443</v>
      </c>
      <c r="C125" s="69" t="s">
        <v>28</v>
      </c>
      <c r="D125" s="74">
        <v>25</v>
      </c>
      <c r="E125" s="71"/>
      <c r="F125" s="63" t="e" cm="1">
        <f t="array" aca="1" ref="F125" ca="1">numtext(E125)</f>
        <v>#NAME?</v>
      </c>
      <c r="G125" s="71">
        <f t="shared" si="3"/>
        <v>0</v>
      </c>
    </row>
    <row r="126" spans="1:7" s="28" customFormat="1" ht="42.75">
      <c r="A126" s="67" t="s">
        <v>315</v>
      </c>
      <c r="B126" s="73" t="s">
        <v>444</v>
      </c>
      <c r="C126" s="69" t="s">
        <v>28</v>
      </c>
      <c r="D126" s="74">
        <v>20</v>
      </c>
      <c r="E126" s="71"/>
      <c r="F126" s="63" t="e" cm="1">
        <f t="array" aca="1" ref="F126" ca="1">numtext(E126)</f>
        <v>#NAME?</v>
      </c>
      <c r="G126" s="71">
        <f t="shared" si="3"/>
        <v>0</v>
      </c>
    </row>
    <row r="127" spans="1:7" s="28" customFormat="1" ht="42.75">
      <c r="A127" s="67" t="s">
        <v>159</v>
      </c>
      <c r="B127" s="73" t="s">
        <v>445</v>
      </c>
      <c r="C127" s="69" t="s">
        <v>28</v>
      </c>
      <c r="D127" s="74">
        <v>20</v>
      </c>
      <c r="E127" s="71"/>
      <c r="F127" s="63" t="e" cm="1">
        <f t="array" aca="1" ref="F127" ca="1">numtext(E127)</f>
        <v>#NAME?</v>
      </c>
      <c r="G127" s="71">
        <f t="shared" si="3"/>
        <v>0</v>
      </c>
    </row>
    <row r="128" spans="1:7" s="28" customFormat="1" ht="99.75">
      <c r="A128" s="67" t="s">
        <v>316</v>
      </c>
      <c r="B128" s="73" t="s">
        <v>83</v>
      </c>
      <c r="C128" s="69" t="s">
        <v>28</v>
      </c>
      <c r="D128" s="74">
        <v>100</v>
      </c>
      <c r="E128" s="71"/>
      <c r="F128" s="63" t="e" cm="1">
        <f t="array" aca="1" ref="F128" ca="1">numtext(E128)</f>
        <v>#NAME?</v>
      </c>
      <c r="G128" s="71">
        <f t="shared" ref="G128" si="4">ROUND(D128*E128,2)</f>
        <v>0</v>
      </c>
    </row>
    <row r="129" spans="1:7" s="28" customFormat="1" ht="71.25">
      <c r="A129" s="67" t="s">
        <v>466</v>
      </c>
      <c r="B129" s="73" t="s">
        <v>200</v>
      </c>
      <c r="C129" s="69" t="s">
        <v>26</v>
      </c>
      <c r="D129" s="74">
        <v>35</v>
      </c>
      <c r="E129" s="71"/>
      <c r="F129" s="63" t="e" cm="1">
        <f t="array" aca="1" ref="F129" ca="1">numtext(E129)</f>
        <v>#NAME?</v>
      </c>
      <c r="G129" s="71">
        <f t="shared" si="3"/>
        <v>0</v>
      </c>
    </row>
    <row r="130" spans="1:7" s="28" customFormat="1" ht="71.25">
      <c r="A130" s="67" t="s">
        <v>468</v>
      </c>
      <c r="B130" s="73" t="s">
        <v>446</v>
      </c>
      <c r="C130" s="69" t="s">
        <v>26</v>
      </c>
      <c r="D130" s="74">
        <v>25</v>
      </c>
      <c r="E130" s="71"/>
      <c r="F130" s="63" t="e" cm="1">
        <f t="array" aca="1" ref="F130" ca="1">numtext(E130)</f>
        <v>#NAME?</v>
      </c>
      <c r="G130" s="71">
        <f t="shared" ref="G130:G165" si="5">ROUND(D130*E130,2)</f>
        <v>0</v>
      </c>
    </row>
    <row r="131" spans="1:7" s="28" customFormat="1" ht="71.25">
      <c r="A131" s="67" t="s">
        <v>470</v>
      </c>
      <c r="B131" s="73" t="s">
        <v>447</v>
      </c>
      <c r="C131" s="69" t="s">
        <v>26</v>
      </c>
      <c r="D131" s="74">
        <v>20</v>
      </c>
      <c r="E131" s="71"/>
      <c r="F131" s="63" t="e" cm="1">
        <f t="array" aca="1" ref="F131" ca="1">numtext(E131)</f>
        <v>#NAME?</v>
      </c>
      <c r="G131" s="71">
        <f t="shared" si="5"/>
        <v>0</v>
      </c>
    </row>
    <row r="132" spans="1:7" s="28" customFormat="1" ht="71.25">
      <c r="A132" s="67" t="s">
        <v>472</v>
      </c>
      <c r="B132" s="73" t="s">
        <v>448</v>
      </c>
      <c r="C132" s="69" t="s">
        <v>26</v>
      </c>
      <c r="D132" s="74">
        <v>50</v>
      </c>
      <c r="E132" s="71"/>
      <c r="F132" s="63" t="e" cm="1">
        <f t="array" aca="1" ref="F132" ca="1">numtext(E132)</f>
        <v>#NAME?</v>
      </c>
      <c r="G132" s="71">
        <f t="shared" si="5"/>
        <v>0</v>
      </c>
    </row>
    <row r="133" spans="1:7" s="28" customFormat="1" ht="71.25">
      <c r="A133" s="67" t="s">
        <v>474</v>
      </c>
      <c r="B133" s="73" t="s">
        <v>449</v>
      </c>
      <c r="C133" s="69" t="s">
        <v>26</v>
      </c>
      <c r="D133" s="74">
        <v>15</v>
      </c>
      <c r="E133" s="71"/>
      <c r="F133" s="63" t="e" cm="1">
        <f t="array" aca="1" ref="F133" ca="1">numtext(E133)</f>
        <v>#NAME?</v>
      </c>
      <c r="G133" s="71">
        <f t="shared" si="5"/>
        <v>0</v>
      </c>
    </row>
    <row r="134" spans="1:7" s="28" customFormat="1" ht="71.25">
      <c r="A134" s="67" t="s">
        <v>476</v>
      </c>
      <c r="B134" s="73" t="s">
        <v>450</v>
      </c>
      <c r="C134" s="69" t="s">
        <v>26</v>
      </c>
      <c r="D134" s="74">
        <v>30</v>
      </c>
      <c r="E134" s="71"/>
      <c r="F134" s="63" t="e" cm="1">
        <f t="array" aca="1" ref="F134" ca="1">numtext(E134)</f>
        <v>#NAME?</v>
      </c>
      <c r="G134" s="71">
        <f t="shared" si="5"/>
        <v>0</v>
      </c>
    </row>
    <row r="135" spans="1:7" s="28" customFormat="1" ht="85.5">
      <c r="A135" s="67" t="s">
        <v>244</v>
      </c>
      <c r="B135" s="73" t="s">
        <v>451</v>
      </c>
      <c r="C135" s="69" t="s">
        <v>26</v>
      </c>
      <c r="D135" s="74">
        <v>20</v>
      </c>
      <c r="E135" s="71"/>
      <c r="F135" s="63" t="e" cm="1">
        <f t="array" aca="1" ref="F135" ca="1">numtext(E135)</f>
        <v>#NAME?</v>
      </c>
      <c r="G135" s="71">
        <f t="shared" si="5"/>
        <v>0</v>
      </c>
    </row>
    <row r="136" spans="1:7" s="28" customFormat="1" ht="85.5">
      <c r="A136" s="67" t="s">
        <v>317</v>
      </c>
      <c r="B136" s="73" t="s">
        <v>452</v>
      </c>
      <c r="C136" s="69" t="s">
        <v>26</v>
      </c>
      <c r="D136" s="74">
        <v>25</v>
      </c>
      <c r="E136" s="71"/>
      <c r="F136" s="63" t="e" cm="1">
        <f t="array" aca="1" ref="F136" ca="1">numtext(E136)</f>
        <v>#NAME?</v>
      </c>
      <c r="G136" s="71">
        <f t="shared" si="5"/>
        <v>0</v>
      </c>
    </row>
    <row r="137" spans="1:7" s="28" customFormat="1" ht="85.5">
      <c r="A137" s="67" t="s">
        <v>318</v>
      </c>
      <c r="B137" s="73" t="s">
        <v>453</v>
      </c>
      <c r="C137" s="69" t="s">
        <v>26</v>
      </c>
      <c r="D137" s="74">
        <v>20</v>
      </c>
      <c r="E137" s="71"/>
      <c r="F137" s="63" t="e" cm="1">
        <f t="array" aca="1" ref="F137" ca="1">numtext(E137)</f>
        <v>#NAME?</v>
      </c>
      <c r="G137" s="71">
        <f t="shared" si="5"/>
        <v>0</v>
      </c>
    </row>
    <row r="138" spans="1:7" s="28" customFormat="1" ht="57">
      <c r="A138" s="67" t="s">
        <v>160</v>
      </c>
      <c r="B138" s="73" t="s">
        <v>454</v>
      </c>
      <c r="C138" s="69" t="s">
        <v>26</v>
      </c>
      <c r="D138" s="74">
        <v>50</v>
      </c>
      <c r="E138" s="71"/>
      <c r="F138" s="63" t="e" cm="1">
        <f t="array" aca="1" ref="F138" ca="1">numtext(E138)</f>
        <v>#NAME?</v>
      </c>
      <c r="G138" s="71">
        <f t="shared" si="5"/>
        <v>0</v>
      </c>
    </row>
    <row r="139" spans="1:7" s="28" customFormat="1" ht="57">
      <c r="A139" s="67" t="s">
        <v>161</v>
      </c>
      <c r="B139" s="73" t="s">
        <v>455</v>
      </c>
      <c r="C139" s="69" t="s">
        <v>26</v>
      </c>
      <c r="D139" s="74">
        <v>75</v>
      </c>
      <c r="E139" s="71"/>
      <c r="F139" s="63" t="e" cm="1">
        <f t="array" aca="1" ref="F139" ca="1">numtext(E139)</f>
        <v>#NAME?</v>
      </c>
      <c r="G139" s="71">
        <f t="shared" si="5"/>
        <v>0</v>
      </c>
    </row>
    <row r="140" spans="1:7" s="28" customFormat="1" ht="42.75">
      <c r="A140" s="67" t="s">
        <v>162</v>
      </c>
      <c r="B140" s="73" t="s">
        <v>457</v>
      </c>
      <c r="C140" s="69" t="s">
        <v>26</v>
      </c>
      <c r="D140" s="74">
        <v>400</v>
      </c>
      <c r="E140" s="71"/>
      <c r="F140" s="63" t="e" cm="1">
        <f t="array" aca="1" ref="F140" ca="1">numtext(E140)</f>
        <v>#NAME?</v>
      </c>
      <c r="G140" s="71">
        <f t="shared" si="5"/>
        <v>0</v>
      </c>
    </row>
    <row r="141" spans="1:7" s="28" customFormat="1" ht="42.75">
      <c r="A141" s="67" t="s">
        <v>319</v>
      </c>
      <c r="B141" s="73" t="s">
        <v>459</v>
      </c>
      <c r="C141" s="69" t="s">
        <v>26</v>
      </c>
      <c r="D141" s="74">
        <v>200</v>
      </c>
      <c r="E141" s="71"/>
      <c r="F141" s="63" t="e" cm="1">
        <f t="array" aca="1" ref="F141" ca="1">numtext(E141)</f>
        <v>#NAME?</v>
      </c>
      <c r="G141" s="71">
        <f t="shared" si="5"/>
        <v>0</v>
      </c>
    </row>
    <row r="142" spans="1:7" s="28" customFormat="1" ht="42.75">
      <c r="A142" s="67" t="s">
        <v>320</v>
      </c>
      <c r="B142" s="73" t="s">
        <v>461</v>
      </c>
      <c r="C142" s="69" t="s">
        <v>26</v>
      </c>
      <c r="D142" s="74">
        <v>300</v>
      </c>
      <c r="E142" s="71"/>
      <c r="F142" s="63" t="e" cm="1">
        <f t="array" aca="1" ref="F142" ca="1">numtext(E142)</f>
        <v>#NAME?</v>
      </c>
      <c r="G142" s="71">
        <f t="shared" si="5"/>
        <v>0</v>
      </c>
    </row>
    <row r="143" spans="1:7" s="28" customFormat="1" ht="57">
      <c r="A143" s="67" t="s">
        <v>163</v>
      </c>
      <c r="B143" s="73" t="s">
        <v>463</v>
      </c>
      <c r="C143" s="69" t="s">
        <v>26</v>
      </c>
      <c r="D143" s="74">
        <v>120</v>
      </c>
      <c r="E143" s="71"/>
      <c r="F143" s="63" t="e" cm="1">
        <f t="array" aca="1" ref="F143" ca="1">numtext(E143)</f>
        <v>#NAME?</v>
      </c>
      <c r="G143" s="71">
        <f t="shared" si="5"/>
        <v>0</v>
      </c>
    </row>
    <row r="144" spans="1:7" s="28" customFormat="1" ht="57">
      <c r="A144" s="67" t="s">
        <v>484</v>
      </c>
      <c r="B144" s="73" t="s">
        <v>465</v>
      </c>
      <c r="C144" s="69" t="s">
        <v>26</v>
      </c>
      <c r="D144" s="74">
        <v>250</v>
      </c>
      <c r="E144" s="71"/>
      <c r="F144" s="63" t="e" cm="1">
        <f t="array" aca="1" ref="F144" ca="1">numtext(E144)</f>
        <v>#NAME?</v>
      </c>
      <c r="G144" s="71">
        <f t="shared" si="5"/>
        <v>0</v>
      </c>
    </row>
    <row r="145" spans="1:7" s="28" customFormat="1" ht="71.25">
      <c r="A145" s="67" t="s">
        <v>164</v>
      </c>
      <c r="B145" s="73" t="s">
        <v>194</v>
      </c>
      <c r="C145" s="69" t="s">
        <v>26</v>
      </c>
      <c r="D145" s="74">
        <v>3000</v>
      </c>
      <c r="E145" s="71"/>
      <c r="F145" s="63" t="e" cm="1">
        <f t="array" aca="1" ref="F145" ca="1">numtext(E145)</f>
        <v>#NAME?</v>
      </c>
      <c r="G145" s="71">
        <f t="shared" si="5"/>
        <v>0</v>
      </c>
    </row>
    <row r="146" spans="1:7" s="28" customFormat="1" ht="71.25">
      <c r="A146" s="67" t="s">
        <v>245</v>
      </c>
      <c r="B146" s="73" t="s">
        <v>195</v>
      </c>
      <c r="C146" s="69" t="s">
        <v>26</v>
      </c>
      <c r="D146" s="74">
        <v>1000</v>
      </c>
      <c r="E146" s="71"/>
      <c r="F146" s="63" t="e" cm="1">
        <f t="array" aca="1" ref="F146" ca="1">numtext(E146)</f>
        <v>#NAME?</v>
      </c>
      <c r="G146" s="71">
        <f t="shared" si="5"/>
        <v>0</v>
      </c>
    </row>
    <row r="147" spans="1:7" s="28" customFormat="1" ht="71.25">
      <c r="A147" s="67" t="s">
        <v>246</v>
      </c>
      <c r="B147" s="73" t="s">
        <v>196</v>
      </c>
      <c r="C147" s="69" t="s">
        <v>26</v>
      </c>
      <c r="D147" s="74">
        <v>500</v>
      </c>
      <c r="E147" s="71"/>
      <c r="F147" s="63" t="e" cm="1">
        <f t="array" aca="1" ref="F147" ca="1">numtext(E147)</f>
        <v>#NAME?</v>
      </c>
      <c r="G147" s="71">
        <f t="shared" si="5"/>
        <v>0</v>
      </c>
    </row>
    <row r="148" spans="1:7" s="28" customFormat="1" ht="71.25">
      <c r="A148" s="67" t="s">
        <v>247</v>
      </c>
      <c r="B148" s="73" t="s">
        <v>467</v>
      </c>
      <c r="C148" s="69" t="s">
        <v>26</v>
      </c>
      <c r="D148" s="74">
        <v>400</v>
      </c>
      <c r="E148" s="71"/>
      <c r="F148" s="63" t="e" cm="1">
        <f t="array" aca="1" ref="F148" ca="1">numtext(E148)</f>
        <v>#NAME?</v>
      </c>
      <c r="G148" s="71">
        <f t="shared" si="5"/>
        <v>0</v>
      </c>
    </row>
    <row r="149" spans="1:7" s="28" customFormat="1" ht="71.25">
      <c r="A149" s="67" t="s">
        <v>248</v>
      </c>
      <c r="B149" s="73" t="s">
        <v>469</v>
      </c>
      <c r="C149" s="69" t="s">
        <v>26</v>
      </c>
      <c r="D149" s="74">
        <v>390</v>
      </c>
      <c r="E149" s="71"/>
      <c r="F149" s="63" t="e" cm="1">
        <f t="array" aca="1" ref="F149" ca="1">numtext(E149)</f>
        <v>#NAME?</v>
      </c>
      <c r="G149" s="71">
        <f t="shared" si="5"/>
        <v>0</v>
      </c>
    </row>
    <row r="150" spans="1:7" s="28" customFormat="1" ht="57">
      <c r="A150" s="67" t="s">
        <v>321</v>
      </c>
      <c r="B150" s="73" t="s">
        <v>471</v>
      </c>
      <c r="C150" s="69" t="s">
        <v>26</v>
      </c>
      <c r="D150" s="74">
        <v>50</v>
      </c>
      <c r="E150" s="71"/>
      <c r="F150" s="63" t="e" cm="1">
        <f t="array" aca="1" ref="F150" ca="1">numtext(E150)</f>
        <v>#NAME?</v>
      </c>
      <c r="G150" s="71">
        <f t="shared" si="5"/>
        <v>0</v>
      </c>
    </row>
    <row r="151" spans="1:7" s="28" customFormat="1" ht="57">
      <c r="A151" s="67" t="s">
        <v>249</v>
      </c>
      <c r="B151" s="73" t="s">
        <v>473</v>
      </c>
      <c r="C151" s="69" t="s">
        <v>26</v>
      </c>
      <c r="D151" s="74">
        <v>150</v>
      </c>
      <c r="E151" s="71"/>
      <c r="F151" s="63" t="e" cm="1">
        <f t="array" aca="1" ref="F151" ca="1">numtext(E151)</f>
        <v>#NAME?</v>
      </c>
      <c r="G151" s="71">
        <f t="shared" si="5"/>
        <v>0</v>
      </c>
    </row>
    <row r="152" spans="1:7" s="28" customFormat="1" ht="71.25">
      <c r="A152" s="67" t="s">
        <v>250</v>
      </c>
      <c r="B152" s="73" t="s">
        <v>475</v>
      </c>
      <c r="C152" s="69" t="s">
        <v>26</v>
      </c>
      <c r="D152" s="74">
        <v>130</v>
      </c>
      <c r="E152" s="71"/>
      <c r="F152" s="63" t="e" cm="1">
        <f t="array" aca="1" ref="F152" ca="1">numtext(E152)</f>
        <v>#NAME?</v>
      </c>
      <c r="G152" s="71">
        <f t="shared" si="5"/>
        <v>0</v>
      </c>
    </row>
    <row r="153" spans="1:7" s="28" customFormat="1" ht="57">
      <c r="A153" s="67" t="s">
        <v>251</v>
      </c>
      <c r="B153" s="73" t="s">
        <v>198</v>
      </c>
      <c r="C153" s="69" t="s">
        <v>26</v>
      </c>
      <c r="D153" s="74">
        <v>80</v>
      </c>
      <c r="E153" s="71"/>
      <c r="F153" s="63" t="e" cm="1">
        <f t="array" aca="1" ref="F153" ca="1">numtext(E153)</f>
        <v>#NAME?</v>
      </c>
      <c r="G153" s="71">
        <f t="shared" si="5"/>
        <v>0</v>
      </c>
    </row>
    <row r="154" spans="1:7" s="28" customFormat="1" ht="57">
      <c r="A154" s="67" t="s">
        <v>252</v>
      </c>
      <c r="B154" s="73" t="s">
        <v>101</v>
      </c>
      <c r="C154" s="69" t="s">
        <v>26</v>
      </c>
      <c r="D154" s="74">
        <v>80</v>
      </c>
      <c r="E154" s="71"/>
      <c r="F154" s="63" t="e" cm="1">
        <f t="array" aca="1" ref="F154" ca="1">numtext(E154)</f>
        <v>#NAME?</v>
      </c>
      <c r="G154" s="71">
        <f t="shared" si="5"/>
        <v>0</v>
      </c>
    </row>
    <row r="155" spans="1:7" s="28" customFormat="1" ht="57">
      <c r="A155" s="67" t="s">
        <v>515</v>
      </c>
      <c r="B155" s="73" t="s">
        <v>477</v>
      </c>
      <c r="C155" s="69" t="s">
        <v>26</v>
      </c>
      <c r="D155" s="74">
        <v>130</v>
      </c>
      <c r="E155" s="71"/>
      <c r="F155" s="63" t="e" cm="1">
        <f t="array" aca="1" ref="F155" ca="1">numtext(E155)</f>
        <v>#NAME?</v>
      </c>
      <c r="G155" s="71">
        <f t="shared" si="5"/>
        <v>0</v>
      </c>
    </row>
    <row r="156" spans="1:7" s="28" customFormat="1" ht="57">
      <c r="A156" s="67" t="s">
        <v>516</v>
      </c>
      <c r="B156" s="73" t="s">
        <v>478</v>
      </c>
      <c r="C156" s="69" t="s">
        <v>26</v>
      </c>
      <c r="D156" s="74">
        <v>100</v>
      </c>
      <c r="E156" s="71"/>
      <c r="F156" s="63" t="e" cm="1">
        <f t="array" aca="1" ref="F156" ca="1">numtext(E156)</f>
        <v>#NAME?</v>
      </c>
      <c r="G156" s="71">
        <f t="shared" si="5"/>
        <v>0</v>
      </c>
    </row>
    <row r="157" spans="1:7" s="28" customFormat="1" ht="57">
      <c r="A157" s="67" t="s">
        <v>517</v>
      </c>
      <c r="B157" s="73" t="s">
        <v>479</v>
      </c>
      <c r="C157" s="69" t="s">
        <v>26</v>
      </c>
      <c r="D157" s="74">
        <v>350</v>
      </c>
      <c r="E157" s="71"/>
      <c r="F157" s="63" t="e" cm="1">
        <f t="array" aca="1" ref="F157" ca="1">numtext(E157)</f>
        <v>#NAME?</v>
      </c>
      <c r="G157" s="71">
        <f t="shared" si="5"/>
        <v>0</v>
      </c>
    </row>
    <row r="158" spans="1:7" s="28" customFormat="1" ht="57">
      <c r="A158" s="67" t="s">
        <v>322</v>
      </c>
      <c r="B158" s="73" t="s">
        <v>480</v>
      </c>
      <c r="C158" s="69" t="s">
        <v>26</v>
      </c>
      <c r="D158" s="74">
        <v>400</v>
      </c>
      <c r="E158" s="71"/>
      <c r="F158" s="63" t="e" cm="1">
        <f t="array" aca="1" ref="F158" ca="1">numtext(E158)</f>
        <v>#NAME?</v>
      </c>
      <c r="G158" s="71">
        <f t="shared" si="5"/>
        <v>0</v>
      </c>
    </row>
    <row r="159" spans="1:7" s="28" customFormat="1" ht="57">
      <c r="A159" s="67" t="s">
        <v>253</v>
      </c>
      <c r="B159" s="73" t="s">
        <v>481</v>
      </c>
      <c r="C159" s="69" t="s">
        <v>26</v>
      </c>
      <c r="D159" s="74">
        <v>400</v>
      </c>
      <c r="E159" s="71"/>
      <c r="F159" s="63" t="e" cm="1">
        <f t="array" aca="1" ref="F159" ca="1">numtext(E159)</f>
        <v>#NAME?</v>
      </c>
      <c r="G159" s="71">
        <f t="shared" si="5"/>
        <v>0</v>
      </c>
    </row>
    <row r="160" spans="1:7" s="28" customFormat="1" ht="57">
      <c r="A160" s="67" t="s">
        <v>254</v>
      </c>
      <c r="B160" s="73" t="s">
        <v>482</v>
      </c>
      <c r="C160" s="69" t="s">
        <v>26</v>
      </c>
      <c r="D160" s="74">
        <v>50</v>
      </c>
      <c r="E160" s="71"/>
      <c r="F160" s="63" t="e" cm="1">
        <f t="array" aca="1" ref="F160" ca="1">numtext(E160)</f>
        <v>#NAME?</v>
      </c>
      <c r="G160" s="71">
        <f t="shared" si="5"/>
        <v>0</v>
      </c>
    </row>
    <row r="161" spans="1:7" s="28" customFormat="1" ht="57">
      <c r="A161" s="67" t="s">
        <v>255</v>
      </c>
      <c r="B161" s="73" t="s">
        <v>102</v>
      </c>
      <c r="C161" s="69" t="s">
        <v>26</v>
      </c>
      <c r="D161" s="74">
        <v>60</v>
      </c>
      <c r="E161" s="71"/>
      <c r="F161" s="63" t="e" cm="1">
        <f t="array" aca="1" ref="F161" ca="1">numtext(E161)</f>
        <v>#NAME?</v>
      </c>
      <c r="G161" s="71">
        <f t="shared" si="5"/>
        <v>0</v>
      </c>
    </row>
    <row r="162" spans="1:7" s="28" customFormat="1" ht="57">
      <c r="A162" s="67" t="s">
        <v>256</v>
      </c>
      <c r="B162" s="73" t="s">
        <v>483</v>
      </c>
      <c r="C162" s="69" t="s">
        <v>26</v>
      </c>
      <c r="D162" s="74">
        <v>60</v>
      </c>
      <c r="E162" s="71"/>
      <c r="F162" s="63" t="e" cm="1">
        <f t="array" aca="1" ref="F162" ca="1">numtext(E162)</f>
        <v>#NAME?</v>
      </c>
      <c r="G162" s="71">
        <f t="shared" si="5"/>
        <v>0</v>
      </c>
    </row>
    <row r="163" spans="1:7" s="28" customFormat="1" ht="57">
      <c r="A163" s="67" t="s">
        <v>323</v>
      </c>
      <c r="B163" s="73" t="s">
        <v>485</v>
      </c>
      <c r="C163" s="69" t="s">
        <v>26</v>
      </c>
      <c r="D163" s="74">
        <v>80</v>
      </c>
      <c r="E163" s="71"/>
      <c r="F163" s="63" t="e" cm="1">
        <f t="array" aca="1" ref="F163" ca="1">numtext(E163)</f>
        <v>#NAME?</v>
      </c>
      <c r="G163" s="71">
        <f t="shared" si="5"/>
        <v>0</v>
      </c>
    </row>
    <row r="164" spans="1:7" s="28" customFormat="1" ht="57">
      <c r="A164" s="67" t="s">
        <v>324</v>
      </c>
      <c r="B164" s="73" t="s">
        <v>486</v>
      </c>
      <c r="C164" s="69" t="s">
        <v>26</v>
      </c>
      <c r="D164" s="74">
        <v>60</v>
      </c>
      <c r="E164" s="71"/>
      <c r="F164" s="63" t="e" cm="1">
        <f t="array" aca="1" ref="F164" ca="1">numtext(E164)</f>
        <v>#NAME?</v>
      </c>
      <c r="G164" s="71">
        <f t="shared" si="5"/>
        <v>0</v>
      </c>
    </row>
    <row r="165" spans="1:7" s="28" customFormat="1" ht="42.75">
      <c r="A165" s="67" t="s">
        <v>165</v>
      </c>
      <c r="B165" s="73" t="s">
        <v>487</v>
      </c>
      <c r="C165" s="69" t="s">
        <v>26</v>
      </c>
      <c r="D165" s="74">
        <v>70</v>
      </c>
      <c r="E165" s="71"/>
      <c r="F165" s="63" t="e" cm="1">
        <f t="array" aca="1" ref="F165" ca="1">numtext(E165)</f>
        <v>#NAME?</v>
      </c>
      <c r="G165" s="71">
        <f t="shared" si="5"/>
        <v>0</v>
      </c>
    </row>
    <row r="166" spans="1:7" s="28" customFormat="1">
      <c r="A166" s="68" t="s">
        <v>31</v>
      </c>
      <c r="B166" s="88" t="s">
        <v>103</v>
      </c>
      <c r="C166" s="69"/>
      <c r="D166" s="74"/>
      <c r="E166" s="71"/>
      <c r="F166" s="63"/>
      <c r="G166" s="37">
        <f>SUM(G167:G181)</f>
        <v>0</v>
      </c>
    </row>
    <row r="167" spans="1:7" s="28" customFormat="1" ht="228">
      <c r="A167" s="67" t="s">
        <v>166</v>
      </c>
      <c r="B167" s="73" t="s">
        <v>104</v>
      </c>
      <c r="C167" s="69" t="s">
        <v>26</v>
      </c>
      <c r="D167" s="74">
        <v>26.68</v>
      </c>
      <c r="E167" s="71"/>
      <c r="F167" s="63" t="e" cm="1">
        <f t="array" aca="1" ref="F167" ca="1">numtext(E167)</f>
        <v>#NAME?</v>
      </c>
      <c r="G167" s="71">
        <f t="shared" ref="G167:G181" si="6">ROUND(D167*E167,2)</f>
        <v>0</v>
      </c>
    </row>
    <row r="168" spans="1:7" s="28" customFormat="1" ht="228">
      <c r="A168" s="67" t="s">
        <v>518</v>
      </c>
      <c r="B168" s="73" t="s">
        <v>105</v>
      </c>
      <c r="C168" s="69" t="s">
        <v>26</v>
      </c>
      <c r="D168" s="74">
        <v>21.66</v>
      </c>
      <c r="E168" s="71"/>
      <c r="F168" s="63" t="e" cm="1">
        <f t="array" aca="1" ref="F168" ca="1">numtext(E168)</f>
        <v>#NAME?</v>
      </c>
      <c r="G168" s="71">
        <f t="shared" si="6"/>
        <v>0</v>
      </c>
    </row>
    <row r="169" spans="1:7" s="28" customFormat="1" ht="228">
      <c r="A169" s="67" t="s">
        <v>519</v>
      </c>
      <c r="B169" s="73" t="s">
        <v>106</v>
      </c>
      <c r="C169" s="69" t="s">
        <v>26</v>
      </c>
      <c r="D169" s="74">
        <v>23.79</v>
      </c>
      <c r="E169" s="71"/>
      <c r="F169" s="63" t="e" cm="1">
        <f t="array" aca="1" ref="F169" ca="1">numtext(E169)</f>
        <v>#NAME?</v>
      </c>
      <c r="G169" s="71">
        <f t="shared" si="6"/>
        <v>0</v>
      </c>
    </row>
    <row r="170" spans="1:7" s="28" customFormat="1" ht="228">
      <c r="A170" s="67" t="s">
        <v>167</v>
      </c>
      <c r="B170" s="73" t="s">
        <v>107</v>
      </c>
      <c r="C170" s="69" t="s">
        <v>26</v>
      </c>
      <c r="D170" s="74">
        <v>66.19</v>
      </c>
      <c r="E170" s="71"/>
      <c r="F170" s="63" t="e" cm="1">
        <f t="array" aca="1" ref="F170" ca="1">numtext(E170)</f>
        <v>#NAME?</v>
      </c>
      <c r="G170" s="71">
        <f t="shared" si="6"/>
        <v>0</v>
      </c>
    </row>
    <row r="171" spans="1:7" s="28" customFormat="1" ht="128.25">
      <c r="A171" s="67" t="s">
        <v>168</v>
      </c>
      <c r="B171" s="73" t="s">
        <v>52</v>
      </c>
      <c r="C171" s="69" t="s">
        <v>28</v>
      </c>
      <c r="D171" s="74">
        <v>3</v>
      </c>
      <c r="E171" s="71"/>
      <c r="F171" s="63" t="e" cm="1">
        <f t="array" aca="1" ref="F171" ca="1">numtext(E171)</f>
        <v>#NAME?</v>
      </c>
      <c r="G171" s="71">
        <f t="shared" si="6"/>
        <v>0</v>
      </c>
    </row>
    <row r="172" spans="1:7" s="28" customFormat="1" ht="142.5">
      <c r="A172" s="67" t="s">
        <v>325</v>
      </c>
      <c r="B172" s="73" t="s">
        <v>395</v>
      </c>
      <c r="C172" s="69" t="s">
        <v>28</v>
      </c>
      <c r="D172" s="74">
        <v>1</v>
      </c>
      <c r="E172" s="71"/>
      <c r="F172" s="63" t="e" cm="1">
        <f t="array" aca="1" ref="F172" ca="1">numtext(E172)</f>
        <v>#NAME?</v>
      </c>
      <c r="G172" s="71">
        <f t="shared" si="6"/>
        <v>0</v>
      </c>
    </row>
    <row r="173" spans="1:7" s="28" customFormat="1" ht="142.5">
      <c r="A173" s="67" t="s">
        <v>257</v>
      </c>
      <c r="B173" s="73" t="s">
        <v>280</v>
      </c>
      <c r="C173" s="69" t="s">
        <v>28</v>
      </c>
      <c r="D173" s="74">
        <v>2</v>
      </c>
      <c r="E173" s="71"/>
      <c r="F173" s="63" t="e" cm="1">
        <f t="array" aca="1" ref="F173" ca="1">numtext(E173)</f>
        <v>#NAME?</v>
      </c>
      <c r="G173" s="71">
        <f t="shared" si="6"/>
        <v>0</v>
      </c>
    </row>
    <row r="174" spans="1:7" s="28" customFormat="1" ht="99.75">
      <c r="A174" s="67" t="s">
        <v>258</v>
      </c>
      <c r="B174" s="73" t="s">
        <v>63</v>
      </c>
      <c r="C174" s="69" t="s">
        <v>28</v>
      </c>
      <c r="D174" s="74">
        <v>9</v>
      </c>
      <c r="E174" s="71"/>
      <c r="F174" s="63" t="e" cm="1">
        <f t="array" aca="1" ref="F174" ca="1">numtext(E174)</f>
        <v>#NAME?</v>
      </c>
      <c r="G174" s="71">
        <f t="shared" si="6"/>
        <v>0</v>
      </c>
    </row>
    <row r="175" spans="1:7" s="28" customFormat="1" ht="185.25">
      <c r="A175" s="67" t="s">
        <v>259</v>
      </c>
      <c r="B175" s="73" t="s">
        <v>60</v>
      </c>
      <c r="C175" s="69" t="s">
        <v>28</v>
      </c>
      <c r="D175" s="74">
        <v>3</v>
      </c>
      <c r="E175" s="71"/>
      <c r="F175" s="63" t="e" cm="1">
        <f t="array" aca="1" ref="F175" ca="1">numtext(E175)</f>
        <v>#NAME?</v>
      </c>
      <c r="G175" s="71">
        <f t="shared" si="6"/>
        <v>0</v>
      </c>
    </row>
    <row r="176" spans="1:7" s="28" customFormat="1" ht="114">
      <c r="A176" s="67" t="s">
        <v>206</v>
      </c>
      <c r="B176" s="73" t="s">
        <v>203</v>
      </c>
      <c r="C176" s="69" t="s">
        <v>28</v>
      </c>
      <c r="D176" s="74">
        <v>5</v>
      </c>
      <c r="E176" s="71"/>
      <c r="F176" s="63" t="e" cm="1">
        <f t="array" aca="1" ref="F176" ca="1">numtext(E176)</f>
        <v>#NAME?</v>
      </c>
      <c r="G176" s="71">
        <f t="shared" si="6"/>
        <v>0</v>
      </c>
    </row>
    <row r="177" spans="1:7" s="28" customFormat="1" ht="256.5">
      <c r="A177" s="67" t="s">
        <v>207</v>
      </c>
      <c r="B177" s="73" t="s">
        <v>204</v>
      </c>
      <c r="C177" s="69" t="s">
        <v>28</v>
      </c>
      <c r="D177" s="74">
        <v>1</v>
      </c>
      <c r="E177" s="71"/>
      <c r="F177" s="63" t="e" cm="1">
        <f t="array" aca="1" ref="F177" ca="1">numtext(E177)</f>
        <v>#NAME?</v>
      </c>
      <c r="G177" s="71">
        <f t="shared" si="6"/>
        <v>0</v>
      </c>
    </row>
    <row r="178" spans="1:7" s="28" customFormat="1" ht="71.25">
      <c r="A178" s="67" t="s">
        <v>520</v>
      </c>
      <c r="B178" s="73" t="s">
        <v>62</v>
      </c>
      <c r="C178" s="69" t="s">
        <v>28</v>
      </c>
      <c r="D178" s="74">
        <v>9</v>
      </c>
      <c r="E178" s="71"/>
      <c r="F178" s="63" t="e" cm="1">
        <f t="array" aca="1" ref="F178" ca="1">numtext(E178)</f>
        <v>#NAME?</v>
      </c>
      <c r="G178" s="71">
        <f t="shared" si="6"/>
        <v>0</v>
      </c>
    </row>
    <row r="179" spans="1:7" s="28" customFormat="1" ht="142.5">
      <c r="A179" s="67" t="s">
        <v>521</v>
      </c>
      <c r="B179" s="73" t="s">
        <v>108</v>
      </c>
      <c r="C179" s="69" t="s">
        <v>28</v>
      </c>
      <c r="D179" s="74">
        <v>5</v>
      </c>
      <c r="E179" s="71"/>
      <c r="F179" s="63" t="e" cm="1">
        <f t="array" aca="1" ref="F179" ca="1">numtext(E179)</f>
        <v>#NAME?</v>
      </c>
      <c r="G179" s="71">
        <f t="shared" si="6"/>
        <v>0</v>
      </c>
    </row>
    <row r="180" spans="1:7" s="28" customFormat="1" ht="114">
      <c r="A180" s="67" t="s">
        <v>522</v>
      </c>
      <c r="B180" s="73" t="s">
        <v>110</v>
      </c>
      <c r="C180" s="69" t="s">
        <v>28</v>
      </c>
      <c r="D180" s="74">
        <v>5</v>
      </c>
      <c r="E180" s="71"/>
      <c r="F180" s="63" t="e" cm="1">
        <f t="array" aca="1" ref="F180" ca="1">numtext(E180)</f>
        <v>#NAME?</v>
      </c>
      <c r="G180" s="71">
        <f t="shared" si="6"/>
        <v>0</v>
      </c>
    </row>
    <row r="181" spans="1:7" s="28" customFormat="1" ht="71.25">
      <c r="A181" s="67" t="s">
        <v>523</v>
      </c>
      <c r="B181" s="73" t="s">
        <v>109</v>
      </c>
      <c r="C181" s="69" t="s">
        <v>28</v>
      </c>
      <c r="D181" s="74">
        <v>5</v>
      </c>
      <c r="E181" s="71"/>
      <c r="F181" s="63" t="e" cm="1">
        <f t="array" aca="1" ref="F181" ca="1">numtext(E181)</f>
        <v>#NAME?</v>
      </c>
      <c r="G181" s="71">
        <f t="shared" si="6"/>
        <v>0</v>
      </c>
    </row>
    <row r="182" spans="1:7" s="28" customFormat="1">
      <c r="A182" s="68" t="s">
        <v>35</v>
      </c>
      <c r="B182" s="88" t="s">
        <v>111</v>
      </c>
      <c r="C182" s="69"/>
      <c r="D182" s="74"/>
      <c r="E182" s="71"/>
      <c r="F182" s="63"/>
      <c r="G182" s="37">
        <f>SUM(G183:G188)</f>
        <v>0</v>
      </c>
    </row>
    <row r="183" spans="1:7" s="28" customFormat="1" ht="99.75">
      <c r="A183" s="67" t="s">
        <v>524</v>
      </c>
      <c r="B183" s="73" t="s">
        <v>55</v>
      </c>
      <c r="C183" s="69" t="s">
        <v>23</v>
      </c>
      <c r="D183" s="74">
        <v>253.83</v>
      </c>
      <c r="E183" s="71"/>
      <c r="F183" s="63" t="e" cm="1">
        <f t="array" aca="1" ref="F183" ca="1">numtext(E183)</f>
        <v>#NAME?</v>
      </c>
      <c r="G183" s="71">
        <f t="shared" ref="G183:G188" si="7">ROUND(D183*E183,2)</f>
        <v>0</v>
      </c>
    </row>
    <row r="184" spans="1:7" s="28" customFormat="1" ht="156.75">
      <c r="A184" s="67" t="s">
        <v>525</v>
      </c>
      <c r="B184" s="73" t="s">
        <v>65</v>
      </c>
      <c r="C184" s="69" t="s">
        <v>23</v>
      </c>
      <c r="D184" s="74">
        <v>163.72</v>
      </c>
      <c r="E184" s="71"/>
      <c r="F184" s="63" t="e" cm="1">
        <f t="array" aca="1" ref="F184" ca="1">numtext(E184)</f>
        <v>#NAME?</v>
      </c>
      <c r="G184" s="71">
        <f t="shared" si="7"/>
        <v>0</v>
      </c>
    </row>
    <row r="185" spans="1:7" s="28" customFormat="1" ht="71.25">
      <c r="A185" s="67" t="s">
        <v>526</v>
      </c>
      <c r="B185" s="73" t="s">
        <v>112</v>
      </c>
      <c r="C185" s="69" t="s">
        <v>28</v>
      </c>
      <c r="D185" s="74">
        <v>16</v>
      </c>
      <c r="E185" s="71"/>
      <c r="F185" s="63" t="e" cm="1">
        <f t="array" aca="1" ref="F185" ca="1">numtext(E185)</f>
        <v>#NAME?</v>
      </c>
      <c r="G185" s="71">
        <f t="shared" si="7"/>
        <v>0</v>
      </c>
    </row>
    <row r="186" spans="1:7" s="28" customFormat="1" ht="57">
      <c r="A186" s="67" t="s">
        <v>527</v>
      </c>
      <c r="B186" s="73" t="s">
        <v>113</v>
      </c>
      <c r="C186" s="69" t="s">
        <v>26</v>
      </c>
      <c r="D186" s="92">
        <v>38.4</v>
      </c>
      <c r="E186" s="71"/>
      <c r="F186" s="63" t="e" cm="1">
        <f t="array" aca="1" ref="F186" ca="1">numtext(E186)</f>
        <v>#NAME?</v>
      </c>
      <c r="G186" s="71">
        <f t="shared" si="7"/>
        <v>0</v>
      </c>
    </row>
    <row r="187" spans="1:7" s="28" customFormat="1" ht="57">
      <c r="A187" s="67" t="s">
        <v>528</v>
      </c>
      <c r="B187" s="73" t="s">
        <v>114</v>
      </c>
      <c r="C187" s="69" t="s">
        <v>28</v>
      </c>
      <c r="D187" s="74">
        <v>54</v>
      </c>
      <c r="E187" s="71"/>
      <c r="F187" s="63" t="e" cm="1">
        <f t="array" aca="1" ref="F187" ca="1">numtext(E187)</f>
        <v>#NAME?</v>
      </c>
      <c r="G187" s="71">
        <f t="shared" si="7"/>
        <v>0</v>
      </c>
    </row>
    <row r="188" spans="1:7" s="28" customFormat="1" ht="114">
      <c r="A188" s="67" t="s">
        <v>529</v>
      </c>
      <c r="B188" s="73" t="s">
        <v>115</v>
      </c>
      <c r="C188" s="69" t="s">
        <v>26</v>
      </c>
      <c r="D188" s="74">
        <v>35.83</v>
      </c>
      <c r="E188" s="71"/>
      <c r="F188" s="63" t="e" cm="1">
        <f t="array" aca="1" ref="F188" ca="1">numtext(E188)</f>
        <v>#NAME?</v>
      </c>
      <c r="G188" s="71">
        <f t="shared" si="7"/>
        <v>0</v>
      </c>
    </row>
    <row r="189" spans="1:7" s="28" customFormat="1">
      <c r="A189" s="68" t="s">
        <v>36</v>
      </c>
      <c r="B189" s="88" t="s">
        <v>116</v>
      </c>
      <c r="C189" s="69"/>
      <c r="D189" s="74"/>
      <c r="E189" s="71"/>
      <c r="F189" s="63"/>
      <c r="G189" s="37">
        <f>SUM(G190:G195)</f>
        <v>0</v>
      </c>
    </row>
    <row r="190" spans="1:7" s="28" customFormat="1" ht="128.25">
      <c r="A190" s="67" t="s">
        <v>530</v>
      </c>
      <c r="B190" s="73" t="s">
        <v>363</v>
      </c>
      <c r="C190" s="69" t="s">
        <v>23</v>
      </c>
      <c r="D190" s="74">
        <v>89.18</v>
      </c>
      <c r="E190" s="71"/>
      <c r="F190" s="63" t="e" cm="1">
        <f t="array" aca="1" ref="F190" ca="1">numtext(E190)</f>
        <v>#NAME?</v>
      </c>
      <c r="G190" s="71">
        <f t="shared" ref="G190:G195" si="8">ROUND(D190*E190,2)</f>
        <v>0</v>
      </c>
    </row>
    <row r="191" spans="1:7" s="28" customFormat="1" ht="85.5">
      <c r="A191" s="67" t="s">
        <v>531</v>
      </c>
      <c r="B191" s="73" t="s">
        <v>364</v>
      </c>
      <c r="C191" s="69" t="s">
        <v>26</v>
      </c>
      <c r="D191" s="74">
        <v>89.08</v>
      </c>
      <c r="E191" s="71"/>
      <c r="F191" s="63" t="e" cm="1">
        <f t="array" aca="1" ref="F191" ca="1">numtext(E191)</f>
        <v>#NAME?</v>
      </c>
      <c r="G191" s="71">
        <f t="shared" si="8"/>
        <v>0</v>
      </c>
    </row>
    <row r="192" spans="1:7" s="28" customFormat="1" ht="99.75">
      <c r="A192" s="67" t="s">
        <v>532</v>
      </c>
      <c r="B192" s="73" t="s">
        <v>345</v>
      </c>
      <c r="C192" s="69" t="s">
        <v>23</v>
      </c>
      <c r="D192" s="74">
        <v>18.04</v>
      </c>
      <c r="E192" s="71"/>
      <c r="F192" s="63" t="e" cm="1">
        <f t="array" aca="1" ref="F192" ca="1">numtext(E192)</f>
        <v>#NAME?</v>
      </c>
      <c r="G192" s="71">
        <f t="shared" si="8"/>
        <v>0</v>
      </c>
    </row>
    <row r="193" spans="1:7" s="28" customFormat="1" ht="99.75">
      <c r="A193" s="67" t="s">
        <v>533</v>
      </c>
      <c r="B193" s="73" t="s">
        <v>346</v>
      </c>
      <c r="C193" s="69" t="s">
        <v>23</v>
      </c>
      <c r="D193" s="74">
        <v>12.11</v>
      </c>
      <c r="E193" s="71"/>
      <c r="F193" s="63" t="e" cm="1">
        <f t="array" aca="1" ref="F193" ca="1">numtext(E193)</f>
        <v>#NAME?</v>
      </c>
      <c r="G193" s="71">
        <f t="shared" si="8"/>
        <v>0</v>
      </c>
    </row>
    <row r="194" spans="1:7" s="28" customFormat="1" ht="85.5">
      <c r="A194" s="67" t="s">
        <v>534</v>
      </c>
      <c r="B194" s="73" t="s">
        <v>205</v>
      </c>
      <c r="C194" s="69" t="s">
        <v>26</v>
      </c>
      <c r="D194" s="74">
        <v>70.56</v>
      </c>
      <c r="E194" s="71"/>
      <c r="F194" s="63" t="e" cm="1">
        <f t="array" aca="1" ref="F194" ca="1">numtext(E194)</f>
        <v>#NAME?</v>
      </c>
      <c r="G194" s="71">
        <f t="shared" si="8"/>
        <v>0</v>
      </c>
    </row>
    <row r="195" spans="1:7" s="28" customFormat="1" ht="99.75">
      <c r="A195" s="67" t="s">
        <v>535</v>
      </c>
      <c r="B195" s="73" t="s">
        <v>61</v>
      </c>
      <c r="C195" s="69" t="s">
        <v>28</v>
      </c>
      <c r="D195" s="74">
        <v>16</v>
      </c>
      <c r="E195" s="71"/>
      <c r="F195" s="63" t="e" cm="1">
        <f t="array" aca="1" ref="F195" ca="1">numtext(E195)</f>
        <v>#NAME?</v>
      </c>
      <c r="G195" s="71">
        <f t="shared" si="8"/>
        <v>0</v>
      </c>
    </row>
    <row r="196" spans="1:7" s="28" customFormat="1">
      <c r="A196" s="68" t="s">
        <v>37</v>
      </c>
      <c r="B196" s="88" t="s">
        <v>379</v>
      </c>
      <c r="C196" s="69"/>
      <c r="D196" s="74"/>
      <c r="E196" s="71"/>
      <c r="F196" s="63"/>
      <c r="G196" s="37">
        <f>SUM(G197:G208)</f>
        <v>0</v>
      </c>
    </row>
    <row r="197" spans="1:7" s="28" customFormat="1" ht="57">
      <c r="A197" s="67" t="s">
        <v>536</v>
      </c>
      <c r="B197" s="73" t="s">
        <v>380</v>
      </c>
      <c r="C197" s="69" t="s">
        <v>28</v>
      </c>
      <c r="D197" s="74">
        <v>14</v>
      </c>
      <c r="E197" s="71"/>
      <c r="F197" s="63" t="e" cm="1">
        <f t="array" aca="1" ref="F197" ca="1">numtext(E197)</f>
        <v>#NAME?</v>
      </c>
      <c r="G197" s="71">
        <f t="shared" ref="G197:G208" si="9">ROUND(D197*E197,2)</f>
        <v>0</v>
      </c>
    </row>
    <row r="198" spans="1:7" s="28" customFormat="1" ht="71.25">
      <c r="A198" s="67" t="s">
        <v>537</v>
      </c>
      <c r="B198" s="73" t="s">
        <v>381</v>
      </c>
      <c r="C198" s="69" t="s">
        <v>28</v>
      </c>
      <c r="D198" s="74">
        <v>14</v>
      </c>
      <c r="E198" s="71"/>
      <c r="F198" s="63" t="e" cm="1">
        <f t="array" aca="1" ref="F198" ca="1">numtext(E198)</f>
        <v>#NAME?</v>
      </c>
      <c r="G198" s="71">
        <f t="shared" si="9"/>
        <v>0</v>
      </c>
    </row>
    <row r="199" spans="1:7" s="28" customFormat="1" ht="42.75">
      <c r="A199" s="67" t="s">
        <v>538</v>
      </c>
      <c r="B199" s="73" t="s">
        <v>382</v>
      </c>
      <c r="C199" s="69" t="s">
        <v>28</v>
      </c>
      <c r="D199" s="74">
        <v>6</v>
      </c>
      <c r="E199" s="71"/>
      <c r="F199" s="63" t="e" cm="1">
        <f t="array" aca="1" ref="F199" ca="1">numtext(E199)</f>
        <v>#NAME?</v>
      </c>
      <c r="G199" s="71">
        <f t="shared" si="9"/>
        <v>0</v>
      </c>
    </row>
    <row r="200" spans="1:7" s="28" customFormat="1" ht="71.25">
      <c r="A200" s="67" t="s">
        <v>539</v>
      </c>
      <c r="B200" s="73" t="s">
        <v>383</v>
      </c>
      <c r="C200" s="69" t="s">
        <v>28</v>
      </c>
      <c r="D200" s="74">
        <v>7</v>
      </c>
      <c r="E200" s="71"/>
      <c r="F200" s="63" t="e" cm="1">
        <f t="array" aca="1" ref="F200" ca="1">numtext(E200)</f>
        <v>#NAME?</v>
      </c>
      <c r="G200" s="71">
        <f t="shared" si="9"/>
        <v>0</v>
      </c>
    </row>
    <row r="201" spans="1:7" s="28" customFormat="1" ht="42.75">
      <c r="A201" s="67" t="s">
        <v>540</v>
      </c>
      <c r="B201" s="73" t="s">
        <v>384</v>
      </c>
      <c r="C201" s="69" t="s">
        <v>28</v>
      </c>
      <c r="D201" s="74">
        <v>7</v>
      </c>
      <c r="E201" s="71"/>
      <c r="F201" s="63" t="e" cm="1">
        <f t="array" aca="1" ref="F201" ca="1">numtext(E201)</f>
        <v>#NAME?</v>
      </c>
      <c r="G201" s="71">
        <f t="shared" si="9"/>
        <v>0</v>
      </c>
    </row>
    <row r="202" spans="1:7" s="28" customFormat="1" ht="42.75">
      <c r="A202" s="67" t="s">
        <v>541</v>
      </c>
      <c r="B202" s="73" t="s">
        <v>385</v>
      </c>
      <c r="C202" s="69" t="s">
        <v>28</v>
      </c>
      <c r="D202" s="74">
        <v>10</v>
      </c>
      <c r="E202" s="71"/>
      <c r="F202" s="63" t="e" cm="1">
        <f t="array" aca="1" ref="F202" ca="1">numtext(E202)</f>
        <v>#NAME?</v>
      </c>
      <c r="G202" s="71">
        <f t="shared" si="9"/>
        <v>0</v>
      </c>
    </row>
    <row r="203" spans="1:7" s="28" customFormat="1" ht="42.75">
      <c r="A203" s="67" t="s">
        <v>542</v>
      </c>
      <c r="B203" s="73" t="s">
        <v>386</v>
      </c>
      <c r="C203" s="69" t="s">
        <v>28</v>
      </c>
      <c r="D203" s="74">
        <v>10</v>
      </c>
      <c r="E203" s="71"/>
      <c r="F203" s="63" t="e" cm="1">
        <f t="array" aca="1" ref="F203" ca="1">numtext(E203)</f>
        <v>#NAME?</v>
      </c>
      <c r="G203" s="71">
        <f t="shared" si="9"/>
        <v>0</v>
      </c>
    </row>
    <row r="204" spans="1:7" s="28" customFormat="1" ht="57">
      <c r="A204" s="67" t="s">
        <v>543</v>
      </c>
      <c r="B204" s="73" t="s">
        <v>387</v>
      </c>
      <c r="C204" s="69" t="s">
        <v>28</v>
      </c>
      <c r="D204" s="74">
        <v>10</v>
      </c>
      <c r="E204" s="71"/>
      <c r="F204" s="63" t="e" cm="1">
        <f t="array" aca="1" ref="F204" ca="1">numtext(E204)</f>
        <v>#NAME?</v>
      </c>
      <c r="G204" s="71">
        <f t="shared" si="9"/>
        <v>0</v>
      </c>
    </row>
    <row r="205" spans="1:7" s="28" customFormat="1" ht="42.75">
      <c r="A205" s="67" t="s">
        <v>544</v>
      </c>
      <c r="B205" s="73" t="s">
        <v>390</v>
      </c>
      <c r="C205" s="69" t="s">
        <v>28</v>
      </c>
      <c r="D205" s="74">
        <v>10</v>
      </c>
      <c r="E205" s="71"/>
      <c r="F205" s="63" t="e" cm="1">
        <f t="array" aca="1" ref="F205" ca="1">numtext(E205)</f>
        <v>#NAME?</v>
      </c>
      <c r="G205" s="71">
        <f t="shared" si="9"/>
        <v>0</v>
      </c>
    </row>
    <row r="206" spans="1:7" s="28" customFormat="1" ht="42.75">
      <c r="A206" s="67" t="s">
        <v>545</v>
      </c>
      <c r="B206" s="73" t="s">
        <v>388</v>
      </c>
      <c r="C206" s="69" t="s">
        <v>28</v>
      </c>
      <c r="D206" s="74">
        <v>6</v>
      </c>
      <c r="E206" s="71"/>
      <c r="F206" s="63" t="e" cm="1">
        <f t="array" aca="1" ref="F206" ca="1">numtext(E206)</f>
        <v>#NAME?</v>
      </c>
      <c r="G206" s="71">
        <f t="shared" si="9"/>
        <v>0</v>
      </c>
    </row>
    <row r="207" spans="1:7" s="28" customFormat="1" ht="57">
      <c r="A207" s="67" t="s">
        <v>546</v>
      </c>
      <c r="B207" s="73" t="s">
        <v>389</v>
      </c>
      <c r="C207" s="69" t="s">
        <v>28</v>
      </c>
      <c r="D207" s="74">
        <v>6</v>
      </c>
      <c r="E207" s="71"/>
      <c r="F207" s="63" t="e" cm="1">
        <f t="array" aca="1" ref="F207" ca="1">numtext(E207)</f>
        <v>#NAME?</v>
      </c>
      <c r="G207" s="71">
        <f t="shared" si="9"/>
        <v>0</v>
      </c>
    </row>
    <row r="208" spans="1:7" s="28" customFormat="1" ht="114">
      <c r="A208" s="67" t="s">
        <v>547</v>
      </c>
      <c r="B208" s="73" t="s">
        <v>391</v>
      </c>
      <c r="C208" s="69" t="s">
        <v>28</v>
      </c>
      <c r="D208" s="74">
        <v>7</v>
      </c>
      <c r="E208" s="71"/>
      <c r="F208" s="63" t="e" cm="1">
        <f t="array" aca="1" ref="F208" ca="1">numtext(E208)</f>
        <v>#NAME?</v>
      </c>
      <c r="G208" s="71">
        <f t="shared" si="9"/>
        <v>0</v>
      </c>
    </row>
    <row r="209" spans="1:7" s="28" customFormat="1">
      <c r="A209" s="68" t="s">
        <v>38</v>
      </c>
      <c r="B209" s="88" t="s">
        <v>118</v>
      </c>
      <c r="C209" s="69"/>
      <c r="D209" s="74"/>
      <c r="E209" s="71"/>
      <c r="F209" s="63"/>
      <c r="G209" s="37">
        <f>SUM(G210:G213)</f>
        <v>0</v>
      </c>
    </row>
    <row r="210" spans="1:7" s="28" customFormat="1" ht="85.5">
      <c r="A210" s="67" t="s">
        <v>548</v>
      </c>
      <c r="B210" s="93" t="s">
        <v>366</v>
      </c>
      <c r="C210" s="74" t="s">
        <v>28</v>
      </c>
      <c r="D210" s="74">
        <v>1</v>
      </c>
      <c r="E210" s="71"/>
      <c r="F210" s="63" t="e" cm="1">
        <f t="array" aca="1" ref="F210" ca="1">numtext(E210)</f>
        <v>#NAME?</v>
      </c>
      <c r="G210" s="71">
        <f t="shared" ref="G210:G213" si="10">ROUND(D210*E210,2)</f>
        <v>0</v>
      </c>
    </row>
    <row r="211" spans="1:7" s="28" customFormat="1" ht="85.5">
      <c r="A211" s="67" t="s">
        <v>549</v>
      </c>
      <c r="B211" s="73" t="s">
        <v>365</v>
      </c>
      <c r="C211" s="74" t="s">
        <v>28</v>
      </c>
      <c r="D211" s="74">
        <v>1</v>
      </c>
      <c r="E211" s="71"/>
      <c r="F211" s="63" t="e" cm="1">
        <f t="array" aca="1" ref="F211" ca="1">numtext(E211)</f>
        <v>#NAME?</v>
      </c>
      <c r="G211" s="71">
        <f t="shared" si="10"/>
        <v>0</v>
      </c>
    </row>
    <row r="212" spans="1:7" s="28" customFormat="1" ht="142.5">
      <c r="A212" s="67" t="s">
        <v>550</v>
      </c>
      <c r="B212" s="73" t="s">
        <v>368</v>
      </c>
      <c r="C212" s="74" t="s">
        <v>28</v>
      </c>
      <c r="D212" s="74">
        <v>1</v>
      </c>
      <c r="E212" s="71"/>
      <c r="F212" s="63" t="e" cm="1">
        <f t="array" aca="1" ref="F212" ca="1">numtext(E212)</f>
        <v>#NAME?</v>
      </c>
      <c r="G212" s="71">
        <f t="shared" si="10"/>
        <v>0</v>
      </c>
    </row>
    <row r="213" spans="1:7" s="28" customFormat="1" ht="71.25">
      <c r="A213" s="67" t="s">
        <v>290</v>
      </c>
      <c r="B213" s="73" t="s">
        <v>367</v>
      </c>
      <c r="C213" s="69" t="s">
        <v>28</v>
      </c>
      <c r="D213" s="74">
        <v>1</v>
      </c>
      <c r="E213" s="71"/>
      <c r="F213" s="63" t="e" cm="1">
        <f t="array" aca="1" ref="F213" ca="1">numtext(E213)</f>
        <v>#NAME?</v>
      </c>
      <c r="G213" s="71">
        <f t="shared" si="10"/>
        <v>0</v>
      </c>
    </row>
    <row r="214" spans="1:7" s="28" customFormat="1">
      <c r="A214" s="68" t="s">
        <v>578</v>
      </c>
      <c r="B214" s="68" t="s">
        <v>119</v>
      </c>
      <c r="C214" s="69"/>
      <c r="D214" s="74"/>
      <c r="E214" s="71"/>
      <c r="F214" s="63"/>
      <c r="G214" s="37">
        <f>SUM(G215:G221)</f>
        <v>0</v>
      </c>
    </row>
    <row r="215" spans="1:7" s="28" customFormat="1" ht="156.75">
      <c r="A215" s="67" t="s">
        <v>326</v>
      </c>
      <c r="B215" s="93" t="s">
        <v>369</v>
      </c>
      <c r="C215" s="69" t="s">
        <v>28</v>
      </c>
      <c r="D215" s="74">
        <v>1</v>
      </c>
      <c r="E215" s="71"/>
      <c r="F215" s="63" t="e" cm="1">
        <f t="array" aca="1" ref="F215" ca="1">numtext(E215)</f>
        <v>#NAME?</v>
      </c>
      <c r="G215" s="71">
        <f t="shared" ref="G215:G221" si="11">ROUND(D215*E215,2)</f>
        <v>0</v>
      </c>
    </row>
    <row r="216" spans="1:7" s="28" customFormat="1" ht="156.75">
      <c r="A216" s="67" t="s">
        <v>327</v>
      </c>
      <c r="B216" s="93" t="s">
        <v>370</v>
      </c>
      <c r="C216" s="69" t="s">
        <v>28</v>
      </c>
      <c r="D216" s="74">
        <v>1</v>
      </c>
      <c r="E216" s="71"/>
      <c r="F216" s="63" t="e" cm="1">
        <f t="array" aca="1" ref="F216" ca="1">numtext(E216)</f>
        <v>#NAME?</v>
      </c>
      <c r="G216" s="71">
        <f t="shared" si="11"/>
        <v>0</v>
      </c>
    </row>
    <row r="217" spans="1:7" s="28" customFormat="1" ht="156.75">
      <c r="A217" s="67" t="s">
        <v>328</v>
      </c>
      <c r="B217" s="93" t="s">
        <v>371</v>
      </c>
      <c r="C217" s="69" t="s">
        <v>28</v>
      </c>
      <c r="D217" s="74">
        <v>1</v>
      </c>
      <c r="E217" s="71"/>
      <c r="F217" s="63" t="e" cm="1">
        <f t="array" aca="1" ref="F217" ca="1">numtext(E217)</f>
        <v>#NAME?</v>
      </c>
      <c r="G217" s="71">
        <f t="shared" si="11"/>
        <v>0</v>
      </c>
    </row>
    <row r="218" spans="1:7" s="28" customFormat="1" ht="156.75">
      <c r="A218" s="67" t="s">
        <v>260</v>
      </c>
      <c r="B218" s="93" t="s">
        <v>372</v>
      </c>
      <c r="C218" s="69" t="s">
        <v>28</v>
      </c>
      <c r="D218" s="74">
        <v>1</v>
      </c>
      <c r="E218" s="71"/>
      <c r="F218" s="63" t="e" cm="1">
        <f t="array" aca="1" ref="F218" ca="1">numtext(E218)</f>
        <v>#NAME?</v>
      </c>
      <c r="G218" s="71">
        <f t="shared" si="11"/>
        <v>0</v>
      </c>
    </row>
    <row r="219" spans="1:7" s="28" customFormat="1" ht="142.5">
      <c r="A219" s="67" t="s">
        <v>261</v>
      </c>
      <c r="B219" s="93" t="s">
        <v>373</v>
      </c>
      <c r="C219" s="69" t="s">
        <v>28</v>
      </c>
      <c r="D219" s="74">
        <v>1</v>
      </c>
      <c r="E219" s="71"/>
      <c r="F219" s="63" t="e" cm="1">
        <f t="array" aca="1" ref="F219" ca="1">numtext(E219)</f>
        <v>#NAME?</v>
      </c>
      <c r="G219" s="71">
        <f t="shared" si="11"/>
        <v>0</v>
      </c>
    </row>
    <row r="220" spans="1:7" s="28" customFormat="1" ht="85.5">
      <c r="A220" s="67" t="s">
        <v>262</v>
      </c>
      <c r="B220" s="73" t="s">
        <v>347</v>
      </c>
      <c r="C220" s="69" t="s">
        <v>23</v>
      </c>
      <c r="D220" s="74">
        <v>4.5599999999999996</v>
      </c>
      <c r="E220" s="71"/>
      <c r="F220" s="63" t="e" cm="1">
        <f t="array" aca="1" ref="F220" ca="1">numtext(E220)</f>
        <v>#NAME?</v>
      </c>
      <c r="G220" s="71">
        <f t="shared" si="11"/>
        <v>0</v>
      </c>
    </row>
    <row r="221" spans="1:7" s="28" customFormat="1" ht="142.5">
      <c r="A221" s="67" t="s">
        <v>263</v>
      </c>
      <c r="B221" s="73" t="s">
        <v>120</v>
      </c>
      <c r="C221" s="69" t="s">
        <v>23</v>
      </c>
      <c r="D221" s="74">
        <v>1</v>
      </c>
      <c r="E221" s="94"/>
      <c r="F221" s="63" t="e" cm="1">
        <f t="array" aca="1" ref="F221" ca="1">numtext(E221)</f>
        <v>#NAME?</v>
      </c>
      <c r="G221" s="71">
        <f t="shared" si="11"/>
        <v>0</v>
      </c>
    </row>
    <row r="222" spans="1:7" s="28" customFormat="1">
      <c r="A222" s="68" t="s">
        <v>39</v>
      </c>
      <c r="B222" s="88" t="s">
        <v>121</v>
      </c>
      <c r="C222" s="69"/>
      <c r="D222" s="74"/>
      <c r="E222" s="71"/>
      <c r="F222" s="63"/>
      <c r="G222" s="37">
        <f>SUM(G223:G227)</f>
        <v>0</v>
      </c>
    </row>
    <row r="223" spans="1:7" s="28" customFormat="1" ht="114">
      <c r="A223" s="67" t="s">
        <v>211</v>
      </c>
      <c r="B223" s="73" t="s">
        <v>374</v>
      </c>
      <c r="C223" s="69" t="s">
        <v>28</v>
      </c>
      <c r="D223" s="74">
        <v>1</v>
      </c>
      <c r="E223" s="71"/>
      <c r="F223" s="63" t="e" cm="1">
        <f t="array" aca="1" ref="F223" ca="1">numtext(E223)</f>
        <v>#NAME?</v>
      </c>
      <c r="G223" s="71">
        <f t="shared" ref="G223:G227" si="12">ROUND(D223*E223,2)</f>
        <v>0</v>
      </c>
    </row>
    <row r="224" spans="1:7" s="28" customFormat="1" ht="114">
      <c r="A224" s="67" t="s">
        <v>264</v>
      </c>
      <c r="B224" s="73" t="s">
        <v>375</v>
      </c>
      <c r="C224" s="69" t="s">
        <v>28</v>
      </c>
      <c r="D224" s="74">
        <v>2</v>
      </c>
      <c r="E224" s="71"/>
      <c r="F224" s="63" t="e" cm="1">
        <f t="array" aca="1" ref="F224" ca="1">numtext(E224)</f>
        <v>#NAME?</v>
      </c>
      <c r="G224" s="71">
        <f t="shared" si="12"/>
        <v>0</v>
      </c>
    </row>
    <row r="225" spans="1:7" s="28" customFormat="1" ht="85.5">
      <c r="A225" s="67" t="s">
        <v>213</v>
      </c>
      <c r="B225" s="73" t="s">
        <v>376</v>
      </c>
      <c r="C225" s="69" t="s">
        <v>28</v>
      </c>
      <c r="D225" s="74">
        <v>3</v>
      </c>
      <c r="E225" s="71"/>
      <c r="F225" s="63" t="e" cm="1">
        <f t="array" aca="1" ref="F225" ca="1">numtext(E225)</f>
        <v>#NAME?</v>
      </c>
      <c r="G225" s="71">
        <f t="shared" si="12"/>
        <v>0</v>
      </c>
    </row>
    <row r="226" spans="1:7" s="28" customFormat="1" ht="114">
      <c r="A226" s="67" t="s">
        <v>551</v>
      </c>
      <c r="B226" s="73" t="s">
        <v>377</v>
      </c>
      <c r="C226" s="69" t="s">
        <v>28</v>
      </c>
      <c r="D226" s="74">
        <v>2</v>
      </c>
      <c r="E226" s="71"/>
      <c r="F226" s="63" t="e" cm="1">
        <f t="array" aca="1" ref="F226" ca="1">numtext(E226)</f>
        <v>#NAME?</v>
      </c>
      <c r="G226" s="71">
        <f t="shared" si="12"/>
        <v>0</v>
      </c>
    </row>
    <row r="227" spans="1:7" s="28" customFormat="1" ht="114">
      <c r="A227" s="67" t="s">
        <v>552</v>
      </c>
      <c r="B227" s="73" t="s">
        <v>378</v>
      </c>
      <c r="C227" s="69" t="s">
        <v>28</v>
      </c>
      <c r="D227" s="74">
        <v>1</v>
      </c>
      <c r="E227" s="71"/>
      <c r="F227" s="63" t="e" cm="1">
        <f t="array" aca="1" ref="F227" ca="1">numtext(E227)</f>
        <v>#NAME?</v>
      </c>
      <c r="G227" s="71">
        <f t="shared" si="12"/>
        <v>0</v>
      </c>
    </row>
    <row r="228" spans="1:7" s="28" customFormat="1">
      <c r="A228" s="68" t="s">
        <v>40</v>
      </c>
      <c r="B228" s="88" t="s">
        <v>122</v>
      </c>
      <c r="C228" s="69"/>
      <c r="D228" s="74"/>
      <c r="E228" s="71"/>
      <c r="F228" s="63"/>
      <c r="G228" s="37">
        <f>SUM(G229:G232)</f>
        <v>0</v>
      </c>
    </row>
    <row r="229" spans="1:7" s="28" customFormat="1" ht="270.75">
      <c r="A229" s="67" t="s">
        <v>553</v>
      </c>
      <c r="B229" s="73" t="s">
        <v>279</v>
      </c>
      <c r="C229" s="69" t="s">
        <v>28</v>
      </c>
      <c r="D229" s="74">
        <v>1</v>
      </c>
      <c r="E229" s="71"/>
      <c r="F229" s="63" t="e" cm="1">
        <f t="array" aca="1" ref="F229" ca="1">numtext(E229)</f>
        <v>#NAME?</v>
      </c>
      <c r="G229" s="71">
        <f t="shared" ref="G229:G232" si="13">ROUND(D229*E229,2)</f>
        <v>0</v>
      </c>
    </row>
    <row r="230" spans="1:7" s="28" customFormat="1" ht="213.75">
      <c r="A230" s="67" t="s">
        <v>554</v>
      </c>
      <c r="B230" s="73" t="s">
        <v>123</v>
      </c>
      <c r="C230" s="69" t="s">
        <v>28</v>
      </c>
      <c r="D230" s="74">
        <v>2</v>
      </c>
      <c r="E230" s="71"/>
      <c r="F230" s="63" t="e" cm="1">
        <f t="array" aca="1" ref="F230" ca="1">numtext(E230)</f>
        <v>#NAME?</v>
      </c>
      <c r="G230" s="71">
        <f t="shared" si="13"/>
        <v>0</v>
      </c>
    </row>
    <row r="231" spans="1:7" s="28" customFormat="1" ht="85.5">
      <c r="A231" s="67" t="s">
        <v>169</v>
      </c>
      <c r="B231" s="73" t="s">
        <v>70</v>
      </c>
      <c r="C231" s="69" t="s">
        <v>28</v>
      </c>
      <c r="D231" s="74">
        <v>1</v>
      </c>
      <c r="E231" s="71"/>
      <c r="F231" s="63" t="e" cm="1">
        <f t="array" aca="1" ref="F231" ca="1">numtext(E231)</f>
        <v>#NAME?</v>
      </c>
      <c r="G231" s="71">
        <f t="shared" si="13"/>
        <v>0</v>
      </c>
    </row>
    <row r="232" spans="1:7" s="28" customFormat="1" ht="128.25">
      <c r="A232" s="67" t="s">
        <v>555</v>
      </c>
      <c r="B232" s="73" t="s">
        <v>71</v>
      </c>
      <c r="C232" s="69" t="s">
        <v>28</v>
      </c>
      <c r="D232" s="74">
        <v>1</v>
      </c>
      <c r="E232" s="71"/>
      <c r="F232" s="63" t="e" cm="1">
        <f t="array" aca="1" ref="F232" ca="1">numtext(E232)</f>
        <v>#NAME?</v>
      </c>
      <c r="G232" s="71">
        <f t="shared" si="13"/>
        <v>0</v>
      </c>
    </row>
    <row r="233" spans="1:7" s="64" customFormat="1">
      <c r="A233" s="68" t="s">
        <v>41</v>
      </c>
      <c r="B233" s="88" t="s">
        <v>124</v>
      </c>
      <c r="C233" s="69"/>
      <c r="D233" s="74"/>
      <c r="E233" s="71"/>
      <c r="F233" s="63"/>
      <c r="G233" s="37">
        <f>SUM(G234:G246)</f>
        <v>0</v>
      </c>
    </row>
    <row r="234" spans="1:7" s="64" customFormat="1" ht="128.25">
      <c r="A234" s="67" t="s">
        <v>265</v>
      </c>
      <c r="B234" s="73" t="s">
        <v>208</v>
      </c>
      <c r="C234" s="69" t="s">
        <v>29</v>
      </c>
      <c r="D234" s="74">
        <v>2</v>
      </c>
      <c r="E234" s="71"/>
      <c r="F234" s="63" t="e" cm="1">
        <f t="array" aca="1" ref="F234" ca="1">numtext(E234)</f>
        <v>#NAME?</v>
      </c>
      <c r="G234" s="71">
        <f t="shared" ref="G234:G246" si="14">ROUND(D234*E234,2)</f>
        <v>0</v>
      </c>
    </row>
    <row r="235" spans="1:7" s="64" customFormat="1" ht="57">
      <c r="A235" s="67" t="s">
        <v>266</v>
      </c>
      <c r="B235" s="73" t="s">
        <v>74</v>
      </c>
      <c r="C235" s="69" t="s">
        <v>28</v>
      </c>
      <c r="D235" s="74">
        <v>1</v>
      </c>
      <c r="E235" s="71"/>
      <c r="F235" s="63" t="e" cm="1">
        <f t="array" aca="1" ref="F235" ca="1">numtext(E235)</f>
        <v>#NAME?</v>
      </c>
      <c r="G235" s="71">
        <f t="shared" si="14"/>
        <v>0</v>
      </c>
    </row>
    <row r="236" spans="1:7" s="64" customFormat="1" ht="71.25">
      <c r="A236" s="67" t="s">
        <v>267</v>
      </c>
      <c r="B236" s="73" t="s">
        <v>76</v>
      </c>
      <c r="C236" s="69" t="s">
        <v>28</v>
      </c>
      <c r="D236" s="74">
        <v>1</v>
      </c>
      <c r="E236" s="71"/>
      <c r="F236" s="63" t="e" cm="1">
        <f t="array" aca="1" ref="F236" ca="1">numtext(E236)</f>
        <v>#NAME?</v>
      </c>
      <c r="G236" s="71">
        <f t="shared" si="14"/>
        <v>0</v>
      </c>
    </row>
    <row r="237" spans="1:7" s="64" customFormat="1" ht="71.25">
      <c r="A237" s="67" t="s">
        <v>556</v>
      </c>
      <c r="B237" s="73" t="s">
        <v>75</v>
      </c>
      <c r="C237" s="69" t="s">
        <v>28</v>
      </c>
      <c r="D237" s="74">
        <v>4</v>
      </c>
      <c r="E237" s="71"/>
      <c r="F237" s="63" t="e" cm="1">
        <f t="array" aca="1" ref="F237" ca="1">numtext(E237)</f>
        <v>#NAME?</v>
      </c>
      <c r="G237" s="71">
        <f t="shared" si="14"/>
        <v>0</v>
      </c>
    </row>
    <row r="238" spans="1:7" s="64" customFormat="1" ht="57">
      <c r="A238" s="67" t="s">
        <v>557</v>
      </c>
      <c r="B238" s="73" t="s">
        <v>77</v>
      </c>
      <c r="C238" s="69" t="s">
        <v>28</v>
      </c>
      <c r="D238" s="74">
        <v>1</v>
      </c>
      <c r="E238" s="71"/>
      <c r="F238" s="63" t="e" cm="1">
        <f t="array" aca="1" ref="F238" ca="1">numtext(E238)</f>
        <v>#NAME?</v>
      </c>
      <c r="G238" s="71">
        <f t="shared" si="14"/>
        <v>0</v>
      </c>
    </row>
    <row r="239" spans="1:7" s="64" customFormat="1" ht="71.25">
      <c r="A239" s="67" t="s">
        <v>558</v>
      </c>
      <c r="B239" s="73" t="s">
        <v>78</v>
      </c>
      <c r="C239" s="69" t="s">
        <v>28</v>
      </c>
      <c r="D239" s="74">
        <v>1</v>
      </c>
      <c r="E239" s="71"/>
      <c r="F239" s="63" t="e" cm="1">
        <f t="array" aca="1" ref="F239" ca="1">numtext(E239)</f>
        <v>#NAME?</v>
      </c>
      <c r="G239" s="71">
        <f t="shared" si="14"/>
        <v>0</v>
      </c>
    </row>
    <row r="240" spans="1:7" s="64" customFormat="1" ht="57">
      <c r="A240" s="67" t="s">
        <v>268</v>
      </c>
      <c r="B240" s="73" t="s">
        <v>79</v>
      </c>
      <c r="C240" s="69" t="s">
        <v>28</v>
      </c>
      <c r="D240" s="74">
        <v>1</v>
      </c>
      <c r="E240" s="71"/>
      <c r="F240" s="63" t="e" cm="1">
        <f t="array" aca="1" ref="F240" ca="1">numtext(E240)</f>
        <v>#NAME?</v>
      </c>
      <c r="G240" s="71">
        <f t="shared" si="14"/>
        <v>0</v>
      </c>
    </row>
    <row r="241" spans="1:7" s="64" customFormat="1" ht="71.25">
      <c r="A241" s="67" t="s">
        <v>559</v>
      </c>
      <c r="B241" s="73" t="s">
        <v>80</v>
      </c>
      <c r="C241" s="69" t="s">
        <v>28</v>
      </c>
      <c r="D241" s="74">
        <v>1</v>
      </c>
      <c r="E241" s="71"/>
      <c r="F241" s="63" t="e" cm="1">
        <f t="array" aca="1" ref="F241" ca="1">numtext(E241)</f>
        <v>#NAME?</v>
      </c>
      <c r="G241" s="71">
        <f t="shared" si="14"/>
        <v>0</v>
      </c>
    </row>
    <row r="242" spans="1:7" s="64" customFormat="1" ht="57">
      <c r="A242" s="67" t="s">
        <v>329</v>
      </c>
      <c r="B242" s="73" t="s">
        <v>392</v>
      </c>
      <c r="C242" s="69" t="s">
        <v>26</v>
      </c>
      <c r="D242" s="74">
        <v>40</v>
      </c>
      <c r="E242" s="71"/>
      <c r="F242" s="63" t="e" cm="1">
        <f t="array" aca="1" ref="F242" ca="1">numtext(E242)</f>
        <v>#NAME?</v>
      </c>
      <c r="G242" s="71">
        <f t="shared" si="14"/>
        <v>0</v>
      </c>
    </row>
    <row r="243" spans="1:7" s="64" customFormat="1" ht="71.25">
      <c r="A243" s="67" t="s">
        <v>269</v>
      </c>
      <c r="B243" s="73" t="s">
        <v>59</v>
      </c>
      <c r="C243" s="69" t="s">
        <v>26</v>
      </c>
      <c r="D243" s="74">
        <v>90</v>
      </c>
      <c r="E243" s="71"/>
      <c r="F243" s="63" t="e" cm="1">
        <f t="array" aca="1" ref="F243" ca="1">numtext(E243)</f>
        <v>#NAME?</v>
      </c>
      <c r="G243" s="71">
        <f t="shared" si="14"/>
        <v>0</v>
      </c>
    </row>
    <row r="244" spans="1:7" s="64" customFormat="1" ht="57">
      <c r="A244" s="67" t="s">
        <v>270</v>
      </c>
      <c r="B244" s="73" t="s">
        <v>393</v>
      </c>
      <c r="C244" s="69" t="s">
        <v>28</v>
      </c>
      <c r="D244" s="74">
        <v>18</v>
      </c>
      <c r="E244" s="71"/>
      <c r="F244" s="63" t="e" cm="1">
        <f t="array" aca="1" ref="F244" ca="1">numtext(E244)</f>
        <v>#NAME?</v>
      </c>
      <c r="G244" s="71">
        <f t="shared" si="14"/>
        <v>0</v>
      </c>
    </row>
    <row r="245" spans="1:7" s="64" customFormat="1" ht="57">
      <c r="A245" s="67" t="s">
        <v>271</v>
      </c>
      <c r="B245" s="73" t="s">
        <v>81</v>
      </c>
      <c r="C245" s="69" t="s">
        <v>28</v>
      </c>
      <c r="D245" s="74">
        <v>1</v>
      </c>
      <c r="E245" s="71"/>
      <c r="F245" s="63" t="e" cm="1">
        <f t="array" aca="1" ref="F245" ca="1">numtext(E245)</f>
        <v>#NAME?</v>
      </c>
      <c r="G245" s="71">
        <f t="shared" si="14"/>
        <v>0</v>
      </c>
    </row>
    <row r="246" spans="1:7" s="64" customFormat="1" ht="71.25">
      <c r="A246" s="67" t="s">
        <v>560</v>
      </c>
      <c r="B246" s="73" t="s">
        <v>64</v>
      </c>
      <c r="C246" s="69" t="s">
        <v>28</v>
      </c>
      <c r="D246" s="74">
        <v>1</v>
      </c>
      <c r="E246" s="71"/>
      <c r="F246" s="63" t="e" cm="1">
        <f t="array" aca="1" ref="F246" ca="1">numtext(E246)</f>
        <v>#NAME?</v>
      </c>
      <c r="G246" s="71">
        <f t="shared" si="14"/>
        <v>0</v>
      </c>
    </row>
    <row r="247" spans="1:7" s="28" customFormat="1">
      <c r="A247" s="68" t="s">
        <v>42</v>
      </c>
      <c r="B247" s="88" t="s">
        <v>125</v>
      </c>
      <c r="C247" s="69"/>
      <c r="D247" s="74"/>
      <c r="E247" s="71"/>
      <c r="F247" s="63"/>
      <c r="G247" s="37">
        <f>SUM(G248:G253)</f>
        <v>0</v>
      </c>
    </row>
    <row r="248" spans="1:7" s="28" customFormat="1" ht="114">
      <c r="A248" s="67" t="s">
        <v>561</v>
      </c>
      <c r="B248" s="73" t="s">
        <v>210</v>
      </c>
      <c r="C248" s="69" t="s">
        <v>29</v>
      </c>
      <c r="D248" s="74">
        <v>13</v>
      </c>
      <c r="E248" s="71"/>
      <c r="F248" s="63" t="e" cm="1">
        <f t="array" aca="1" ref="F248" ca="1">numtext(E248)</f>
        <v>#NAME?</v>
      </c>
      <c r="G248" s="71">
        <f t="shared" ref="G248:G253" si="15">ROUND(D248*E248,2)</f>
        <v>0</v>
      </c>
    </row>
    <row r="249" spans="1:7" s="28" customFormat="1" ht="57">
      <c r="A249" s="67" t="s">
        <v>562</v>
      </c>
      <c r="B249" s="73" t="s">
        <v>58</v>
      </c>
      <c r="C249" s="69" t="s">
        <v>28</v>
      </c>
      <c r="D249" s="74">
        <v>13</v>
      </c>
      <c r="E249" s="71"/>
      <c r="F249" s="63" t="e" cm="1">
        <f t="array" aca="1" ref="F249" ca="1">numtext(E249)</f>
        <v>#NAME?</v>
      </c>
      <c r="G249" s="71">
        <f t="shared" si="15"/>
        <v>0</v>
      </c>
    </row>
    <row r="250" spans="1:7" s="28" customFormat="1" ht="57">
      <c r="A250" s="67" t="s">
        <v>563</v>
      </c>
      <c r="B250" s="73" t="s">
        <v>53</v>
      </c>
      <c r="C250" s="69" t="s">
        <v>28</v>
      </c>
      <c r="D250" s="74">
        <v>13</v>
      </c>
      <c r="E250" s="71"/>
      <c r="F250" s="63" t="e" cm="1">
        <f t="array" aca="1" ref="F250" ca="1">numtext(E250)</f>
        <v>#NAME?</v>
      </c>
      <c r="G250" s="71">
        <f t="shared" si="15"/>
        <v>0</v>
      </c>
    </row>
    <row r="251" spans="1:7" s="28" customFormat="1" ht="57">
      <c r="A251" s="67" t="s">
        <v>564</v>
      </c>
      <c r="B251" s="73" t="s">
        <v>189</v>
      </c>
      <c r="C251" s="69" t="s">
        <v>26</v>
      </c>
      <c r="D251" s="74">
        <v>67.11</v>
      </c>
      <c r="E251" s="71"/>
      <c r="F251" s="63" t="e" cm="1">
        <f t="array" aca="1" ref="F251" ca="1">numtext(E251)</f>
        <v>#NAME?</v>
      </c>
      <c r="G251" s="71">
        <f t="shared" si="15"/>
        <v>0</v>
      </c>
    </row>
    <row r="252" spans="1:7" s="28" customFormat="1" ht="57">
      <c r="A252" s="67" t="s">
        <v>565</v>
      </c>
      <c r="B252" s="73" t="s">
        <v>209</v>
      </c>
      <c r="C252" s="69" t="s">
        <v>28</v>
      </c>
      <c r="D252" s="74">
        <v>34</v>
      </c>
      <c r="E252" s="71"/>
      <c r="F252" s="63" t="e" cm="1">
        <f t="array" aca="1" ref="F252" ca="1">numtext(E252)</f>
        <v>#NAME?</v>
      </c>
      <c r="G252" s="71">
        <f t="shared" si="15"/>
        <v>0</v>
      </c>
    </row>
    <row r="253" spans="1:7" s="28" customFormat="1" ht="71.25">
      <c r="A253" s="67" t="s">
        <v>330</v>
      </c>
      <c r="B253" s="73" t="s">
        <v>59</v>
      </c>
      <c r="C253" s="69" t="s">
        <v>26</v>
      </c>
      <c r="D253" s="74">
        <v>67.11</v>
      </c>
      <c r="E253" s="71"/>
      <c r="F253" s="63" t="e" cm="1">
        <f t="array" aca="1" ref="F253" ca="1">numtext(E253)</f>
        <v>#NAME?</v>
      </c>
      <c r="G253" s="71">
        <f t="shared" si="15"/>
        <v>0</v>
      </c>
    </row>
    <row r="254" spans="1:7" s="28" customFormat="1">
      <c r="A254" s="68" t="s">
        <v>579</v>
      </c>
      <c r="B254" s="88" t="s">
        <v>126</v>
      </c>
      <c r="C254" s="69"/>
      <c r="D254" s="74"/>
      <c r="E254" s="71"/>
      <c r="F254" s="63"/>
      <c r="G254" s="37">
        <f>SUM(G255:G256)</f>
        <v>0</v>
      </c>
    </row>
    <row r="255" spans="1:7" s="28" customFormat="1" ht="142.5">
      <c r="A255" s="67" t="s">
        <v>331</v>
      </c>
      <c r="B255" s="73" t="s">
        <v>54</v>
      </c>
      <c r="C255" s="69" t="s">
        <v>28</v>
      </c>
      <c r="D255" s="74">
        <v>16</v>
      </c>
      <c r="E255" s="71"/>
      <c r="F255" s="63" t="e" cm="1">
        <f t="array" aca="1" ref="F255" ca="1">numtext(E255)</f>
        <v>#NAME?</v>
      </c>
      <c r="G255" s="71">
        <f t="shared" ref="G255" si="16">ROUND(D255*E255,2)</f>
        <v>0</v>
      </c>
    </row>
    <row r="256" spans="1:7" s="28" customFormat="1" ht="14.25">
      <c r="A256" s="67"/>
      <c r="B256" s="73"/>
      <c r="C256" s="69"/>
      <c r="D256" s="74"/>
      <c r="E256" s="71"/>
      <c r="F256" s="63"/>
      <c r="G256" s="71"/>
    </row>
    <row r="257" spans="1:7" s="28" customFormat="1">
      <c r="A257" s="68" t="s">
        <v>43</v>
      </c>
      <c r="B257" s="88" t="s">
        <v>127</v>
      </c>
      <c r="C257" s="69"/>
      <c r="D257" s="74"/>
      <c r="E257" s="71"/>
      <c r="F257" s="63"/>
      <c r="G257" s="37">
        <f>SUM(G258:G274)</f>
        <v>0</v>
      </c>
    </row>
    <row r="258" spans="1:7" s="28" customFormat="1" ht="114">
      <c r="A258" s="67" t="s">
        <v>215</v>
      </c>
      <c r="B258" s="73" t="s">
        <v>488</v>
      </c>
      <c r="C258" s="69" t="s">
        <v>28</v>
      </c>
      <c r="D258" s="74">
        <v>1</v>
      </c>
      <c r="E258" s="71"/>
      <c r="F258" s="63" t="e" cm="1">
        <f t="array" aca="1" ref="F258" ca="1">numtext(E258)</f>
        <v>#NAME?</v>
      </c>
      <c r="G258" s="71">
        <f t="shared" ref="G258:G274" si="17">ROUND(D258*E258,2)</f>
        <v>0</v>
      </c>
    </row>
    <row r="259" spans="1:7" s="28" customFormat="1" ht="99.75">
      <c r="A259" s="67" t="s">
        <v>566</v>
      </c>
      <c r="B259" s="73" t="s">
        <v>212</v>
      </c>
      <c r="C259" s="69" t="s">
        <v>28</v>
      </c>
      <c r="D259" s="74">
        <v>4</v>
      </c>
      <c r="E259" s="71"/>
      <c r="F259" s="63" t="e" cm="1">
        <f t="array" aca="1" ref="F259" ca="1">numtext(E259)</f>
        <v>#NAME?</v>
      </c>
      <c r="G259" s="71">
        <f t="shared" si="17"/>
        <v>0</v>
      </c>
    </row>
    <row r="260" spans="1:7" s="28" customFormat="1" ht="42.75">
      <c r="A260" s="67" t="s">
        <v>272</v>
      </c>
      <c r="B260" s="73" t="s">
        <v>214</v>
      </c>
      <c r="C260" s="69" t="s">
        <v>28</v>
      </c>
      <c r="D260" s="74">
        <v>4</v>
      </c>
      <c r="E260" s="71"/>
      <c r="F260" s="63" t="e" cm="1">
        <f t="array" aca="1" ref="F260" ca="1">numtext(E260)</f>
        <v>#NAME?</v>
      </c>
      <c r="G260" s="71">
        <f t="shared" si="17"/>
        <v>0</v>
      </c>
    </row>
    <row r="261" spans="1:7" s="28" customFormat="1" ht="57">
      <c r="A261" s="67" t="s">
        <v>332</v>
      </c>
      <c r="B261" s="73" t="s">
        <v>216</v>
      </c>
      <c r="C261" s="69" t="s">
        <v>28</v>
      </c>
      <c r="D261" s="74">
        <v>4</v>
      </c>
      <c r="E261" s="71"/>
      <c r="F261" s="63" t="e" cm="1">
        <f t="array" aca="1" ref="F261" ca="1">numtext(E261)</f>
        <v>#NAME?</v>
      </c>
      <c r="G261" s="71">
        <f t="shared" si="17"/>
        <v>0</v>
      </c>
    </row>
    <row r="262" spans="1:7" s="28" customFormat="1" ht="85.5">
      <c r="A262" s="67" t="s">
        <v>333</v>
      </c>
      <c r="B262" s="73" t="s">
        <v>217</v>
      </c>
      <c r="C262" s="69" t="s">
        <v>28</v>
      </c>
      <c r="D262" s="74">
        <v>4</v>
      </c>
      <c r="E262" s="71"/>
      <c r="F262" s="63" t="e" cm="1">
        <f t="array" aca="1" ref="F262" ca="1">numtext(E262)</f>
        <v>#NAME?</v>
      </c>
      <c r="G262" s="71">
        <f t="shared" si="17"/>
        <v>0</v>
      </c>
    </row>
    <row r="263" spans="1:7" s="28" customFormat="1" ht="199.5">
      <c r="A263" s="67" t="s">
        <v>334</v>
      </c>
      <c r="B263" s="73" t="s">
        <v>128</v>
      </c>
      <c r="C263" s="69" t="s">
        <v>25</v>
      </c>
      <c r="D263" s="74">
        <v>166.56</v>
      </c>
      <c r="E263" s="71"/>
      <c r="F263" s="63" t="e" cm="1">
        <f t="array" aca="1" ref="F263" ca="1">numtext(E263)</f>
        <v>#NAME?</v>
      </c>
      <c r="G263" s="71">
        <f t="shared" si="17"/>
        <v>0</v>
      </c>
    </row>
    <row r="264" spans="1:7" s="28" customFormat="1" ht="142.5">
      <c r="A264" s="67" t="s">
        <v>335</v>
      </c>
      <c r="B264" s="73" t="s">
        <v>224</v>
      </c>
      <c r="C264" s="69" t="s">
        <v>23</v>
      </c>
      <c r="D264" s="74">
        <v>34.700000000000003</v>
      </c>
      <c r="E264" s="71"/>
      <c r="F264" s="63" t="e" cm="1">
        <f t="array" aca="1" ref="F264" ca="1">numtext(E264)</f>
        <v>#NAME?</v>
      </c>
      <c r="G264" s="71">
        <f t="shared" si="17"/>
        <v>0</v>
      </c>
    </row>
    <row r="265" spans="1:7" s="28" customFormat="1" ht="142.5">
      <c r="A265" s="67" t="s">
        <v>336</v>
      </c>
      <c r="B265" s="73" t="s">
        <v>129</v>
      </c>
      <c r="C265" s="69" t="s">
        <v>28</v>
      </c>
      <c r="D265" s="74">
        <v>10</v>
      </c>
      <c r="E265" s="71"/>
      <c r="F265" s="63" t="e" cm="1">
        <f t="array" aca="1" ref="F265" ca="1">numtext(E265)</f>
        <v>#NAME?</v>
      </c>
      <c r="G265" s="71">
        <f t="shared" si="17"/>
        <v>0</v>
      </c>
    </row>
    <row r="266" spans="1:7" s="28" customFormat="1" ht="142.5">
      <c r="A266" s="67" t="s">
        <v>337</v>
      </c>
      <c r="B266" s="73" t="s">
        <v>130</v>
      </c>
      <c r="C266" s="69" t="s">
        <v>28</v>
      </c>
      <c r="D266" s="74">
        <v>1</v>
      </c>
      <c r="E266" s="71"/>
      <c r="F266" s="63" t="e" cm="1">
        <f t="array" aca="1" ref="F266" ca="1">numtext(E266)</f>
        <v>#NAME?</v>
      </c>
      <c r="G266" s="71">
        <f t="shared" si="17"/>
        <v>0</v>
      </c>
    </row>
    <row r="267" spans="1:7" s="28" customFormat="1" ht="42.75">
      <c r="A267" s="67" t="s">
        <v>338</v>
      </c>
      <c r="B267" s="73" t="s">
        <v>489</v>
      </c>
      <c r="C267" s="69" t="s">
        <v>26</v>
      </c>
      <c r="D267" s="74">
        <v>11.07</v>
      </c>
      <c r="E267" s="71"/>
      <c r="F267" s="63" t="e" cm="1">
        <f t="array" aca="1" ref="F267" ca="1">numtext(E267)</f>
        <v>#NAME?</v>
      </c>
      <c r="G267" s="71">
        <f t="shared" si="17"/>
        <v>0</v>
      </c>
    </row>
    <row r="268" spans="1:7" s="28" customFormat="1" ht="42.75">
      <c r="A268" s="67" t="s">
        <v>273</v>
      </c>
      <c r="B268" s="73" t="s">
        <v>490</v>
      </c>
      <c r="C268" s="69" t="s">
        <v>26</v>
      </c>
      <c r="D268" s="74">
        <v>2.83</v>
      </c>
      <c r="E268" s="71"/>
      <c r="F268" s="63" t="e" cm="1">
        <f t="array" aca="1" ref="F268" ca="1">numtext(E268)</f>
        <v>#NAME?</v>
      </c>
      <c r="G268" s="71">
        <f t="shared" si="17"/>
        <v>0</v>
      </c>
    </row>
    <row r="269" spans="1:7" s="28" customFormat="1" ht="71.25">
      <c r="A269" s="67" t="s">
        <v>274</v>
      </c>
      <c r="B269" s="73" t="s">
        <v>220</v>
      </c>
      <c r="C269" s="69" t="s">
        <v>26</v>
      </c>
      <c r="D269" s="74">
        <v>21.64</v>
      </c>
      <c r="E269" s="71"/>
      <c r="F269" s="63" t="e" cm="1">
        <f t="array" aca="1" ref="F269" ca="1">numtext(E269)</f>
        <v>#NAME?</v>
      </c>
      <c r="G269" s="71">
        <f t="shared" si="17"/>
        <v>0</v>
      </c>
    </row>
    <row r="270" spans="1:7" s="28" customFormat="1" ht="71.25">
      <c r="A270" s="67" t="s">
        <v>170</v>
      </c>
      <c r="B270" s="73" t="s">
        <v>221</v>
      </c>
      <c r="C270" s="69" t="s">
        <v>26</v>
      </c>
      <c r="D270" s="74">
        <v>21.64</v>
      </c>
      <c r="E270" s="71"/>
      <c r="F270" s="63" t="e" cm="1">
        <f t="array" aca="1" ref="F270" ca="1">numtext(E270)</f>
        <v>#NAME?</v>
      </c>
      <c r="G270" s="71">
        <f t="shared" si="17"/>
        <v>0</v>
      </c>
    </row>
    <row r="271" spans="1:7" s="28" customFormat="1" ht="114">
      <c r="A271" s="67" t="s">
        <v>275</v>
      </c>
      <c r="B271" s="73" t="s">
        <v>222</v>
      </c>
      <c r="C271" s="69" t="s">
        <v>28</v>
      </c>
      <c r="D271" s="74">
        <v>11</v>
      </c>
      <c r="E271" s="71"/>
      <c r="F271" s="63" t="e" cm="1">
        <f t="array" aca="1" ref="F271" ca="1">numtext(E271)</f>
        <v>#NAME?</v>
      </c>
      <c r="G271" s="71">
        <f t="shared" si="17"/>
        <v>0</v>
      </c>
    </row>
    <row r="272" spans="1:7" s="28" customFormat="1" ht="42.75">
      <c r="A272" s="67" t="s">
        <v>339</v>
      </c>
      <c r="B272" s="73" t="s">
        <v>218</v>
      </c>
      <c r="C272" s="69" t="s">
        <v>28</v>
      </c>
      <c r="D272" s="74">
        <v>3</v>
      </c>
      <c r="E272" s="71"/>
      <c r="F272" s="63" t="e" cm="1">
        <f t="array" aca="1" ref="F272" ca="1">numtext(E272)</f>
        <v>#NAME?</v>
      </c>
      <c r="G272" s="71">
        <f t="shared" si="17"/>
        <v>0</v>
      </c>
    </row>
    <row r="273" spans="1:7" s="28" customFormat="1" ht="42.75">
      <c r="A273" s="67" t="s">
        <v>567</v>
      </c>
      <c r="B273" s="73" t="s">
        <v>219</v>
      </c>
      <c r="C273" s="69" t="s">
        <v>28</v>
      </c>
      <c r="D273" s="74">
        <v>1</v>
      </c>
      <c r="E273" s="71"/>
      <c r="F273" s="63" t="e" cm="1">
        <f t="array" aca="1" ref="F273" ca="1">numtext(E273)</f>
        <v>#NAME?</v>
      </c>
      <c r="G273" s="71">
        <f t="shared" si="17"/>
        <v>0</v>
      </c>
    </row>
    <row r="274" spans="1:7" s="28" customFormat="1" ht="85.5">
      <c r="A274" s="67" t="s">
        <v>276</v>
      </c>
      <c r="B274" s="73" t="s">
        <v>223</v>
      </c>
      <c r="C274" s="69" t="s">
        <v>28</v>
      </c>
      <c r="D274" s="74">
        <v>1</v>
      </c>
      <c r="E274" s="71"/>
      <c r="F274" s="63" t="e" cm="1">
        <f t="array" aca="1" ref="F274" ca="1">numtext(E274)</f>
        <v>#NAME?</v>
      </c>
      <c r="G274" s="71">
        <f t="shared" si="17"/>
        <v>0</v>
      </c>
    </row>
    <row r="275" spans="1:7" s="28" customFormat="1">
      <c r="A275" s="68" t="s">
        <v>44</v>
      </c>
      <c r="B275" s="88" t="s">
        <v>131</v>
      </c>
      <c r="C275" s="69"/>
      <c r="D275" s="74"/>
      <c r="E275" s="71"/>
      <c r="F275" s="63"/>
      <c r="G275" s="37">
        <f>SUM(G276:G283)</f>
        <v>0</v>
      </c>
    </row>
    <row r="276" spans="1:7" s="28" customFormat="1" ht="128.25">
      <c r="A276" s="67" t="s">
        <v>568</v>
      </c>
      <c r="B276" s="73" t="s">
        <v>72</v>
      </c>
      <c r="C276" s="69" t="s">
        <v>29</v>
      </c>
      <c r="D276" s="74">
        <v>10</v>
      </c>
      <c r="E276" s="71"/>
      <c r="F276" s="63" t="e" cm="1">
        <f t="array" aca="1" ref="F276" ca="1">numtext(E276)</f>
        <v>#NAME?</v>
      </c>
      <c r="G276" s="71">
        <f t="shared" ref="G276:G283" si="18">ROUND(D276*E276,2)</f>
        <v>0</v>
      </c>
    </row>
    <row r="277" spans="1:7" s="28" customFormat="1" ht="42.75">
      <c r="A277" s="67" t="s">
        <v>569</v>
      </c>
      <c r="B277" s="73" t="s">
        <v>132</v>
      </c>
      <c r="C277" s="69" t="s">
        <v>26</v>
      </c>
      <c r="D277" s="74">
        <v>134.05000000000001</v>
      </c>
      <c r="E277" s="71"/>
      <c r="F277" s="63" t="e" cm="1">
        <f t="array" aca="1" ref="F277" ca="1">numtext(E277)</f>
        <v>#NAME?</v>
      </c>
      <c r="G277" s="71">
        <f t="shared" si="18"/>
        <v>0</v>
      </c>
    </row>
    <row r="278" spans="1:7" s="28" customFormat="1" ht="42.75">
      <c r="A278" s="67" t="s">
        <v>570</v>
      </c>
      <c r="B278" s="73" t="s">
        <v>133</v>
      </c>
      <c r="C278" s="69" t="s">
        <v>26</v>
      </c>
      <c r="D278" s="74">
        <v>8.91</v>
      </c>
      <c r="E278" s="71"/>
      <c r="F278" s="63" t="e" cm="1">
        <f t="array" aca="1" ref="F278" ca="1">numtext(E278)</f>
        <v>#NAME?</v>
      </c>
      <c r="G278" s="71">
        <f t="shared" si="18"/>
        <v>0</v>
      </c>
    </row>
    <row r="279" spans="1:7" s="28" customFormat="1" ht="128.25">
      <c r="A279" s="67" t="s">
        <v>340</v>
      </c>
      <c r="B279" s="73" t="s">
        <v>134</v>
      </c>
      <c r="C279" s="69" t="s">
        <v>26</v>
      </c>
      <c r="D279" s="74">
        <v>108.42</v>
      </c>
      <c r="E279" s="71"/>
      <c r="F279" s="63" t="e" cm="1">
        <f t="array" aca="1" ref="F279" ca="1">numtext(E279)</f>
        <v>#NAME?</v>
      </c>
      <c r="G279" s="71">
        <f t="shared" si="18"/>
        <v>0</v>
      </c>
    </row>
    <row r="280" spans="1:7" ht="46.15" customHeight="1">
      <c r="A280" s="67" t="s">
        <v>571</v>
      </c>
      <c r="B280" s="93" t="s">
        <v>135</v>
      </c>
      <c r="C280" s="69" t="s">
        <v>26</v>
      </c>
      <c r="D280" s="74">
        <v>27.86</v>
      </c>
      <c r="E280" s="71"/>
      <c r="F280" s="63" t="e" cm="1">
        <f t="array" aca="1" ref="F280" ca="1">numtext(E280)</f>
        <v>#NAME?</v>
      </c>
      <c r="G280" s="71">
        <f t="shared" si="18"/>
        <v>0</v>
      </c>
    </row>
    <row r="281" spans="1:7" ht="85.9" customHeight="1">
      <c r="A281" s="67" t="s">
        <v>341</v>
      </c>
      <c r="B281" s="73" t="s">
        <v>82</v>
      </c>
      <c r="C281" s="69" t="s">
        <v>28</v>
      </c>
      <c r="D281" s="74">
        <v>14</v>
      </c>
      <c r="E281" s="71"/>
      <c r="F281" s="63" t="e" cm="1">
        <f t="array" aca="1" ref="F281" ca="1">numtext(E281)</f>
        <v>#NAME?</v>
      </c>
      <c r="G281" s="71">
        <f t="shared" si="18"/>
        <v>0</v>
      </c>
    </row>
    <row r="282" spans="1:7" s="28" customFormat="1" ht="55.9" customHeight="1">
      <c r="A282" s="67" t="s">
        <v>277</v>
      </c>
      <c r="B282" s="93" t="s">
        <v>225</v>
      </c>
      <c r="C282" s="69" t="s">
        <v>28</v>
      </c>
      <c r="D282" s="74">
        <v>5</v>
      </c>
      <c r="E282" s="71"/>
      <c r="F282" s="63" t="e" cm="1">
        <f t="array" aca="1" ref="F282" ca="1">numtext(E282)</f>
        <v>#NAME?</v>
      </c>
      <c r="G282" s="71">
        <f t="shared" si="18"/>
        <v>0</v>
      </c>
    </row>
    <row r="283" spans="1:7" s="28" customFormat="1" ht="58.15" customHeight="1">
      <c r="A283" s="67" t="s">
        <v>572</v>
      </c>
      <c r="B283" s="93" t="s">
        <v>136</v>
      </c>
      <c r="C283" s="69" t="s">
        <v>28</v>
      </c>
      <c r="D283" s="74">
        <v>1</v>
      </c>
      <c r="E283" s="71"/>
      <c r="F283" s="63" t="e" cm="1">
        <f t="array" aca="1" ref="F283" ca="1">numtext(E283)</f>
        <v>#NAME?</v>
      </c>
      <c r="G283" s="71">
        <f t="shared" si="18"/>
        <v>0</v>
      </c>
    </row>
    <row r="284" spans="1:7" s="72" customFormat="1" ht="19.149999999999999" customHeight="1">
      <c r="A284" s="68" t="s">
        <v>45</v>
      </c>
      <c r="B284" s="68" t="s">
        <v>491</v>
      </c>
      <c r="C284" s="69"/>
      <c r="D284" s="70"/>
      <c r="E284" s="71"/>
      <c r="F284" s="59"/>
      <c r="G284" s="37">
        <f>SUM(G285:G288)</f>
        <v>0</v>
      </c>
    </row>
    <row r="285" spans="1:7" s="72" customFormat="1" ht="91.15" customHeight="1">
      <c r="A285" s="67" t="s">
        <v>342</v>
      </c>
      <c r="B285" s="73" t="s">
        <v>492</v>
      </c>
      <c r="C285" s="69" t="s">
        <v>28</v>
      </c>
      <c r="D285" s="74">
        <v>1</v>
      </c>
      <c r="E285" s="71"/>
      <c r="F285" s="63" t="e" cm="1">
        <f t="array" aca="1" ref="F285" ca="1">numtext(E285)</f>
        <v>#NAME?</v>
      </c>
      <c r="G285" s="71">
        <f t="shared" ref="G285:G288" si="19">ROUND(D285*E285,2)</f>
        <v>0</v>
      </c>
    </row>
    <row r="286" spans="1:7" s="72" customFormat="1" ht="91.15" customHeight="1">
      <c r="A286" s="67" t="s">
        <v>278</v>
      </c>
      <c r="B286" s="73" t="s">
        <v>493</v>
      </c>
      <c r="C286" s="69" t="s">
        <v>28</v>
      </c>
      <c r="D286" s="74">
        <v>1</v>
      </c>
      <c r="E286" s="71"/>
      <c r="F286" s="63" t="e" cm="1">
        <f t="array" aca="1" ref="F286" ca="1">numtext(E286)</f>
        <v>#NAME?</v>
      </c>
      <c r="G286" s="71">
        <f t="shared" si="19"/>
        <v>0</v>
      </c>
    </row>
    <row r="287" spans="1:7" s="72" customFormat="1" ht="52.9" customHeight="1">
      <c r="A287" s="67" t="s">
        <v>581</v>
      </c>
      <c r="B287" s="73" t="s">
        <v>494</v>
      </c>
      <c r="C287" s="69" t="s">
        <v>28</v>
      </c>
      <c r="D287" s="74">
        <v>1</v>
      </c>
      <c r="E287" s="71"/>
      <c r="F287" s="63" t="e" cm="1">
        <f t="array" aca="1" ref="F287" ca="1">numtext(E287)</f>
        <v>#NAME?</v>
      </c>
      <c r="G287" s="71">
        <f t="shared" si="19"/>
        <v>0</v>
      </c>
    </row>
    <row r="288" spans="1:7" s="72" customFormat="1" ht="52.9" customHeight="1">
      <c r="A288" s="67" t="s">
        <v>582</v>
      </c>
      <c r="B288" s="73" t="s">
        <v>495</v>
      </c>
      <c r="C288" s="69" t="s">
        <v>26</v>
      </c>
      <c r="D288" s="74">
        <v>65.63</v>
      </c>
      <c r="E288" s="71"/>
      <c r="F288" s="63" t="e" cm="1">
        <f t="array" aca="1" ref="F288" ca="1">numtext(E288)</f>
        <v>#NAME?</v>
      </c>
      <c r="G288" s="71">
        <f t="shared" si="19"/>
        <v>0</v>
      </c>
    </row>
    <row r="289" spans="1:7" s="28" customFormat="1" ht="15" customHeight="1">
      <c r="A289" s="68" t="s">
        <v>46</v>
      </c>
      <c r="B289" s="88" t="s">
        <v>137</v>
      </c>
      <c r="C289" s="69"/>
      <c r="D289" s="74"/>
      <c r="E289" s="71"/>
      <c r="F289" s="63"/>
      <c r="G289" s="37">
        <f>SUM(G290:G292)</f>
        <v>0</v>
      </c>
    </row>
    <row r="290" spans="1:7" s="28" customFormat="1" ht="127.15" customHeight="1">
      <c r="A290" s="67" t="s">
        <v>583</v>
      </c>
      <c r="B290" s="73" t="s">
        <v>73</v>
      </c>
      <c r="C290" s="69" t="s">
        <v>29</v>
      </c>
      <c r="D290" s="74">
        <v>2</v>
      </c>
      <c r="E290" s="71"/>
      <c r="F290" s="63" t="e" cm="1">
        <f t="array" aca="1" ref="F290" ca="1">numtext(E290)</f>
        <v>#NAME?</v>
      </c>
      <c r="G290" s="71">
        <f t="shared" ref="G290:G292" si="20">ROUND(D290*E290,2)</f>
        <v>0</v>
      </c>
    </row>
    <row r="291" spans="1:7" s="28" customFormat="1" ht="101.45" customHeight="1">
      <c r="A291" s="67" t="s">
        <v>584</v>
      </c>
      <c r="B291" s="73" t="s">
        <v>226</v>
      </c>
      <c r="C291" s="69" t="s">
        <v>28</v>
      </c>
      <c r="D291" s="74">
        <v>2</v>
      </c>
      <c r="E291" s="71"/>
      <c r="F291" s="63" t="e" cm="1">
        <f t="array" aca="1" ref="F291" ca="1">numtext(E291)</f>
        <v>#NAME?</v>
      </c>
      <c r="G291" s="71">
        <f t="shared" si="20"/>
        <v>0</v>
      </c>
    </row>
    <row r="292" spans="1:7" s="28" customFormat="1" ht="47.45" customHeight="1">
      <c r="A292" s="67" t="s">
        <v>585</v>
      </c>
      <c r="B292" s="73" t="s">
        <v>227</v>
      </c>
      <c r="C292" s="69" t="s">
        <v>26</v>
      </c>
      <c r="D292" s="74">
        <v>81.5</v>
      </c>
      <c r="E292" s="71"/>
      <c r="F292" s="63" t="e" cm="1">
        <f t="array" aca="1" ref="F292" ca="1">numtext(E292)</f>
        <v>#NAME?</v>
      </c>
      <c r="G292" s="71">
        <f t="shared" si="20"/>
        <v>0</v>
      </c>
    </row>
    <row r="293" spans="1:7" s="28" customFormat="1" ht="15" customHeight="1">
      <c r="A293" s="68" t="s">
        <v>47</v>
      </c>
      <c r="B293" s="88" t="s">
        <v>138</v>
      </c>
      <c r="C293" s="69"/>
      <c r="D293" s="74"/>
      <c r="E293" s="71"/>
      <c r="F293" s="63"/>
      <c r="G293" s="37">
        <f>SUM(G294:G295)</f>
        <v>0</v>
      </c>
    </row>
    <row r="294" spans="1:7" s="28" customFormat="1" ht="35.450000000000003" customHeight="1">
      <c r="A294" s="67" t="s">
        <v>586</v>
      </c>
      <c r="B294" s="73" t="s">
        <v>139</v>
      </c>
      <c r="C294" s="69" t="s">
        <v>23</v>
      </c>
      <c r="D294" s="74">
        <v>265.36</v>
      </c>
      <c r="E294" s="71"/>
      <c r="F294" s="63" t="e" cm="1">
        <f t="array" aca="1" ref="F294" ca="1">numtext(E294)</f>
        <v>#NAME?</v>
      </c>
      <c r="G294" s="71">
        <f t="shared" ref="G294:G295" si="21">ROUND(D294*E294,2)</f>
        <v>0</v>
      </c>
    </row>
    <row r="295" spans="1:7" s="28" customFormat="1" ht="31.15" customHeight="1">
      <c r="A295" s="67" t="s">
        <v>587</v>
      </c>
      <c r="B295" s="73" t="s">
        <v>140</v>
      </c>
      <c r="C295" s="69" t="s">
        <v>23</v>
      </c>
      <c r="D295" s="74">
        <v>265.36</v>
      </c>
      <c r="E295" s="71"/>
      <c r="F295" s="63" t="e" cm="1">
        <f t="array" aca="1" ref="F295" ca="1">numtext(E295)</f>
        <v>#NAME?</v>
      </c>
      <c r="G295" s="71">
        <f t="shared" si="21"/>
        <v>0</v>
      </c>
    </row>
    <row r="296" spans="1:7" s="28" customFormat="1" ht="15" customHeight="1">
      <c r="A296" s="110" t="s">
        <v>17</v>
      </c>
      <c r="B296" s="111"/>
      <c r="C296" s="111"/>
      <c r="D296" s="111"/>
      <c r="E296" s="111"/>
      <c r="F296" s="111"/>
      <c r="G296" s="112"/>
    </row>
    <row r="297" spans="1:7" s="28" customFormat="1" ht="15" customHeight="1">
      <c r="A297" s="34" t="str">
        <f>A17</f>
        <v>A</v>
      </c>
      <c r="B297" s="32" t="str">
        <f>B17</f>
        <v>Rehabilitación del área de procedimientos en el Hospital General de Occidente CLUES JCSSA007066 (Hospital Zoquipan), ubicado en el municipio de Zapopan, Jalisco.</v>
      </c>
      <c r="C297" s="25"/>
      <c r="D297" s="42"/>
      <c r="E297" s="57"/>
      <c r="F297" s="25"/>
      <c r="G297" s="60">
        <f>G17</f>
        <v>0</v>
      </c>
    </row>
    <row r="298" spans="1:7" s="28" customFormat="1" ht="15" customHeight="1">
      <c r="A298" s="35" t="s">
        <v>30</v>
      </c>
      <c r="B298" s="35" t="str">
        <f>+VLOOKUP($A298,$A$18:$G$295,2,0)</f>
        <v>PRELIMINARES</v>
      </c>
      <c r="C298" s="35"/>
      <c r="D298" s="44"/>
      <c r="E298" s="58"/>
      <c r="F298" s="36"/>
      <c r="G298" s="37">
        <f t="shared" ref="G298:G314" si="22">+VLOOKUP($A298,$A$18:$G$295,7,0)</f>
        <v>0</v>
      </c>
    </row>
    <row r="299" spans="1:7" s="28" customFormat="1" ht="15" customHeight="1">
      <c r="A299" s="35" t="s">
        <v>32</v>
      </c>
      <c r="B299" s="35" t="str">
        <f t="shared" ref="B299:B320" si="23">+VLOOKUP($A299,$A$28:$G$295,2,0)</f>
        <v>MUROS DE MAMPOSTERÍA</v>
      </c>
      <c r="C299" s="35"/>
      <c r="D299" s="44"/>
      <c r="E299" s="58"/>
      <c r="F299" s="36"/>
      <c r="G299" s="37">
        <f t="shared" si="22"/>
        <v>0</v>
      </c>
    </row>
    <row r="300" spans="1:7" ht="15" customHeight="1">
      <c r="A300" s="35" t="s">
        <v>33</v>
      </c>
      <c r="B300" s="35" t="str">
        <f t="shared" si="23"/>
        <v>ALBAÑILERÍAS</v>
      </c>
      <c r="C300" s="35"/>
      <c r="D300" s="44"/>
      <c r="E300" s="58"/>
      <c r="F300" s="36"/>
      <c r="G300" s="37">
        <f t="shared" si="22"/>
        <v>0</v>
      </c>
    </row>
    <row r="301" spans="1:7" ht="15" customHeight="1">
      <c r="A301" s="35" t="s">
        <v>34</v>
      </c>
      <c r="B301" s="35" t="str">
        <f t="shared" si="23"/>
        <v>INSTALACIÓN HIDROSANITARIA</v>
      </c>
      <c r="C301" s="35"/>
      <c r="D301" s="44"/>
      <c r="E301" s="58"/>
      <c r="F301" s="36"/>
      <c r="G301" s="37">
        <f t="shared" si="22"/>
        <v>0</v>
      </c>
    </row>
    <row r="302" spans="1:7" s="28" customFormat="1" ht="15" customHeight="1">
      <c r="A302" s="61" t="s">
        <v>573</v>
      </c>
      <c r="B302" s="61" t="str">
        <f t="shared" si="23"/>
        <v>DRENAJE PLUVIAL</v>
      </c>
      <c r="C302" s="35"/>
      <c r="D302" s="44"/>
      <c r="E302" s="58"/>
      <c r="F302" s="36"/>
      <c r="G302" s="62">
        <f t="shared" si="22"/>
        <v>0</v>
      </c>
    </row>
    <row r="303" spans="1:7" s="28" customFormat="1" ht="15" customHeight="1">
      <c r="A303" s="61" t="s">
        <v>574</v>
      </c>
      <c r="B303" s="61" t="str">
        <f t="shared" si="23"/>
        <v>DRENAJE SANITARIO</v>
      </c>
      <c r="C303" s="35"/>
      <c r="D303" s="44"/>
      <c r="E303" s="58"/>
      <c r="F303" s="36"/>
      <c r="G303" s="62">
        <f t="shared" si="22"/>
        <v>0</v>
      </c>
    </row>
    <row r="304" spans="1:7" ht="15" customHeight="1">
      <c r="A304" s="61" t="s">
        <v>575</v>
      </c>
      <c r="B304" s="61" t="str">
        <f t="shared" si="23"/>
        <v>AGUA POTABLE</v>
      </c>
      <c r="C304" s="35"/>
      <c r="D304" s="44"/>
      <c r="E304" s="58"/>
      <c r="F304" s="36"/>
      <c r="G304" s="62">
        <f t="shared" si="22"/>
        <v>0</v>
      </c>
    </row>
    <row r="305" spans="1:7" ht="15" customHeight="1">
      <c r="A305" s="35" t="s">
        <v>576</v>
      </c>
      <c r="B305" s="35" t="str">
        <f t="shared" si="23"/>
        <v>SALIDAS ELÉCTRICAS E ILUMINACIÓN</v>
      </c>
      <c r="C305" s="35"/>
      <c r="D305" s="44"/>
      <c r="E305" s="58"/>
      <c r="F305" s="36"/>
      <c r="G305" s="37">
        <f t="shared" si="22"/>
        <v>0</v>
      </c>
    </row>
    <row r="306" spans="1:7" ht="15" customHeight="1">
      <c r="A306" s="35" t="s">
        <v>577</v>
      </c>
      <c r="B306" s="35" t="str">
        <f t="shared" si="23"/>
        <v>MEDIA Y BAJA TENSIÓN</v>
      </c>
      <c r="C306" s="35"/>
      <c r="D306" s="44"/>
      <c r="E306" s="58"/>
      <c r="F306" s="36"/>
      <c r="G306" s="37">
        <f t="shared" si="22"/>
        <v>0</v>
      </c>
    </row>
    <row r="307" spans="1:7" ht="15" customHeight="1">
      <c r="A307" s="35" t="s">
        <v>31</v>
      </c>
      <c r="B307" s="35" t="str">
        <f t="shared" si="23"/>
        <v>GASES</v>
      </c>
      <c r="C307" s="35"/>
      <c r="D307" s="44"/>
      <c r="E307" s="58"/>
      <c r="F307" s="36"/>
      <c r="G307" s="37">
        <f t="shared" si="22"/>
        <v>0</v>
      </c>
    </row>
    <row r="308" spans="1:7" ht="15" customHeight="1">
      <c r="A308" s="35" t="s">
        <v>35</v>
      </c>
      <c r="B308" s="35" t="str">
        <f t="shared" si="23"/>
        <v>TABLAROCA</v>
      </c>
      <c r="C308" s="35"/>
      <c r="D308" s="44"/>
      <c r="E308" s="58"/>
      <c r="F308" s="36"/>
      <c r="G308" s="37">
        <f t="shared" si="22"/>
        <v>0</v>
      </c>
    </row>
    <row r="309" spans="1:7" ht="15" customHeight="1">
      <c r="A309" s="35" t="s">
        <v>36</v>
      </c>
      <c r="B309" s="35" t="str">
        <f t="shared" si="23"/>
        <v>ACABADOS</v>
      </c>
      <c r="C309" s="35"/>
      <c r="D309" s="44"/>
      <c r="E309" s="58"/>
      <c r="F309" s="36"/>
      <c r="G309" s="37">
        <f t="shared" si="22"/>
        <v>0</v>
      </c>
    </row>
    <row r="310" spans="1:7" ht="15" customHeight="1">
      <c r="A310" s="35" t="s">
        <v>37</v>
      </c>
      <c r="B310" s="35" t="str">
        <f t="shared" si="23"/>
        <v>BAÑOS</v>
      </c>
      <c r="C310" s="35"/>
      <c r="D310" s="44"/>
      <c r="E310" s="58"/>
      <c r="F310" s="36"/>
      <c r="G310" s="37">
        <f t="shared" si="22"/>
        <v>0</v>
      </c>
    </row>
    <row r="311" spans="1:7" ht="15" customHeight="1">
      <c r="A311" s="35" t="s">
        <v>38</v>
      </c>
      <c r="B311" s="35" t="str">
        <f t="shared" si="23"/>
        <v>CARPINTERIA</v>
      </c>
      <c r="C311" s="35"/>
      <c r="D311" s="44"/>
      <c r="E311" s="58"/>
      <c r="F311" s="36"/>
      <c r="G311" s="37">
        <f t="shared" si="22"/>
        <v>0</v>
      </c>
    </row>
    <row r="312" spans="1:7" ht="15" customHeight="1">
      <c r="A312" s="35" t="s">
        <v>578</v>
      </c>
      <c r="B312" s="35" t="str">
        <f t="shared" si="23"/>
        <v>VENTANERÍA Y CANCELERÍA DE ALUMINIO</v>
      </c>
      <c r="C312" s="35"/>
      <c r="D312" s="44"/>
      <c r="E312" s="58"/>
      <c r="F312" s="36"/>
      <c r="G312" s="37">
        <f t="shared" si="22"/>
        <v>0</v>
      </c>
    </row>
    <row r="313" spans="1:7" ht="15" customHeight="1">
      <c r="A313" s="35" t="s">
        <v>39</v>
      </c>
      <c r="B313" s="35" t="str">
        <f t="shared" si="23"/>
        <v>ACERO INOXIDABLE</v>
      </c>
      <c r="C313" s="35"/>
      <c r="D313" s="44"/>
      <c r="E313" s="58"/>
      <c r="F313" s="36"/>
      <c r="G313" s="37">
        <f t="shared" si="22"/>
        <v>0</v>
      </c>
    </row>
    <row r="314" spans="1:7" ht="15" customHeight="1">
      <c r="A314" s="35" t="s">
        <v>40</v>
      </c>
      <c r="B314" s="35" t="str">
        <f t="shared" si="23"/>
        <v>SISTEMA AISLADO</v>
      </c>
      <c r="C314" s="35"/>
      <c r="D314" s="44"/>
      <c r="E314" s="58"/>
      <c r="F314" s="36"/>
      <c r="G314" s="37">
        <f t="shared" si="22"/>
        <v>0</v>
      </c>
    </row>
    <row r="315" spans="1:7" ht="15" customHeight="1">
      <c r="A315" s="35" t="s">
        <v>41</v>
      </c>
      <c r="B315" s="35" t="str">
        <f t="shared" si="23"/>
        <v>SISTEMA CONTRA INCENDIO</v>
      </c>
      <c r="C315" s="35"/>
      <c r="D315" s="44"/>
      <c r="E315" s="58"/>
      <c r="F315" s="36"/>
      <c r="G315" s="37" t="s">
        <v>362</v>
      </c>
    </row>
    <row r="316" spans="1:7" ht="15" customHeight="1">
      <c r="A316" s="35" t="s">
        <v>42</v>
      </c>
      <c r="B316" s="35" t="str">
        <f t="shared" si="23"/>
        <v>DETECTORES DE HUMO</v>
      </c>
      <c r="C316" s="35"/>
      <c r="D316" s="44"/>
      <c r="E316" s="58"/>
      <c r="F316" s="36"/>
      <c r="G316" s="37">
        <f t="shared" ref="G316:G322" si="24">+VLOOKUP($A316,$A$18:$G$295,7,0)</f>
        <v>0</v>
      </c>
    </row>
    <row r="317" spans="1:7" ht="15" customHeight="1">
      <c r="A317" s="35" t="s">
        <v>579</v>
      </c>
      <c r="B317" s="35" t="str">
        <f t="shared" si="23"/>
        <v>SEÑALETICA</v>
      </c>
      <c r="C317" s="35"/>
      <c r="D317" s="44"/>
      <c r="E317" s="58"/>
      <c r="F317" s="36"/>
      <c r="G317" s="37">
        <f t="shared" si="24"/>
        <v>0</v>
      </c>
    </row>
    <row r="318" spans="1:7" ht="15" customHeight="1">
      <c r="A318" s="35" t="s">
        <v>43</v>
      </c>
      <c r="B318" s="35" t="str">
        <f t="shared" si="23"/>
        <v>AIRE ACONDICIONADO</v>
      </c>
      <c r="C318" s="35"/>
      <c r="D318" s="44"/>
      <c r="E318" s="58"/>
      <c r="F318" s="36"/>
      <c r="G318" s="37">
        <f t="shared" si="24"/>
        <v>0</v>
      </c>
    </row>
    <row r="319" spans="1:7" ht="15" customHeight="1">
      <c r="A319" s="35" t="s">
        <v>44</v>
      </c>
      <c r="B319" s="35" t="str">
        <f t="shared" si="23"/>
        <v>VOZ Y DATOS</v>
      </c>
      <c r="C319" s="35"/>
      <c r="D319" s="44"/>
      <c r="E319" s="58"/>
      <c r="F319" s="36"/>
      <c r="G319" s="37">
        <f t="shared" si="24"/>
        <v>0</v>
      </c>
    </row>
    <row r="320" spans="1:7" ht="15" customHeight="1">
      <c r="A320" s="35" t="s">
        <v>45</v>
      </c>
      <c r="B320" s="35" t="str">
        <f t="shared" si="23"/>
        <v>CCTV</v>
      </c>
      <c r="C320" s="35"/>
      <c r="D320" s="44"/>
      <c r="E320" s="58"/>
      <c r="F320" s="36"/>
      <c r="G320" s="37">
        <f t="shared" si="24"/>
        <v>0</v>
      </c>
    </row>
    <row r="321" spans="1:7" ht="15" customHeight="1">
      <c r="A321" s="35" t="s">
        <v>46</v>
      </c>
      <c r="B321" s="35" t="str">
        <f>+VLOOKUP($A321,$A$28:$G$295,2,0)</f>
        <v>SISTEMA VOCEO</v>
      </c>
      <c r="C321" s="35"/>
      <c r="D321" s="44"/>
      <c r="E321" s="58"/>
      <c r="F321" s="36"/>
      <c r="G321" s="37">
        <f t="shared" si="24"/>
        <v>0</v>
      </c>
    </row>
    <row r="322" spans="1:7" ht="15" customHeight="1">
      <c r="A322" s="35" t="s">
        <v>47</v>
      </c>
      <c r="B322" s="35" t="str">
        <f>+VLOOKUP($A322,$A$28:$G$295,2,0)</f>
        <v>LIMPIEZAS</v>
      </c>
      <c r="C322" s="35"/>
      <c r="D322" s="44"/>
      <c r="E322" s="58"/>
      <c r="F322" s="36"/>
      <c r="G322" s="37">
        <f t="shared" si="24"/>
        <v>0</v>
      </c>
    </row>
    <row r="323" spans="1:7" ht="15" customHeight="1">
      <c r="A323" s="26"/>
      <c r="B323" s="38"/>
      <c r="C323" s="30"/>
      <c r="D323" s="43"/>
      <c r="E323" s="59"/>
      <c r="F323" s="30"/>
      <c r="G323" s="54"/>
    </row>
    <row r="324" spans="1:7" ht="15" customHeight="1">
      <c r="A324" s="113" t="s">
        <v>18</v>
      </c>
      <c r="B324" s="113"/>
      <c r="C324" s="113"/>
      <c r="D324" s="113"/>
      <c r="E324" s="113"/>
      <c r="F324" s="27" t="s">
        <v>19</v>
      </c>
      <c r="G324" s="55">
        <f>G297</f>
        <v>0</v>
      </c>
    </row>
    <row r="325" spans="1:7" ht="15" customHeight="1">
      <c r="A325" s="29"/>
      <c r="B325" s="29"/>
      <c r="C325" s="29"/>
      <c r="D325" s="45"/>
      <c r="E325" s="49"/>
      <c r="F325" s="27" t="s">
        <v>20</v>
      </c>
      <c r="G325" s="55">
        <f>ROUND(G324*0.16,2)</f>
        <v>0</v>
      </c>
    </row>
    <row r="326" spans="1:7" ht="15" customHeight="1">
      <c r="A326" s="113" t="e">
        <f ca="1">+numtext(G326)</f>
        <v>#NAME?</v>
      </c>
      <c r="B326" s="113"/>
      <c r="C326" s="113"/>
      <c r="D326" s="113"/>
      <c r="E326" s="113"/>
      <c r="F326" s="27" t="s">
        <v>21</v>
      </c>
      <c r="G326" s="55">
        <f>+ROUND(G324+G325,2)</f>
        <v>0</v>
      </c>
    </row>
  </sheetData>
  <mergeCells count="16">
    <mergeCell ref="G11:G12"/>
    <mergeCell ref="A14:G14"/>
    <mergeCell ref="A296:G296"/>
    <mergeCell ref="A324:E324"/>
    <mergeCell ref="A326:E326"/>
    <mergeCell ref="C1:F1"/>
    <mergeCell ref="C2:F5"/>
    <mergeCell ref="C6:E6"/>
    <mergeCell ref="C7:E7"/>
    <mergeCell ref="C8:E8"/>
    <mergeCell ref="C9:E9"/>
    <mergeCell ref="C10:F10"/>
    <mergeCell ref="C11:F11"/>
    <mergeCell ref="C12:F12"/>
    <mergeCell ref="B7:B9"/>
    <mergeCell ref="B11:B12"/>
  </mergeCells>
  <printOptions horizontalCentered="1"/>
  <pageMargins left="0.31496062992126" right="0.31496062992126" top="0.31496062992126" bottom="0.31496062992126" header="0.31496062992126" footer="0.31496062992126"/>
  <pageSetup scale="59" fitToHeight="0" orientation="landscape" horizontalDpi="360" verticalDpi="360" r:id="rId1"/>
  <headerFooter>
    <oddFooter>&amp;C&amp;P de &amp;N</oddFooter>
  </headerFooter>
  <rowBreaks count="1" manualBreakCount="1">
    <brk id="295" max="6"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JORGE ALEJANDRO GUTIERREZ LUNA.</cp:lastModifiedBy>
  <cp:lastPrinted>2025-04-28T19:14:40Z</cp:lastPrinted>
  <dcterms:created xsi:type="dcterms:W3CDTF">2024-12-27T18:23:43Z</dcterms:created>
  <dcterms:modified xsi:type="dcterms:W3CDTF">2026-06-02T21:17:13Z</dcterms:modified>
  <cp:category/>
</cp:coreProperties>
</file>