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21 NAYELI\"/>
    </mc:Choice>
  </mc:AlternateContent>
  <bookViews>
    <workbookView xWindow="-120" yWindow="-120" windowWidth="29040" windowHeight="15720" activeTab="0"/>
  </bookViews>
  <sheets>
    <sheet name="CATALOGO" sheetId="1" r:id="rId3"/>
  </sheets>
  <definedNames>
    <definedName name="_xlnm._FilterDatabase" localSheetId="0" hidden="1">CATALOGO!$A$16:$G$39</definedName>
    <definedName name="ACCIONENREPORTE">#REF!</definedName>
    <definedName name="Administración_del_gasto_de_operación">#REF!</definedName>
    <definedName name="area">#REF!</definedName>
    <definedName name="_xlnm.Print_Area" localSheetId="0">CATALOGO!$A$1:$G$161</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<sst xmlns="http://schemas.openxmlformats.org/spreadsheetml/2006/main" count="404" uniqueCount="283">
  <si>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</si>
  <si>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</si>
  <si>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</si>
  <si>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</si>
  <si>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</si>
  <si>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</si>
  <si>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</si>
  <si>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</si>
  <si>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</si>
  <si>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</si>
  <si>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</si>
  <si>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</si>
  <si>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</si>
  <si>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</si>
  <si>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</si>
  <si>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</si>
  <si>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</si>
  <si>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</si>
  <si>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</si>
  <si>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</si>
  <si>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</si>
  <si>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</si>
  <si>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</si>
  <si>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</si>
  <si>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t>
  </si>
  <si>
    <t>PZA</t>
  </si>
  <si>
    <t>SALIDA</t>
  </si>
  <si>
    <t>A1</t>
  </si>
  <si>
    <t>A7</t>
  </si>
  <si>
    <t>A2</t>
  </si>
  <si>
    <t>A3</t>
  </si>
  <si>
    <t>A4</t>
  </si>
  <si>
    <t>A5</t>
  </si>
  <si>
    <t>A6</t>
  </si>
  <si>
    <t>A8</t>
  </si>
  <si>
    <t>A9</t>
  </si>
  <si>
    <t>A10</t>
  </si>
  <si>
    <t>A11</t>
  </si>
  <si>
    <t>A12</t>
  </si>
  <si>
    <t>A13</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</si>
  <si>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</si>
  <si>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</si>
  <si>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</si>
  <si>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</si>
  <si>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</si>
  <si>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</si>
  <si>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</si>
  <si>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</si>
  <si>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</si>
  <si>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</si>
  <si>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Y COLOCACION DE PATCH CORD CAT 6 DE 5 FT COLOR AZUL, INCLUYE: SUMINISTRO, INSTALACIÓN, MATERIALES, MANO DE OBRA, HERRAMIENTA Y EQUIPO.</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</si>
  <si>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</si>
  <si>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</si>
  <si>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</si>
  <si>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</si>
  <si>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</si>
  <si>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</si>
  <si>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</si>
  <si>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</si>
  <si>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MUROS DE MAMPOSTERÍA</t>
  </si>
  <si>
    <t>BOQUILLA DE 15 A 20 CM DE ANCHO, CON MORTERO CEMENTO ARENA PROPORCIÓN 1:3, TERMINADO PULIDO, EN APERTURA DE VANOS DE PUERTAS Y VENTANAS. INCLUYE: SUMINISTRO, PULIDO, MANO DE OBRA, HERRAMIENTA Y EQUIPO.</t>
  </si>
  <si>
    <t>AGUA POTABLE</t>
  </si>
  <si>
    <t>SUMINISTRO Y COLOCACIÓN DE VÁLVULA DE GLOBO DE 1/2" DE TUBERÍA DE POLIPROPILENO COPOLÍMERO RANDOM (TUBOPLUS O SIMILAR) . INCLUYE: MATERIAL, MANO DE OBRA, EQUIPO Y HERRAMIENTA.</t>
  </si>
  <si>
    <t>SUMINISTRO E INSTALACIÓN DE INTERRUPTOR DE 1 X 15,20 Ó 30 AMP QO, 120/240 V, 10 KA, MCA SQUARE D O SIMILAR, INCLUYE: ACARREOS, HERRAMIENTA, DESPERDICIOS, LIMPIEZA Y TODO LO NECESARIO PARA SU CORRECTA INSTALACIÓN.</t>
  </si>
  <si>
    <t>TABLAROCA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</si>
  <si>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</si>
  <si>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</si>
  <si>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BAÑOS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</si>
  <si>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</si>
  <si>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</si>
  <si>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</si>
  <si>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</si>
  <si>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</si>
  <si>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</si>
  <si>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CARPINTERIA</t>
  </si>
  <si>
    <t>SUMINISTRO Y COLOCACIÓN DE TOPE DE PUERTA SATINADA, LÍNEA ZAMAK MCA. HERRALUM, MOD. 1159, INCLUYE: CARGO DIRECTO POR EL COSTO DE LOS MATERIALES, QUE INTERVENGAN, FLETE A OBRA, ACARREO AL SITIO DE SU UTILIZACIÓN,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</si>
  <si>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</si>
  <si>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DETECTORES DE HUMO</t>
  </si>
  <si>
    <t>SEÑALETICA</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</si>
  <si>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</si>
  <si>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</si>
  <si>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</si>
  <si>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</si>
  <si>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</si>
  <si>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</si>
  <si>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</si>
  <si>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</si>
  <si>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</si>
  <si>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</si>
  <si>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</si>
  <si>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</si>
  <si>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</si>
  <si>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</si>
  <si>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</si>
  <si>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</si>
  <si>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</si>
  <si>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</si>
  <si>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</si>
  <si>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</si>
  <si>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</si>
  <si>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</si>
  <si>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</si>
  <si>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</si>
  <si>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</si>
  <si>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</si>
  <si>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</si>
  <si>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</si>
  <si>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</si>
  <si>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</si>
  <si>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</si>
  <si>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</si>
  <si>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</si>
  <si>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</si>
  <si>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</si>
  <si>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</si>
  <si>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</si>
  <si>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SIOP-095</t>
  </si>
  <si>
    <t>SIOP-096</t>
  </si>
  <si>
    <t>SIOP-099</t>
  </si>
  <si>
    <t>SIOP-101</t>
  </si>
  <si>
    <t>SIOP-103</t>
  </si>
  <si>
    <t>SIOP-112</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</si>
  <si>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</si>
  <si>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</si>
  <si>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</si>
  <si>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</si>
  <si>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</si>
  <si>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</si>
  <si>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</si>
  <si>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</si>
  <si>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</si>
  <si>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SIOP-016</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</si>
  <si>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</si>
  <si>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</si>
  <si>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</si>
  <si>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</si>
  <si>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SIOP-065</t>
  </si>
  <si>
    <t>SIOP-083</t>
  </si>
  <si>
    <t>SIOP-091</t>
  </si>
  <si>
    <t>SUMINISTRO E INSTALACIÓN DE TIRAS DE LED PARA PLAFON MCA. TECNOLITE O SIMILAR, 5050 SMD A 12V, IP65, 3000K, 55W, 11W, 5M. MODELO 243-HTLED60IP655050B, EXTERIOR O SIMILAR, ACCESORIOS,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</si>
  <si>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</si>
  <si>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</si>
  <si>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</si>
  <si>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</si>
  <si>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SUMINISTRO E INSTALACIÓN DE CONECTOR JACK ESTILO 110 (DE IMPACTO), TIPO KEYSTONE, CATEGORÍA 6, DE 8 POSICIONES Y 8 CABLES, COLOR AZUL, INCLUYE: MATERIALES, MANO DE OBRA, HERRAMIENTA Y TODO LO NECESARIO PARA LA CORRECTA INSTALACIÓN.</t>
  </si>
  <si>
    <t>SIOP-009</t>
  </si>
  <si>
    <t>SIOP-014</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</si>
  <si>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</si>
  <si>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</si>
  <si>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</si>
  <si>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</si>
  <si>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</si>
  <si>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</si>
  <si>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</si>
  <si>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</si>
  <si>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</si>
  <si>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</si>
  <si>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</si>
  <si>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</si>
  <si>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</si>
  <si>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</si>
  <si>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</si>
  <si>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</si>
  <si>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</si>
  <si>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</si>
  <si>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</si>
  <si>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</si>
  <si>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</si>
  <si>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SIOP-104</t>
  </si>
  <si>
    <t>SIOP-105</t>
  </si>
  <si>
    <t>SIOP-106</t>
  </si>
  <si>
    <t>SIOP-107</t>
  </si>
  <si>
    <t>SIOP-109</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</si>
  <si>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</si>
  <si>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</si>
  <si>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</si>
  <si>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</si>
  <si>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SUMINISTRO Y COLOCACIÓN DE ALAMBRE DE COBRE DESNUDO SEMIDURO CAL. 12, AWG, MCA. CONDUMEX, O SIMILAR. INCLUYE: DESPERDICIOS, MATERIALES MENORES, PRUEBAS Y ACARREO AL SITIO DE SU COLOCACIÓN.</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</si>
  <si>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</si>
  <si>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</si>
  <si>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</si>
  <si>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</si>
  <si>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</si>
  <si>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</si>
  <si>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</si>
  <si>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</si>
  <si>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</si>
  <si>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</si>
  <si>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</si>
  <si>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</si>
  <si>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</si>
  <si>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</si>
  <si>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</si>
  <si>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</si>
  <si>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</si>
  <si>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</si>
  <si>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</si>
  <si>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</si>
  <si>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</si>
  <si>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</si>
  <si>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</si>
  <si>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</si>
  <si>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</si>
  <si>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</si>
  <si>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</si>
  <si>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</si>
  <si>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</si>
  <si>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</si>
  <si>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</si>
  <si>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SIOP-110</t>
  </si>
  <si>
    <t>SIOP-111</t>
  </si>
  <si>
    <t>SUMINISTRO Y COLOCACIÓN DE AZULEJO SPA DE 30X60 CM. COLOR WHITE GLOSSY, MARCA INTERCERAMIC. INCLUYE: HERRAMIENTA, MATERIALES, MANO DE OBRA, EQUIPO Y TODO LO NECESARIO PARA SU CORRECTA INSTALACIÓN.</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</si>
  <si>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</si>
  <si>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</si>
  <si>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</si>
  <si>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</si>
  <si>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COLOCACIÓN DE DISPENSADOR DE PAPEL HIGIÉNICO, MODELO AE25000 FUTURA, DE ACERO INOXIDABLE O SIMILAR INCLUYE: MATERIAL, MANO DE OBRA, EQUIPO Y HERRAMIENTA.</t>
  </si>
  <si>
    <t xml:space="preserve"> PZA</t>
  </si>
  <si>
    <t>PRECIO UNITARIO ($) PROPUESTO</t>
  </si>
  <si>
    <t>RAZÓN SOCIAL DEL CONTRATISTA:</t>
  </si>
  <si>
    <t>E2</t>
  </si>
  <si>
    <t>PRECIO UNITARIO ($) PROPUESTO CON LETRA</t>
  </si>
  <si>
    <t>SIOP-007</t>
  </si>
  <si>
    <t>SIOP-015</t>
  </si>
  <si>
    <t>SIOP-031</t>
  </si>
  <si>
    <t>SIOP-032</t>
  </si>
  <si>
    <t>SIOP-033</t>
  </si>
  <si>
    <t>SIOP-035</t>
  </si>
  <si>
    <t>SIOP-037</t>
  </si>
  <si>
    <t>SIOP-038</t>
  </si>
  <si>
    <t>DESPLANTE 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</si>
  <si>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CORONACION 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</si>
  <si>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MURO BAJO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</si>
  <si>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ALBAÑILERIAS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</si>
  <si>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</si>
  <si>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</si>
  <si>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</si>
  <si>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</si>
  <si>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</si>
  <si>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3/4" (19MM) DE DIÁMETRO, CON NORMA NMX-E-226/2 CNCP. INCLUYE: HERRAMIENTAS, CONEXIONES, EQUIPO, MANO DE OBRA Y TODO LO NECESARIO PARA SU CORRECTA EJECUCIÓN.</t>
  </si>
  <si>
    <t>SUMINISTRO Y COLOCACIÓN DE VÁLVULA DE GLOBO DE 1 1/2" DE TUBERÍA DE POLIPROPILENO COPOLÍMERO RANDOM (TUBOPLUS O SIMILAR) . INCLUYE: MATERIAL, MANO DE OBRA, EQUIPO Y HERRAMIENTA.</t>
  </si>
  <si>
    <t>SUMINISTRO Y COLOCACIÓN DE VÁLVULA DE GLOBO DE 1 1/4" DE TUBERÍA DE POLIPROPILENO COPOLÍMERO RANDOM (TUBOPLUS O SIMILAR) . INCLUYE: MATERIAL, MANO DE OBRA, EQUIPO Y HERRAMIENTA.</t>
  </si>
  <si>
    <t>SALIDAS ELECTRICAS E ILUMINACIÓN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</si>
  <si>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</si>
  <si>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E INSTALACIÓN DE TABLERO NQ SQUARE D, MODELO NQ304AB100, 100A, 3 FASES, 4 HILOS, 30 POLOS, BARRA DE COBRE; INCLUYE: MANO DE OBRA, ACARREOS, HERRAMIENTA, LIMPIEZA Y TODO LO NECESARIO PARA SU CORRECTA INSTALACIÓN.</t>
  </si>
  <si>
    <t>SUMINISTRO E INSTALACIÓN DE TABLERO NQ SQUARE D, MODELO NQ184AB100, 100A, 3 FASES, 4 HILOS, 30 POLOS, BARRA DE COBRE; INCLUYE: MANO DE OBRA, ACARREOS, HERRAMIENTA, LIMPIEZA Y TODO LO NECESARIO PARA SU CORRECTA INSTALACIÓN.</t>
  </si>
  <si>
    <t>SUMINISTRO Y COLOCACIÓN DE TUBERIA CONDUIT METÁLICA GALVANIZADA DE 1" DE PARED DELGADA, INCLUYE: MATERIALES, CORTES, DESPERDICIOS, ROSCADO, COPLE, CONEXIÓN, MANO DE OBRA, EQUIPO, ANDAMIOS, HERRAMIENTA, A CUALQUIER NIVEL.</t>
  </si>
  <si>
    <t>SUMINISTRO Y COLOCACIÓN DE MURO DE 10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</si>
  <si>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</si>
  <si>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</si>
  <si>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</si>
  <si>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</si>
  <si>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</si>
  <si>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E INSTALACIÓN DE LAVAMANOS PARA DISCAPACITADOS DE CUBIERTA DE SUPERFICIE SOLIDA TIPO CORIAN COLOR BLANCO, CON MEDIDAS DE 0.90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</si>
  <si>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1.09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</si>
  <si>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1.87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</si>
  <si>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</si>
  <si>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1.00 M DE ANCHO. INCLUYE: MATERIAL, MANO DE OBRA, EQUIPO Y HERRAMIENTA.</t>
  </si>
  <si>
    <t>SUMINISTRO Y COLOCACIÓN DE MANIJA PARA PUERTAS DE BAÑO MARCA YALE MOD. SAN CARLOS MX4976, ACABADO NIQUEL SATÍN. INCLUYE: LLAVES, MATERIAL, MANO DE OBRA, EQUIPO Y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</si>
  <si>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0.60M LARGO X0.80M ANCHO X 3.00 M ALTO, 1 PUERTAS CORREDIZAS DE 0.70 M X 2.40 M, 3 ENTREPAÑOS, 4 DIVISIONES A CADA 0.58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</si>
  <si>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0.60M LARGO X 2.26M ANCHO X 3.00 M ALTO, 4 PUERTAS CORREDIZAS DE 0.54 M X 2.40 M, 3 ENTREPAÑOS, 4 DIVISIONES A CADA 0.58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</si>
  <si>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0.72M LARGO X 1.83M ANCHO X 3.00 M ALTO, 3  PUERTAS CORREDIZAS DE 0.57 M X 2.40 M, 3 ENTREPAÑOS, 4 DIVISIONES A CADA 0.58 M Y DIVISIÓN A LO LARGO DEL MUEBLE, ZOCLO DE 5CM; INCLUYE: FABRICACIÓN, MATERIALES, MANO DE OBRA, EQUIPO, HERRAMIENTA.</t>
  </si>
  <si>
    <t xml:space="preserve">VENTANERÍA Y CANCELERÍA DE ALUMINIO </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</si>
  <si>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</si>
  <si>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CERRADURA CHAPA DE SEGURIDAD DE EMBUTIR, PARA PUERTAS DE ALUMINIO, MARCA PHILLIPS MODELO 549 O SIMILAR, INCLUYE: MANO DE OBRA, MATERIALES Y ACARREOS A CUALQUIER NIVEL.</t>
  </si>
  <si>
    <t xml:space="preserve">SUMINISTRO Y COLOCACIÓN DE PUERTA CORREDIZA A BASE DE ALUMINIO DE 3" COLOR GRIS EUROPA DE 4.39M DE ANCHO POR 3.00M DE ALTO DIVIDIDO EN 4 PIEZAS, APERTURA DE 2 PUERTAS CORREDIZAS DE 1M DE ANCHO X 2.40M DE ALTO, CON JALADERAS TIPO "H" TUBULAR MARCA BRUKEN EN ACERO INOXIDABLE 201, COLOR NEGRO MATE MOD. BRK 7651, CON CRISTAL LAMINADO Y TEMPLADO DE 9MM, 2 ANTEPECHO DE 0.60 X 1.20M, Y 2 FIJO DE 1.20 X 2.40M; INCLUYE: KIT DE HERRAJES, RIEL, CORTES, PERFILES, ELEMENTOS DE FIJACIÓN, MATERIALES, MANO DE OBRA ESPECIALIZADA, EQUIPO Y HERRAMIENTA. </t>
  </si>
  <si>
    <t xml:space="preserve">SUMINISTRO Y COLOCACIÓN DE PUERTA CORREDIZA A BASE DE ALUMINIO DE 3" COLOR GRIS EUROPA DE 4.82M DE ANCHO POR 3.00M DE ALTO DIVIDIDO EN 4 PIEZAS, APERTURA DE 2 PUERTAS CORREDIZAS DE 1M DE ANCHO X 2.40M DE ALTO, CON JALADERAS TIPO "H" TUBULAR MARCA BRUKEN EN ACERO INOXIDABLE 201, COLOR NEGRO MATE MOD. BRK 7651, CON CRISTAL LAMINADO Y TEMPLADO DE 9MM, 2 ANTEPECHO DE 0.60 X 2.41M, Y 2 FIJO DE 1.41 X 2.40M; INCLUYE: KIT DE HERRAJES, RIEL, CORTES, PERFILES, ELEMENTOS DE FIJACIÓN, MATERIALES, MANO DE OBRA ESPECIALIZADA, EQUIPO Y HERRAMIENTA. </t>
  </si>
  <si>
    <t xml:space="preserve">SUMINISTRO Y COLOCACIÓN DE VENTANAL PRINCIPAL A BASE DE ALUMINIO DE 3" COLOR GRIS EUROPA DE 1.52M DE ANCHO POR 1.30M DE ALTO DIVIDIDO EN 2 PIEZAS, APERTURA DE 1 PUERTA ABATIBLE DE 1.10M DE ANCHO X 2.40M DE ALTO, CON JALADERAS TIPO "H" TUBULAR MARCA BRUKEN EN ACERO INOXIDABLE 201, COLOR NEGRO MATE MOD. BRK 7651, CON CRISTAL LAMINADO Y TEMPLADO DE 9MM, 1 ANTEPECHO DE 0.60 X 1.10M,  1 ANTEPECHO DE 0.60 X 1.52M; INCLUYE: BISAGRAS HIDRÁULICAS RYOBI Y KIT DE HERRAJES, CORTES, PERFILES, ELEMENTOS DE FIJACIÓN, MATERIALES, MANO DE OBRA ESPECIALIZADA, EQUIPO Y HERRAMIENTA. </t>
  </si>
  <si>
    <t xml:space="preserve">SUMINISTRO Y COLOCACIÓN DE VENTANAL PRINCIPAL A BASE DE ALUMINIO DE 3" COLOR GRIS EUROPA DE 1.97M DE ANCHO POR 1.30M DE ALTO DIVIDIDO EN 3 PIEZAS, APERTURA DE 1 PUERTA ABATIBLE DE 1.10M DE ANCHO X 2.40M DE ALTO, CON JALADERAS TIPO "H" TUBULAR MARCA BRUKEN EN ACERO INOXIDABLE 201, COLOR NEGRO MATE MOD. BRK 7651, CON CRISTAL LAMINADO Y TEMPLADO DE 9MM, 1 ANTEPECHO DE 0.60 X 1.10M,  1 ANTEPECHO DE 0.60 X 1.97M; INCLUYE: BISAGRAS HIDRÁULICAS RYOBI Y KIT DE HERRAJES, CORTES, PERFILES, ELEMENTOS DE FIJACIÓN, MATERIALES, MANO DE OBRA ESPECIALIZADA, EQUIPO Y HERRAMIENTA. </t>
  </si>
  <si>
    <t xml:space="preserve">SUMINISTRO Y COLOCACIÓN DE VENTANAL PRINCIPAL A BASE DE ALUMINIO DE 3" COLOR GRIS EUROPA DE 5.15M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</si>
  <si>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4.79M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</si>
  <si>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3.57M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</si>
  <si>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4.82M DE ANCHO POR 1.90M DE ALTO DIVIDIDO EN 4 PIEZAS; INCLUYE: BISAGRAS HIDRÁULICAS RYOBI Y KIT DE HERRAJES, CORTES, PERFILES, ELEMENTOS DE FIJACIÓN, MATERIALES, MANO DE OBRA ESPECIALIZADA, EQUIPO Y HERRAMIENTA. </t>
  </si>
  <si>
    <t xml:space="preserve">SUMINISTRO Y COLOCACIÓN DE VENTANAL PRINCIPAL A BASE DE ALUMINIO DE 3" COLOR GRIS EUROPA DE 2.56M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</si>
  <si>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2.16M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</si>
  <si>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1.48M DE ANCHO POR 1.90M DE ALTO; INCLUYE: BISAGRAS HIDRÁULICAS RYOBI Y KIT DE HERRAJES, CORTES, PERFILES, ELEMENTOS DE FIJACIÓN, MATERIALES, MANO DE OBRA ESPECIALIZADA, EQUIPO Y HERRAMIENTA. </t>
  </si>
  <si>
    <t xml:space="preserve">SUMINISTRO Y COLOCACIÓN DE VENTANAL PRINCIPAL A BASE DE ALUMINIO DE 3" COLOR GRIS EUROPA DE 3.07M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</si>
  <si>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1.15M DE ANCHO POR 1.90M DE ALTO; INCLUYE: BISAGRAS HIDRÁULICAS RYOBI Y KIT DE HERRAJES, CORTES, PERFILES, ELEMENTOS DE FIJACIÓN, MATERIALES, MANO DE OBRA ESPECIALIZADA, EQUIPO Y HERRAMIENTA. </t>
  </si>
  <si>
    <t xml:space="preserve">SUMINISTRO Y COLOCACIÓN DE VENTANAL PRINCIPAL A BASE DE ALUMINIO DE 3" COLOR GRIS EUROPA DE 3.73M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</si>
  <si>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5.03M DE ANCHO POR 1.90M DE ALTO DIVIDIDO EN 5 PIEZAS; INCLUYE: BISAGRAS HIDRÁULICAS RYOBI Y KIT DE HERRAJES, CORTES, PERFILES, ELEMENTOS DE FIJACIÓN, MATERIALES, MANO DE OBRA ESPECIALIZADA, EQUIPO Y HERRAMIENTA. </t>
  </si>
  <si>
    <t>SUMINISTRO Y COLOCACIÓN DE TUBERIA CONDUIT METÁLICA GALVANIZADA DE 3/4" DE PARED DELGADA, INCLUYE: MATERIALES, CORTES, DESPERDICIOS, ROSCADO, COPLE, CONEXIÓN, MANO DE OBRA, EQUIPO, ANDAMIOS, HERRAMIENTA, A CUALQUIER NIVEL.</t>
  </si>
  <si>
    <t>SIOP-E-SMA-OB-LP-0321-2026</t>
  </si>
  <si>
    <t>Rehabilitación del área de enseñanza en el Hospital General de Occidente CLUES JCSSA007066 (Hospital Zoquipan), ubicado en el municipio de Zapopan,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</si>
</sst>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7">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11">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165" fontId="3" fillId="0" borderId="0" xfId="25" applyNumberFormat="1" applyFont="1" applyAlignment="1">
      <alignment horizontal="justify" vertical="top" wrapText="1"/>
      <protection/>
    </xf>
    <xf numFmtId="165" fontId="3" fillId="0" borderId="0" xfId="23" applyNumberFormat="1" applyFont="1" applyFill="1" applyAlignment="1">
      <alignment horizontal="center" vertical="top" wrapText="1"/>
    </xf>
    <xf numFmtId="0" fontId="3" fillId="3" borderId="0" xfId="25" applyFont="1" applyFill="1" applyAlignment="1">
      <alignment vertical="top"/>
      <protection/>
    </xf>
    <xf numFmtId="0" fontId="3" fillId="3" borderId="0" xfId="21" applyFont="1" applyFill="1" applyAlignment="1">
      <alignment vertical="top"/>
      <protection/>
    </xf>
    <xf numFmtId="0" fontId="4" fillId="3" borderId="0" xfId="25" applyFont="1" applyFill="1" applyAlignment="1">
      <alignment vertical="top"/>
      <protection/>
    </xf>
    <xf numFmtId="165" fontId="3" fillId="3" borderId="0" xfId="25" applyNumberFormat="1" applyFont="1" applyFill="1" applyAlignment="1">
      <alignment vertical="top"/>
      <protection/>
    </xf>
    <xf numFmtId="49" fontId="3" fillId="0" borderId="0" xfId="25" applyNumberFormat="1"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49" fontId="12" fillId="2" borderId="8" xfId="22" applyNumberFormat="1" applyFont="1" applyFill="1" applyBorder="1" applyAlignment="1">
      <alignment horizontal="center" vertical="center" wrapText="1"/>
      <protection/>
    </xf>
    <xf numFmtId="0" fontId="13" fillId="0" borderId="11" xfId="21" applyFont="1" applyBorder="1" applyAlignment="1">
      <alignment horizontal="left" vertical="top"/>
      <protection/>
    </xf>
    <xf numFmtId="0" fontId="13" fillId="0" borderId="1" xfId="21" applyFont="1" applyBorder="1" applyAlignment="1">
      <alignment horizontal="lef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14" fillId="0" borderId="2" xfId="21" applyFont="1" applyBorder="1" applyAlignment="1">
      <alignment horizontal="justify" vertical="top"/>
      <protection/>
    </xf>
    <xf numFmtId="0" fontId="14" fillId="0" borderId="9" xfId="21" applyFont="1" applyBorder="1" applyAlignment="1">
      <alignment horizontal="justify" vertical="top"/>
      <protection/>
    </xf>
    <xf numFmtId="0" fontId="15" fillId="0" borderId="2" xfId="21" applyFont="1" applyBorder="1" applyAlignment="1">
      <alignment horizontal="left" vertical="top"/>
      <protection/>
    </xf>
    <xf numFmtId="0" fontId="15" fillId="0" borderId="9" xfId="21" applyFont="1" applyBorder="1" applyAlignment="1">
      <alignment horizontal="left" vertical="top"/>
      <protection/>
    </xf>
    <xf numFmtId="0" fontId="16" fillId="0" borderId="2" xfId="21" applyFont="1" applyBorder="1" applyAlignment="1">
      <alignment horizontal="center" vertical="top"/>
      <protection/>
    </xf>
    <xf numFmtId="0" fontId="16"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4" borderId="16"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7" xfId="21" applyFont="1" applyFill="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4776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P161"/>
  <sheetViews>
    <sheetView showGridLines="0" tabSelected="1" view="pageBreakPreview" zoomScale="70" zoomScaleNormal="70" zoomScaleSheetLayoutView="70" zoomScalePageLayoutView="52" workbookViewId="0" topLeftCell="A138">
      <selection pane="topLeft" activeCell="E142" sqref="E19:E142"/>
    </sheetView>
  </sheetViews>
  <sheetFormatPr defaultColWidth="9.14428571428571" defaultRowHeight="15" customHeight="1"/>
  <cols>
    <col min="1" max="1" width="21.1428571428571" style="4" customWidth="1"/>
    <col min="2" max="2" width="77.4285714285714" style="4" customWidth="1"/>
    <col min="3" max="3" width="10.2857142857143" style="4" customWidth="1"/>
    <col min="4" max="4" width="13" style="39" customWidth="1"/>
    <col min="5" max="5" width="18.7142857142857" style="53" bestFit="1" customWidth="1"/>
    <col min="6" max="6" width="31.1428571428571" style="4" customWidth="1"/>
    <col min="7" max="7" width="26.7142857142857" style="43" customWidth="1"/>
    <col min="8" max="13" width="9.14285714285714" style="4"/>
    <col min="14" max="15" width="10.4285714285714" style="4" bestFit="1" customWidth="1"/>
    <col min="16" max="16384" width="9.14285714285714" style="4"/>
  </cols>
  <sheetData>
    <row r="1" spans="1:7" ht="15" customHeight="1">
      <c r="A1" s="2"/>
      <c r="B1" s="3" t="s">
        <v>0</v>
      </c>
      <c r="C1" s="84" t="s">
        <v>1</v>
      </c>
      <c r="D1" s="85"/>
      <c r="E1" s="85"/>
      <c r="F1" s="86"/>
      <c r="G1" s="46"/>
    </row>
    <row r="2" spans="1:7" ht="15" customHeight="1">
      <c r="A2" s="5"/>
      <c r="B2" s="18" t="s">
        <v>2</v>
      </c>
      <c r="C2" s="105" t="s">
        <v>281</v>
      </c>
      <c r="D2" s="106"/>
      <c r="E2" s="106"/>
      <c r="F2" s="107"/>
      <c r="G2" s="47"/>
    </row>
    <row r="3" spans="1:7" ht="15" customHeight="1">
      <c r="A3" s="5"/>
      <c r="B3" s="6" t="s">
        <v>3</v>
      </c>
      <c r="C3" s="105"/>
      <c r="D3" s="106"/>
      <c r="E3" s="106"/>
      <c r="F3" s="107"/>
      <c r="G3" s="47"/>
    </row>
    <row r="4" spans="1:7" ht="15" customHeight="1">
      <c r="A4" s="5"/>
      <c r="B4" s="31"/>
      <c r="C4" s="105"/>
      <c r="D4" s="106"/>
      <c r="E4" s="106"/>
      <c r="F4" s="107"/>
      <c r="G4" s="47"/>
    </row>
    <row r="5" spans="1:7" ht="15" customHeight="1" thickBot="1">
      <c r="A5" s="5"/>
      <c r="B5" s="32"/>
      <c r="C5" s="108"/>
      <c r="D5" s="109"/>
      <c r="E5" s="109"/>
      <c r="F5" s="110"/>
      <c r="G5" s="47"/>
    </row>
    <row r="6" spans="1:7" ht="15" customHeight="1">
      <c r="A6" s="5"/>
      <c r="B6" s="73" t="s">
        <v>4</v>
      </c>
      <c r="C6" s="99" t="s">
        <v>5</v>
      </c>
      <c r="D6" s="100"/>
      <c r="E6" s="100"/>
      <c r="F6" s="7"/>
      <c r="G6" s="47"/>
    </row>
    <row r="7" spans="1:7" ht="15" customHeight="1">
      <c r="A7" s="5"/>
      <c r="B7" s="77" t="s">
        <v>282</v>
      </c>
      <c r="C7" s="101" t="s">
        <v>6</v>
      </c>
      <c r="D7" s="102"/>
      <c r="E7" s="102"/>
      <c r="F7" s="8"/>
      <c r="G7" s="47"/>
    </row>
    <row r="8" spans="1:7" ht="15" customHeight="1">
      <c r="A8" s="5"/>
      <c r="B8" s="77"/>
      <c r="C8" s="101" t="s">
        <v>7</v>
      </c>
      <c r="D8" s="102"/>
      <c r="E8" s="102"/>
      <c r="F8" s="9"/>
      <c r="G8" s="47"/>
    </row>
    <row r="9" spans="1:7" ht="15" customHeight="1" thickBot="1">
      <c r="A9" s="5"/>
      <c r="B9" s="78"/>
      <c r="C9" s="103" t="s">
        <v>8</v>
      </c>
      <c r="D9" s="104"/>
      <c r="E9" s="104"/>
      <c r="F9" s="10"/>
      <c r="G9" s="48"/>
    </row>
    <row r="10" spans="1:7" ht="15" customHeight="1">
      <c r="A10" s="5"/>
      <c r="B10" s="74" t="s">
        <v>219</v>
      </c>
      <c r="C10" s="84" t="s">
        <v>9</v>
      </c>
      <c r="D10" s="85"/>
      <c r="E10" s="85"/>
      <c r="F10" s="86"/>
      <c r="G10" s="49" t="s">
        <v>10</v>
      </c>
    </row>
    <row r="11" spans="1:7" ht="15" customHeight="1">
      <c r="A11" s="5"/>
      <c r="B11" s="79"/>
      <c r="C11" s="87"/>
      <c r="D11" s="88"/>
      <c r="E11" s="88"/>
      <c r="F11" s="89"/>
      <c r="G11" s="81" t="s">
        <v>220</v>
      </c>
    </row>
    <row r="12" spans="1:7" ht="15" customHeight="1" thickBot="1">
      <c r="A12" s="20"/>
      <c r="B12" s="80"/>
      <c r="C12" s="90"/>
      <c r="D12" s="91"/>
      <c r="E12" s="91"/>
      <c r="F12" s="92"/>
      <c r="G12" s="82"/>
    </row>
    <row r="13" spans="4:4" ht="15" customHeight="1" thickBot="1">
      <c r="D13" s="33"/>
    </row>
    <row r="14" spans="1:7" ht="15" customHeight="1" thickBot="1">
      <c r="A14" s="93" t="s">
        <v>58</v>
      </c>
      <c r="B14" s="94"/>
      <c r="C14" s="94"/>
      <c r="D14" s="94"/>
      <c r="E14" s="94"/>
      <c r="F14" s="94"/>
      <c r="G14" s="95"/>
    </row>
    <row r="15" spans="1:7" ht="15" customHeight="1" thickBot="1">
      <c r="A15" s="11"/>
      <c r="B15" s="11"/>
      <c r="C15" s="11"/>
      <c r="D15" s="34"/>
      <c r="E15" s="54"/>
      <c r="F15" s="11"/>
      <c r="G15" s="44"/>
    </row>
    <row r="16" spans="1:7" s="12" customFormat="1" ht="30.75" thickBot="1">
      <c r="A16" s="28" t="s">
        <v>11</v>
      </c>
      <c r="B16" s="29" t="s">
        <v>12</v>
      </c>
      <c r="C16" s="29" t="s">
        <v>13</v>
      </c>
      <c r="D16" s="35" t="s">
        <v>14</v>
      </c>
      <c r="E16" s="72" t="s">
        <v>218</v>
      </c>
      <c r="F16" s="72" t="s">
        <v>221</v>
      </c>
      <c r="G16" s="50" t="s">
        <v>15</v>
      </c>
    </row>
    <row r="17" spans="1:7" ht="45">
      <c r="A17" s="21" t="s">
        <v>16</v>
      </c>
      <c r="B17" s="13" t="str">
        <f>B7</f>
        <v>Rehabilitación del área de enseñanza en el Hospital General de Occidente CLUES JCSSA007066 (Hospital Zoquipan), ubicado en el municipio de Zapopan, Jalisco.</v>
      </c>
      <c r="C17" s="17"/>
      <c r="D17" s="36"/>
      <c r="E17" s="55"/>
      <c r="F17" s="22"/>
      <c r="G17" s="23">
        <f>G18+G23+G28+G40+G50+G60+G66+G72+G91+G101+G122+G129+G132</f>
        <v>0</v>
      </c>
    </row>
    <row r="18" spans="1:7" ht="15">
      <c r="A18" s="24" t="s">
        <v>27</v>
      </c>
      <c r="B18" s="60" t="s">
        <v>59</v>
      </c>
      <c r="C18" s="24"/>
      <c r="D18" s="40"/>
      <c r="E18" s="56"/>
      <c r="F18" s="42"/>
      <c r="G18" s="26">
        <f>SUM(G19:G22)</f>
        <v>0</v>
      </c>
    </row>
    <row r="19" spans="1:7" ht="99.75">
      <c r="A19" s="30" t="s">
        <v>22</v>
      </c>
      <c r="B19" s="61" t="s">
        <v>230</v>
      </c>
      <c r="C19" s="41" t="s">
        <v>24</v>
      </c>
      <c r="D19" s="40">
        <v>69.21</v>
      </c>
      <c r="E19" s="71"/>
      <c r="F19" s="42" t="str" cm="1">
        <f t="array" ref="F19">numtext(E19)</f>
        <v>CERO PESOS 00/100 M.N.</v>
      </c>
      <c r="G19" s="58">
        <f t="shared" si="0" ref="G19">ROUND(D19*E19,2)</f>
        <v>0</v>
      </c>
    </row>
    <row r="20" spans="1:7" ht="114">
      <c r="A20" s="30" t="s">
        <v>178</v>
      </c>
      <c r="B20" s="62" t="s">
        <v>231</v>
      </c>
      <c r="C20" s="41" t="s">
        <v>24</v>
      </c>
      <c r="D20" s="40">
        <v>69.21</v>
      </c>
      <c r="E20" s="71"/>
      <c r="F20" s="42" t="str" cm="1">
        <f t="array" ref="F20">numtext(E20)</f>
        <v>CERO PESOS 00/100 M.N.</v>
      </c>
      <c r="G20" s="58">
        <f t="shared" si="1" ref="G20:G22">ROUND(D20*E20,2)</f>
        <v>0</v>
      </c>
    </row>
    <row r="21" spans="1:7" ht="85.5">
      <c r="A21" s="30" t="s">
        <v>179</v>
      </c>
      <c r="B21" s="61" t="s">
        <v>52</v>
      </c>
      <c r="C21" s="41" t="s">
        <v>23</v>
      </c>
      <c r="D21" s="40">
        <v>54.21</v>
      </c>
      <c r="E21" s="71"/>
      <c r="F21" s="42" t="str" cm="1">
        <f t="array" ref="F21">numtext(E21)</f>
        <v>CERO PESOS 00/100 M.N.</v>
      </c>
      <c r="G21" s="58">
        <f t="shared" si="1"/>
        <v>0</v>
      </c>
    </row>
    <row r="22" spans="1:7" ht="85.5">
      <c r="A22" s="30" t="s">
        <v>180</v>
      </c>
      <c r="B22" s="62" t="s">
        <v>232</v>
      </c>
      <c r="C22" s="41" t="s">
        <v>23</v>
      </c>
      <c r="D22" s="40">
        <v>52.626000000000005</v>
      </c>
      <c r="E22" s="71"/>
      <c r="F22" s="42" t="str" cm="1">
        <f t="array" ref="F22">numtext(E22)</f>
        <v>CERO PESOS 00/100 M.N.</v>
      </c>
      <c r="G22" s="58">
        <f t="shared" si="1"/>
        <v>0</v>
      </c>
    </row>
    <row r="23" spans="1:7" s="65" customFormat="1" ht="15">
      <c r="A23" s="75" t="s">
        <v>29</v>
      </c>
      <c r="B23" s="76" t="s">
        <v>233</v>
      </c>
      <c r="C23" s="69"/>
      <c r="D23" s="70"/>
      <c r="E23" s="71"/>
      <c r="F23" s="63"/>
      <c r="G23" s="26">
        <f>SUM(G24:G27)</f>
        <v>0</v>
      </c>
    </row>
    <row r="24" spans="1:7" s="64" customFormat="1" ht="57">
      <c r="A24" s="30" t="s">
        <v>181</v>
      </c>
      <c r="B24" s="68" t="s">
        <v>234</v>
      </c>
      <c r="C24" s="69" t="s">
        <v>23</v>
      </c>
      <c r="D24" s="70">
        <v>279.28</v>
      </c>
      <c r="E24" s="71"/>
      <c r="F24" s="63" t="str" cm="1">
        <f t="array" ref="F24">numtext(E24)</f>
        <v>CERO PESOS 00/100 M.N.</v>
      </c>
      <c r="G24" s="71">
        <f>ROUND(D24*E24,2)</f>
        <v>0</v>
      </c>
    </row>
    <row r="25" spans="1:7" s="64" customFormat="1" ht="57">
      <c r="A25" s="30" t="s">
        <v>182</v>
      </c>
      <c r="B25" s="68" t="s">
        <v>235</v>
      </c>
      <c r="C25" s="69" t="s">
        <v>23</v>
      </c>
      <c r="D25" s="70">
        <v>279.28</v>
      </c>
      <c r="E25" s="71"/>
      <c r="F25" s="63" t="str" cm="1">
        <f t="array" ref="F25">numtext(E25)</f>
        <v>CERO PESOS 00/100 M.N.</v>
      </c>
      <c r="G25" s="71">
        <f t="shared" si="2" ref="G25">ROUND(D25*E25,2)</f>
        <v>0</v>
      </c>
    </row>
    <row r="26" spans="1:14" s="64" customFormat="1" ht="85.5">
      <c r="A26" s="30" t="s">
        <v>222</v>
      </c>
      <c r="B26" s="68" t="s">
        <v>122</v>
      </c>
      <c r="C26" s="69" t="s">
        <v>23</v>
      </c>
      <c r="D26" s="70">
        <v>479.91999999999996</v>
      </c>
      <c r="E26" s="71"/>
      <c r="F26" s="63" t="str" cm="1">
        <f t="array" ref="F26">numtext(E26)</f>
        <v>CERO PESOS 00/100 M.N.</v>
      </c>
      <c r="G26" s="71">
        <f t="shared" si="3" ref="G26:G27">ROUND(D26*E26,2)</f>
        <v>0</v>
      </c>
      <c r="M26" s="66"/>
      <c r="N26" s="67"/>
    </row>
    <row r="27" spans="1:16" s="64" customFormat="1" ht="57">
      <c r="A27" s="30" t="s">
        <v>183</v>
      </c>
      <c r="B27" s="68" t="s">
        <v>60</v>
      </c>
      <c r="C27" s="69" t="s">
        <v>24</v>
      </c>
      <c r="D27" s="70">
        <v>222.11</v>
      </c>
      <c r="E27" s="71"/>
      <c r="F27" s="63" t="str" cm="1">
        <f t="array" ref="F27">numtext(E27)</f>
        <v>CERO PESOS 00/100 M.N.</v>
      </c>
      <c r="G27" s="71">
        <f t="shared" si="3"/>
        <v>0</v>
      </c>
      <c r="O27" s="67"/>
      <c r="P27" s="66"/>
    </row>
    <row r="28" spans="1:7" s="16" customFormat="1" ht="15">
      <c r="A28" s="75" t="s">
        <v>30</v>
      </c>
      <c r="B28" s="76" t="s">
        <v>61</v>
      </c>
      <c r="C28" s="69"/>
      <c r="D28" s="70"/>
      <c r="E28" s="71"/>
      <c r="F28" s="63"/>
      <c r="G28" s="26">
        <f>SUM(G29:G39)</f>
        <v>0</v>
      </c>
    </row>
    <row r="29" spans="1:7" s="16" customFormat="1" ht="42.75">
      <c r="A29" s="30" t="s">
        <v>145</v>
      </c>
      <c r="B29" s="68" t="s">
        <v>123</v>
      </c>
      <c r="C29" s="69" t="s">
        <v>24</v>
      </c>
      <c r="D29" s="70">
        <v>118.05</v>
      </c>
      <c r="E29" s="71"/>
      <c r="F29" s="63" t="str" cm="1">
        <f t="array" ref="F29">numtext(E29)</f>
        <v>CERO PESOS 00/100 M.N.</v>
      </c>
      <c r="G29" s="71">
        <f t="shared" si="4" ref="G29">ROUND(D29*E29,2)</f>
        <v>0</v>
      </c>
    </row>
    <row r="30" spans="1:7" s="16" customFormat="1" ht="71.25">
      <c r="A30" s="30" t="s">
        <v>86</v>
      </c>
      <c r="B30" s="68" t="s">
        <v>236</v>
      </c>
      <c r="C30" s="69" t="s">
        <v>24</v>
      </c>
      <c r="D30" s="70">
        <v>23.31</v>
      </c>
      <c r="E30" s="71"/>
      <c r="F30" s="63" t="str" cm="1">
        <f t="array" ref="F30">numtext(E30)</f>
        <v>CERO PESOS 00/100 M.N.</v>
      </c>
      <c r="G30" s="71">
        <f t="shared" si="5" ref="G30:G39">ROUND(D30*E30,2)</f>
        <v>0</v>
      </c>
    </row>
    <row r="31" spans="1:7" s="16" customFormat="1" ht="71.25">
      <c r="A31" s="30" t="s">
        <v>87</v>
      </c>
      <c r="B31" s="68" t="s">
        <v>237</v>
      </c>
      <c r="C31" s="69" t="s">
        <v>24</v>
      </c>
      <c r="D31" s="70">
        <v>1.53</v>
      </c>
      <c r="E31" s="71"/>
      <c r="F31" s="63" t="str" cm="1">
        <f t="array" ref="F31">numtext(E31)</f>
        <v>CERO PESOS 00/100 M.N.</v>
      </c>
      <c r="G31" s="71">
        <f t="shared" si="5"/>
        <v>0</v>
      </c>
    </row>
    <row r="32" spans="1:7" s="16" customFormat="1" ht="71.25">
      <c r="A32" s="30" t="s">
        <v>88</v>
      </c>
      <c r="B32" s="68" t="s">
        <v>238</v>
      </c>
      <c r="C32" s="69" t="s">
        <v>24</v>
      </c>
      <c r="D32" s="70">
        <v>22.79</v>
      </c>
      <c r="E32" s="71"/>
      <c r="F32" s="63" t="str" cm="1">
        <f t="array" ref="F32">numtext(E32)</f>
        <v>CERO PESOS 00/100 M.N.</v>
      </c>
      <c r="G32" s="71">
        <f t="shared" si="5"/>
        <v>0</v>
      </c>
    </row>
    <row r="33" spans="1:7" s="16" customFormat="1" ht="71.25">
      <c r="A33" s="30" t="s">
        <v>89</v>
      </c>
      <c r="B33" s="68" t="s">
        <v>239</v>
      </c>
      <c r="C33" s="69" t="s">
        <v>24</v>
      </c>
      <c r="D33" s="70">
        <v>46.62</v>
      </c>
      <c r="E33" s="71"/>
      <c r="F33" s="63" t="str" cm="1">
        <f t="array" ref="F33">numtext(E33)</f>
        <v>CERO PESOS 00/100 M.N.</v>
      </c>
      <c r="G33" s="71">
        <f t="shared" si="5"/>
        <v>0</v>
      </c>
    </row>
    <row r="34" spans="1:7" s="16" customFormat="1" ht="71.25">
      <c r="A34" s="30" t="s">
        <v>146</v>
      </c>
      <c r="B34" s="68" t="s">
        <v>48</v>
      </c>
      <c r="C34" s="69" t="s">
        <v>24</v>
      </c>
      <c r="D34" s="70">
        <v>23.80</v>
      </c>
      <c r="E34" s="71"/>
      <c r="F34" s="63" t="str" cm="1">
        <f t="array" ref="F34">numtext(E34)</f>
        <v>CERO PESOS 00/100 M.N.</v>
      </c>
      <c r="G34" s="71">
        <f t="shared" si="5"/>
        <v>0</v>
      </c>
    </row>
    <row r="35" spans="1:7" s="16" customFormat="1" ht="142.5">
      <c r="A35" s="30" t="s">
        <v>223</v>
      </c>
      <c r="B35" s="68" t="s">
        <v>53</v>
      </c>
      <c r="C35" s="69" t="s">
        <v>26</v>
      </c>
      <c r="D35" s="70">
        <v>13</v>
      </c>
      <c r="E35" s="71"/>
      <c r="F35" s="63" t="str" cm="1">
        <f t="array" ref="F35">numtext(E35)</f>
        <v>CERO PESOS 00/100 M.N.</v>
      </c>
      <c r="G35" s="71">
        <f t="shared" si="5"/>
        <v>0</v>
      </c>
    </row>
    <row r="36" spans="1:7" s="16" customFormat="1" ht="42.75">
      <c r="A36" s="30" t="s">
        <v>131</v>
      </c>
      <c r="B36" s="68" t="s">
        <v>240</v>
      </c>
      <c r="C36" s="69" t="s">
        <v>25</v>
      </c>
      <c r="D36" s="70">
        <v>1</v>
      </c>
      <c r="E36" s="71"/>
      <c r="F36" s="63" t="str" cm="1">
        <f t="array" ref="F36">numtext(E36)</f>
        <v>CERO PESOS 00/100 M.N.</v>
      </c>
      <c r="G36" s="71">
        <f t="shared" si="5"/>
        <v>0</v>
      </c>
    </row>
    <row r="37" spans="1:7" s="16" customFormat="1" ht="42.75">
      <c r="A37" s="30" t="s">
        <v>90</v>
      </c>
      <c r="B37" s="68" t="s">
        <v>241</v>
      </c>
      <c r="C37" s="69" t="s">
        <v>25</v>
      </c>
      <c r="D37" s="70">
        <v>3</v>
      </c>
      <c r="E37" s="71"/>
      <c r="F37" s="63" t="str" cm="1">
        <f t="array" ref="F37">numtext(E37)</f>
        <v>CERO PESOS 00/100 M.N.</v>
      </c>
      <c r="G37" s="71">
        <f t="shared" si="5"/>
        <v>0</v>
      </c>
    </row>
    <row r="38" spans="1:7" s="16" customFormat="1" ht="42.75">
      <c r="A38" s="30" t="s">
        <v>91</v>
      </c>
      <c r="B38" s="68" t="s">
        <v>62</v>
      </c>
      <c r="C38" s="69" t="s">
        <v>25</v>
      </c>
      <c r="D38" s="70">
        <v>2</v>
      </c>
      <c r="E38" s="71"/>
      <c r="F38" s="63" t="str" cm="1">
        <f t="array" ref="F38">numtext(E38)</f>
        <v>CERO PESOS 00/100 M.N.</v>
      </c>
      <c r="G38" s="71">
        <f t="shared" si="5"/>
        <v>0</v>
      </c>
    </row>
    <row r="39" spans="1:7" s="16" customFormat="1" ht="99.75">
      <c r="A39" s="30" t="s">
        <v>92</v>
      </c>
      <c r="B39" s="68" t="s">
        <v>125</v>
      </c>
      <c r="C39" s="69" t="s">
        <v>25</v>
      </c>
      <c r="D39" s="70">
        <v>60</v>
      </c>
      <c r="E39" s="71"/>
      <c r="F39" s="63" t="str" cm="1">
        <f t="array" ref="F39">numtext(E39)</f>
        <v>CERO PESOS 00/100 M.N.</v>
      </c>
      <c r="G39" s="71">
        <f t="shared" si="5"/>
        <v>0</v>
      </c>
    </row>
    <row r="40" spans="1:7" s="16" customFormat="1" ht="15">
      <c r="A40" s="75" t="s">
        <v>31</v>
      </c>
      <c r="B40" s="76" t="s">
        <v>242</v>
      </c>
      <c r="C40" s="69"/>
      <c r="D40" s="70"/>
      <c r="E40" s="71"/>
      <c r="F40" s="63"/>
      <c r="G40" s="26">
        <f>SUM(G41:G49)</f>
        <v>0</v>
      </c>
    </row>
    <row r="41" spans="1:7" s="16" customFormat="1" ht="228">
      <c r="A41" s="30" t="s">
        <v>147</v>
      </c>
      <c r="B41" s="68" t="s">
        <v>126</v>
      </c>
      <c r="C41" s="69" t="s">
        <v>25</v>
      </c>
      <c r="D41" s="70">
        <v>44</v>
      </c>
      <c r="E41" s="71"/>
      <c r="F41" s="63" t="str" cm="1">
        <f t="array" ref="F41">numtext(E41)</f>
        <v>CERO PESOS 00/100 M.N.</v>
      </c>
      <c r="G41" s="71">
        <f t="shared" si="6" ref="G41:G49">ROUND(D41*E41,2)</f>
        <v>0</v>
      </c>
    </row>
    <row r="42" spans="1:7" s="16" customFormat="1" ht="99.75">
      <c r="A42" s="30" t="s">
        <v>148</v>
      </c>
      <c r="B42" s="68" t="s">
        <v>243</v>
      </c>
      <c r="C42" s="69" t="s">
        <v>25</v>
      </c>
      <c r="D42" s="70">
        <v>37</v>
      </c>
      <c r="E42" s="71"/>
      <c r="F42" s="63" t="str" cm="1">
        <f t="array" ref="F42">numtext(E42)</f>
        <v>CERO PESOS 00/100 M.N.</v>
      </c>
      <c r="G42" s="71">
        <f t="shared" si="6"/>
        <v>0</v>
      </c>
    </row>
    <row r="43" spans="1:7" s="16" customFormat="1" ht="99.75">
      <c r="A43" s="30" t="s">
        <v>149</v>
      </c>
      <c r="B43" s="68" t="s">
        <v>176</v>
      </c>
      <c r="C43" s="69" t="s">
        <v>25</v>
      </c>
      <c r="D43" s="70">
        <v>7</v>
      </c>
      <c r="E43" s="71"/>
      <c r="F43" s="63" t="str" cm="1">
        <f t="array" ref="F43">numtext(E43)</f>
        <v>CERO PESOS 00/100 M.N.</v>
      </c>
      <c r="G43" s="71">
        <f t="shared" si="7" ref="G43">ROUND(D43*E43,2)</f>
        <v>0</v>
      </c>
    </row>
    <row r="44" spans="1:7" s="16" customFormat="1" ht="171">
      <c r="A44" s="30" t="s">
        <v>150</v>
      </c>
      <c r="B44" s="68" t="s">
        <v>43</v>
      </c>
      <c r="C44" s="69" t="s">
        <v>25</v>
      </c>
      <c r="D44" s="70">
        <v>12</v>
      </c>
      <c r="E44" s="71"/>
      <c r="F44" s="63" t="str" cm="1">
        <f t="array" ref="F44">numtext(E44)</f>
        <v>CERO PESOS 00/100 M.N.</v>
      </c>
      <c r="G44" s="71">
        <f t="shared" si="6"/>
        <v>0</v>
      </c>
    </row>
    <row r="45" spans="1:7" s="16" customFormat="1" ht="71.25">
      <c r="A45" s="30" t="s">
        <v>151</v>
      </c>
      <c r="B45" s="68" t="s">
        <v>130</v>
      </c>
      <c r="C45" s="69" t="s">
        <v>25</v>
      </c>
      <c r="D45" s="70">
        <v>12</v>
      </c>
      <c r="E45" s="71"/>
      <c r="F45" s="63" t="str" cm="1">
        <f t="array" ref="F45">numtext(E45)</f>
        <v>CERO PESOS 00/100 M.N.</v>
      </c>
      <c r="G45" s="71">
        <f t="shared" si="8" ref="G45">ROUND(D45*E45,2)</f>
        <v>0</v>
      </c>
    </row>
    <row r="46" spans="1:7" s="64" customFormat="1" ht="213.75">
      <c r="A46" s="30" t="s">
        <v>93</v>
      </c>
      <c r="B46" s="68" t="s">
        <v>44</v>
      </c>
      <c r="C46" s="69" t="s">
        <v>25</v>
      </c>
      <c r="D46" s="70">
        <v>67</v>
      </c>
      <c r="E46" s="71"/>
      <c r="F46" s="63" t="str" cm="1">
        <f t="array" ref="F46">numtext(E46)</f>
        <v>CERO PESOS 00/100 M.N.</v>
      </c>
      <c r="G46" s="71">
        <f t="shared" si="9" ref="G46">ROUND(D46*E46,2)</f>
        <v>0</v>
      </c>
    </row>
    <row r="47" spans="1:7" s="64" customFormat="1" ht="57">
      <c r="A47" s="30" t="s">
        <v>94</v>
      </c>
      <c r="B47" s="68" t="s">
        <v>128</v>
      </c>
      <c r="C47" s="69" t="s">
        <v>25</v>
      </c>
      <c r="D47" s="70">
        <v>21</v>
      </c>
      <c r="E47" s="71"/>
      <c r="F47" s="63" t="str" cm="1">
        <f t="array" ref="F47">numtext(E47)</f>
        <v>CERO PESOS 00/100 M.N.</v>
      </c>
      <c r="G47" s="71">
        <f t="shared" si="6"/>
        <v>0</v>
      </c>
    </row>
    <row r="48" spans="1:7" s="64" customFormat="1" ht="42.75">
      <c r="A48" s="30" t="s">
        <v>95</v>
      </c>
      <c r="B48" s="68" t="s">
        <v>129</v>
      </c>
      <c r="C48" s="69" t="s">
        <v>25</v>
      </c>
      <c r="D48" s="70">
        <v>46</v>
      </c>
      <c r="E48" s="71"/>
      <c r="F48" s="63" t="str" cm="1">
        <f t="array" ref="F48">numtext(E48)</f>
        <v>CERO PESOS 00/100 M.N.</v>
      </c>
      <c r="G48" s="71">
        <f t="shared" si="6"/>
        <v>0</v>
      </c>
    </row>
    <row r="49" spans="1:7" s="64" customFormat="1" ht="57">
      <c r="A49" s="30" t="s">
        <v>96</v>
      </c>
      <c r="B49" s="68" t="s">
        <v>139</v>
      </c>
      <c r="C49" s="69" t="s">
        <v>24</v>
      </c>
      <c r="D49" s="70">
        <v>201.97</v>
      </c>
      <c r="E49" s="71"/>
      <c r="F49" s="63" t="str" cm="1">
        <f t="array" ref="F49">numtext(E49)</f>
        <v>CERO PESOS 00/100 M.N.</v>
      </c>
      <c r="G49" s="71">
        <f t="shared" si="6"/>
        <v>0</v>
      </c>
    </row>
    <row r="50" spans="1:7" s="16" customFormat="1" ht="15">
      <c r="A50" s="75" t="s">
        <v>32</v>
      </c>
      <c r="B50" s="76" t="s">
        <v>127</v>
      </c>
      <c r="C50" s="69"/>
      <c r="D50" s="70"/>
      <c r="E50" s="71"/>
      <c r="F50" s="63"/>
      <c r="G50" s="26">
        <f>SUM(G51:G59)</f>
        <v>0</v>
      </c>
    </row>
    <row r="51" spans="1:7" s="16" customFormat="1" ht="57">
      <c r="A51" s="30" t="s">
        <v>97</v>
      </c>
      <c r="B51" s="68" t="s">
        <v>244</v>
      </c>
      <c r="C51" s="69" t="s">
        <v>25</v>
      </c>
      <c r="D51" s="70">
        <v>1</v>
      </c>
      <c r="E51" s="71"/>
      <c r="F51" s="63" t="str" cm="1">
        <f t="array" ref="F51">numtext(E51)</f>
        <v>CERO PESOS 00/100 M.N.</v>
      </c>
      <c r="G51" s="71">
        <f t="shared" si="10" ref="G51:G59">ROUND(D51*E51,2)</f>
        <v>0</v>
      </c>
    </row>
    <row r="52" spans="1:7" s="16" customFormat="1" ht="57">
      <c r="A52" s="30" t="s">
        <v>152</v>
      </c>
      <c r="B52" s="68" t="s">
        <v>245</v>
      </c>
      <c r="C52" s="69" t="s">
        <v>25</v>
      </c>
      <c r="D52" s="70">
        <v>1</v>
      </c>
      <c r="E52" s="71"/>
      <c r="F52" s="63" t="str" cm="1">
        <f t="array" ref="F52">numtext(E52)</f>
        <v>CERO PESOS 00/100 M.N.</v>
      </c>
      <c r="G52" s="71">
        <f t="shared" si="10"/>
        <v>0</v>
      </c>
    </row>
    <row r="53" spans="1:7" s="16" customFormat="1" ht="57">
      <c r="A53" s="30" t="s">
        <v>224</v>
      </c>
      <c r="B53" s="68" t="s">
        <v>63</v>
      </c>
      <c r="C53" s="69" t="s">
        <v>25</v>
      </c>
      <c r="D53" s="70">
        <v>14</v>
      </c>
      <c r="E53" s="71"/>
      <c r="F53" s="63" t="str" cm="1">
        <f t="array" ref="F53">numtext(E53)</f>
        <v>CERO PESOS 00/100 M.N.</v>
      </c>
      <c r="G53" s="71">
        <f t="shared" si="10"/>
        <v>0</v>
      </c>
    </row>
    <row r="54" spans="1:7" s="16" customFormat="1" ht="57">
      <c r="A54" s="30" t="s">
        <v>225</v>
      </c>
      <c r="B54" s="68" t="s">
        <v>246</v>
      </c>
      <c r="C54" s="69" t="s">
        <v>24</v>
      </c>
      <c r="D54" s="70">
        <v>227.57</v>
      </c>
      <c r="E54" s="71"/>
      <c r="F54" s="63" t="str" cm="1">
        <f t="array" ref="F54">numtext(E54)</f>
        <v>CERO PESOS 00/100 M.N.</v>
      </c>
      <c r="G54" s="71">
        <f t="shared" si="10"/>
        <v>0</v>
      </c>
    </row>
    <row r="55" spans="1:7" s="16" customFormat="1" ht="57">
      <c r="A55" s="30" t="s">
        <v>226</v>
      </c>
      <c r="B55" s="68" t="s">
        <v>133</v>
      </c>
      <c r="C55" s="69" t="s">
        <v>24</v>
      </c>
      <c r="D55" s="70">
        <v>110.54</v>
      </c>
      <c r="E55" s="71"/>
      <c r="F55" s="63" t="str" cm="1">
        <f t="array" ref="F55">numtext(E55)</f>
        <v>CERO PESOS 00/100 M.N.</v>
      </c>
      <c r="G55" s="71">
        <f t="shared" si="10"/>
        <v>0</v>
      </c>
    </row>
    <row r="56" spans="1:7" s="16" customFormat="1" ht="99.75">
      <c r="A56" s="30" t="s">
        <v>98</v>
      </c>
      <c r="B56" s="68" t="s">
        <v>57</v>
      </c>
      <c r="C56" s="69" t="s">
        <v>25</v>
      </c>
      <c r="D56" s="70">
        <v>170</v>
      </c>
      <c r="E56" s="71"/>
      <c r="F56" s="63" t="str" cm="1">
        <f t="array" ref="F56">numtext(E56)</f>
        <v>CERO PESOS 00/100 M.N.</v>
      </c>
      <c r="G56" s="71">
        <f t="shared" si="10"/>
        <v>0</v>
      </c>
    </row>
    <row r="57" spans="1:7" s="16" customFormat="1" ht="71.25">
      <c r="A57" s="30" t="s">
        <v>227</v>
      </c>
      <c r="B57" s="68" t="s">
        <v>135</v>
      </c>
      <c r="C57" s="69" t="s">
        <v>24</v>
      </c>
      <c r="D57" s="70">
        <v>466.80</v>
      </c>
      <c r="E57" s="71"/>
      <c r="F57" s="63" t="str" cm="1">
        <f t="array" ref="F57">numtext(E57)</f>
        <v>CERO PESOS 00/100 M.N.</v>
      </c>
      <c r="G57" s="71">
        <f t="shared" si="10"/>
        <v>0</v>
      </c>
    </row>
    <row r="58" spans="1:7" s="16" customFormat="1" ht="71.25">
      <c r="A58" s="30" t="s">
        <v>99</v>
      </c>
      <c r="B58" s="68" t="s">
        <v>134</v>
      </c>
      <c r="C58" s="69" t="s">
        <v>24</v>
      </c>
      <c r="D58" s="70">
        <v>727.41</v>
      </c>
      <c r="E58" s="71"/>
      <c r="F58" s="63" t="str" cm="1">
        <f t="array" ref="F58">numtext(E58)</f>
        <v>CERO PESOS 00/100 M.N.</v>
      </c>
      <c r="G58" s="71">
        <f t="shared" si="10"/>
        <v>0</v>
      </c>
    </row>
    <row r="59" spans="1:7" s="16" customFormat="1" ht="57">
      <c r="A59" s="30" t="s">
        <v>228</v>
      </c>
      <c r="B59" s="68" t="s">
        <v>177</v>
      </c>
      <c r="C59" s="69" t="s">
        <v>24</v>
      </c>
      <c r="D59" s="70">
        <v>9</v>
      </c>
      <c r="E59" s="71"/>
      <c r="F59" s="63" t="str" cm="1">
        <f t="array" ref="F59">numtext(E59)</f>
        <v>CERO PESOS 00/100 M.N.</v>
      </c>
      <c r="G59" s="71">
        <f t="shared" si="10"/>
        <v>0</v>
      </c>
    </row>
    <row r="60" spans="1:7" s="16" customFormat="1" ht="15">
      <c r="A60" s="75" t="s">
        <v>33</v>
      </c>
      <c r="B60" s="76" t="s">
        <v>64</v>
      </c>
      <c r="C60" s="69"/>
      <c r="D60" s="70"/>
      <c r="E60" s="71"/>
      <c r="F60" s="63"/>
      <c r="G60" s="26">
        <f>SUM(G61:G65)</f>
        <v>0</v>
      </c>
    </row>
    <row r="61" spans="1:7" s="16" customFormat="1" ht="114">
      <c r="A61" s="30" t="s">
        <v>229</v>
      </c>
      <c r="B61" s="68" t="s">
        <v>247</v>
      </c>
      <c r="C61" s="69" t="s">
        <v>23</v>
      </c>
      <c r="D61" s="70">
        <v>115.53</v>
      </c>
      <c r="E61" s="71"/>
      <c r="F61" s="63" t="str" cm="1">
        <f t="array" ref="F61">numtext(E61)</f>
        <v>CERO PESOS 00/100 M.N.</v>
      </c>
      <c r="G61" s="71">
        <f t="shared" si="11" ref="G61">ROUND(D61*E61,2)</f>
        <v>0</v>
      </c>
    </row>
    <row r="62" spans="1:7" s="16" customFormat="1" ht="114">
      <c r="A62" s="30" t="s">
        <v>100</v>
      </c>
      <c r="B62" s="68" t="s">
        <v>248</v>
      </c>
      <c r="C62" s="69" t="s">
        <v>23</v>
      </c>
      <c r="D62" s="70">
        <v>43.50</v>
      </c>
      <c r="E62" s="71"/>
      <c r="F62" s="63" t="str" cm="1">
        <f t="array" ref="F62">numtext(E62)</f>
        <v>CERO PESOS 00/100 M.N.</v>
      </c>
      <c r="G62" s="71">
        <f t="shared" si="12" ref="G62:G64">ROUND(D62*E62,2)</f>
        <v>0</v>
      </c>
    </row>
    <row r="63" spans="1:7" s="16" customFormat="1" ht="99.75">
      <c r="A63" s="30" t="s">
        <v>101</v>
      </c>
      <c r="B63" s="68" t="s">
        <v>249</v>
      </c>
      <c r="C63" s="69" t="s">
        <v>23</v>
      </c>
      <c r="D63" s="70">
        <v>18.75</v>
      </c>
      <c r="E63" s="71"/>
      <c r="F63" s="63" t="str" cm="1">
        <f t="array" ref="F63">numtext(E63)</f>
        <v>CERO PESOS 00/100 M.N.</v>
      </c>
      <c r="G63" s="71">
        <f t="shared" si="12"/>
        <v>0</v>
      </c>
    </row>
    <row r="64" spans="1:7" s="16" customFormat="1" ht="156.75">
      <c r="A64" s="30" t="s">
        <v>102</v>
      </c>
      <c r="B64" s="68" t="s">
        <v>51</v>
      </c>
      <c r="C64" s="69" t="s">
        <v>23</v>
      </c>
      <c r="D64" s="70">
        <v>193.01999999999998</v>
      </c>
      <c r="E64" s="71"/>
      <c r="F64" s="63" t="str" cm="1">
        <f t="array" ref="F64">numtext(E64)</f>
        <v>CERO PESOS 00/100 M.N.</v>
      </c>
      <c r="G64" s="71">
        <f t="shared" si="12"/>
        <v>0</v>
      </c>
    </row>
    <row r="65" spans="1:7" s="16" customFormat="1" ht="114">
      <c r="A65" s="30" t="s">
        <v>184</v>
      </c>
      <c r="B65" s="68" t="s">
        <v>65</v>
      </c>
      <c r="C65" s="69" t="s">
        <v>24</v>
      </c>
      <c r="D65" s="70">
        <v>221.39000000000004</v>
      </c>
      <c r="E65" s="71"/>
      <c r="F65" s="63" t="str" cm="1">
        <f t="array" ref="F65">numtext(E65)</f>
        <v>CERO PESOS 00/100 M.N.</v>
      </c>
      <c r="G65" s="71">
        <f t="shared" si="13" ref="G65">ROUND(D65*E65,2)</f>
        <v>0</v>
      </c>
    </row>
    <row r="66" spans="1:7" s="16" customFormat="1" ht="15">
      <c r="A66" s="75" t="s">
        <v>28</v>
      </c>
      <c r="B66" s="76" t="s">
        <v>66</v>
      </c>
      <c r="C66" s="69"/>
      <c r="D66" s="70"/>
      <c r="E66" s="71"/>
      <c r="F66" s="63"/>
      <c r="G66" s="26">
        <f>SUM(G67:G71)</f>
        <v>0</v>
      </c>
    </row>
    <row r="67" spans="1:7" s="16" customFormat="1" ht="99.75">
      <c r="A67" s="30" t="s">
        <v>185</v>
      </c>
      <c r="B67" s="68" t="s">
        <v>250</v>
      </c>
      <c r="C67" s="69" t="s">
        <v>23</v>
      </c>
      <c r="D67" s="70">
        <v>258.38790000000006</v>
      </c>
      <c r="E67" s="71"/>
      <c r="F67" s="63" t="str" cm="1">
        <f t="array" ref="F67">numtext(E67)</f>
        <v>CERO PESOS 00/100 M.N.</v>
      </c>
      <c r="G67" s="71">
        <f t="shared" si="14" ref="G67">ROUND(D67*E67,2)</f>
        <v>0</v>
      </c>
    </row>
    <row r="68" spans="1:7" s="16" customFormat="1" ht="114">
      <c r="A68" s="30" t="s">
        <v>103</v>
      </c>
      <c r="B68" s="68" t="s">
        <v>251</v>
      </c>
      <c r="C68" s="69" t="s">
        <v>24</v>
      </c>
      <c r="D68" s="70">
        <v>202.42</v>
      </c>
      <c r="E68" s="71"/>
      <c r="F68" s="63" t="str" cm="1">
        <f t="array" ref="F68">numtext(E68)</f>
        <v>CERO PESOS 00/100 M.N.</v>
      </c>
      <c r="G68" s="71">
        <f t="shared" si="15" ref="G68:G69">ROUND(D68*E68,2)</f>
        <v>0</v>
      </c>
    </row>
    <row r="69" spans="1:7" s="16" customFormat="1" ht="57">
      <c r="A69" s="30" t="s">
        <v>186</v>
      </c>
      <c r="B69" s="68" t="s">
        <v>211</v>
      </c>
      <c r="C69" s="69" t="s">
        <v>23</v>
      </c>
      <c r="D69" s="70">
        <v>90.51</v>
      </c>
      <c r="E69" s="71"/>
      <c r="F69" s="63" t="str" cm="1">
        <f t="array" ref="F69">numtext(E69)</f>
        <v>CERO PESOS 00/100 M.N.</v>
      </c>
      <c r="G69" s="71">
        <f t="shared" si="15"/>
        <v>0</v>
      </c>
    </row>
    <row r="70" spans="1:7" s="16" customFormat="1" ht="85.5">
      <c r="A70" s="30" t="s">
        <v>187</v>
      </c>
      <c r="B70" s="68" t="s">
        <v>174</v>
      </c>
      <c r="C70" s="69" t="s">
        <v>23</v>
      </c>
      <c r="D70" s="70">
        <v>395.76</v>
      </c>
      <c r="E70" s="71"/>
      <c r="F70" s="63" t="str" cm="1">
        <f t="array" ref="F70">numtext(E70)</f>
        <v>CERO PESOS 00/100 M.N.</v>
      </c>
      <c r="G70" s="71">
        <f>ROUND(D70*E70,2)</f>
        <v>0</v>
      </c>
    </row>
    <row r="71" spans="1:7" s="16" customFormat="1" ht="71.25">
      <c r="A71" s="30" t="s">
        <v>104</v>
      </c>
      <c r="B71" s="68" t="s">
        <v>175</v>
      </c>
      <c r="C71" s="69" t="s">
        <v>23</v>
      </c>
      <c r="D71" s="70">
        <v>84.16</v>
      </c>
      <c r="E71" s="71"/>
      <c r="F71" s="63" t="str" cm="1">
        <f t="array" ref="F71">numtext(E71)</f>
        <v>CERO PESOS 00/100 M.N.</v>
      </c>
      <c r="G71" s="71">
        <f>ROUND(D71*E71,2)</f>
        <v>0</v>
      </c>
    </row>
    <row r="72" spans="1:7" s="16" customFormat="1" ht="15">
      <c r="A72" s="75" t="s">
        <v>34</v>
      </c>
      <c r="B72" s="76" t="s">
        <v>67</v>
      </c>
      <c r="C72" s="69"/>
      <c r="D72" s="70"/>
      <c r="E72" s="71"/>
      <c r="F72" s="63"/>
      <c r="G72" s="26">
        <f>SUM(G73:G90)</f>
        <v>0</v>
      </c>
    </row>
    <row r="73" spans="1:7" s="16" customFormat="1" ht="57">
      <c r="A73" s="30" t="s">
        <v>153</v>
      </c>
      <c r="B73" s="68" t="s">
        <v>68</v>
      </c>
      <c r="C73" s="69" t="s">
        <v>25</v>
      </c>
      <c r="D73" s="70">
        <v>8</v>
      </c>
      <c r="E73" s="71"/>
      <c r="F73" s="63" t="str" cm="1">
        <f t="array" ref="F73">numtext(E73)</f>
        <v>CERO PESOS 00/100 M.N.</v>
      </c>
      <c r="G73" s="71">
        <f t="shared" si="16" ref="G73:G89">ROUND(D73*E73,2)</f>
        <v>0</v>
      </c>
    </row>
    <row r="74" spans="1:7" s="16" customFormat="1" ht="71.25">
      <c r="A74" s="30" t="s">
        <v>188</v>
      </c>
      <c r="B74" s="68" t="s">
        <v>69</v>
      </c>
      <c r="C74" s="69" t="s">
        <v>25</v>
      </c>
      <c r="D74" s="70">
        <v>12</v>
      </c>
      <c r="E74" s="71"/>
      <c r="F74" s="63" t="str" cm="1">
        <f t="array" ref="F74">numtext(E74)</f>
        <v>CERO PESOS 00/100 M.N.</v>
      </c>
      <c r="G74" s="71">
        <f t="shared" si="16"/>
        <v>0</v>
      </c>
    </row>
    <row r="75" spans="1:7" s="16" customFormat="1" ht="42.75">
      <c r="A75" s="30" t="s">
        <v>189</v>
      </c>
      <c r="B75" s="68" t="s">
        <v>41</v>
      </c>
      <c r="C75" s="69" t="s">
        <v>25</v>
      </c>
      <c r="D75" s="70">
        <v>6</v>
      </c>
      <c r="E75" s="71"/>
      <c r="F75" s="63" t="str" cm="1">
        <f t="array" ref="F75">numtext(E75)</f>
        <v>CERO PESOS 00/100 M.N.</v>
      </c>
      <c r="G75" s="71">
        <f t="shared" si="16"/>
        <v>0</v>
      </c>
    </row>
    <row r="76" spans="1:7" s="16" customFormat="1" ht="42.75">
      <c r="A76" s="30" t="s">
        <v>190</v>
      </c>
      <c r="B76" s="68" t="s">
        <v>42</v>
      </c>
      <c r="C76" s="69" t="s">
        <v>25</v>
      </c>
      <c r="D76" s="70">
        <v>6</v>
      </c>
      <c r="E76" s="71"/>
      <c r="F76" s="63" t="str" cm="1">
        <f t="array" ref="F76">numtext(E76)</f>
        <v>CERO PESOS 00/100 M.N.</v>
      </c>
      <c r="G76" s="71">
        <f>ROUND(D76*E76,2)</f>
        <v>0</v>
      </c>
    </row>
    <row r="77" spans="1:7" s="16" customFormat="1" ht="85.5">
      <c r="A77" s="30" t="s">
        <v>191</v>
      </c>
      <c r="B77" s="68" t="s">
        <v>212</v>
      </c>
      <c r="C77" s="69" t="s">
        <v>25</v>
      </c>
      <c r="D77" s="70">
        <v>12</v>
      </c>
      <c r="E77" s="71"/>
      <c r="F77" s="63" t="str" cm="1">
        <f t="array" ref="F77">numtext(E77)</f>
        <v>CERO PESOS 00/100 M.N.</v>
      </c>
      <c r="G77" s="71">
        <f t="shared" si="17" ref="G77:G81">ROUND(D77*E77,2)</f>
        <v>0</v>
      </c>
    </row>
    <row r="78" spans="1:7" s="16" customFormat="1" ht="57">
      <c r="A78" s="30" t="s">
        <v>192</v>
      </c>
      <c r="B78" s="68" t="s">
        <v>213</v>
      </c>
      <c r="C78" s="69" t="s">
        <v>23</v>
      </c>
      <c r="D78" s="70">
        <v>5</v>
      </c>
      <c r="E78" s="71"/>
      <c r="F78" s="63" t="str" cm="1">
        <f t="array" ref="F78">numtext(E78)</f>
        <v>CERO PESOS 00/100 M.N.</v>
      </c>
      <c r="G78" s="71">
        <f t="shared" si="17"/>
        <v>0</v>
      </c>
    </row>
    <row r="79" spans="1:7" s="16" customFormat="1" ht="57">
      <c r="A79" s="30" t="s">
        <v>193</v>
      </c>
      <c r="B79" s="68" t="s">
        <v>214</v>
      </c>
      <c r="C79" s="69" t="s">
        <v>25</v>
      </c>
      <c r="D79" s="70">
        <v>2.88</v>
      </c>
      <c r="E79" s="71"/>
      <c r="F79" s="63" t="str" cm="1">
        <f t="array" ref="F79">numtext(E79)</f>
        <v>CERO PESOS 00/100 M.N.</v>
      </c>
      <c r="G79" s="71">
        <f t="shared" si="17"/>
        <v>0</v>
      </c>
    </row>
    <row r="80" spans="1:7" s="16" customFormat="1" ht="57">
      <c r="A80" s="30" t="s">
        <v>194</v>
      </c>
      <c r="B80" s="68" t="s">
        <v>215</v>
      </c>
      <c r="C80" s="69" t="s">
        <v>25</v>
      </c>
      <c r="D80" s="70">
        <v>5</v>
      </c>
      <c r="E80" s="71"/>
      <c r="F80" s="63" t="str" cm="1">
        <f t="array" ref="F80">numtext(E80)</f>
        <v>CERO PESOS 00/100 M.N.</v>
      </c>
      <c r="G80" s="71">
        <f t="shared" si="17"/>
        <v>0</v>
      </c>
    </row>
    <row r="81" spans="1:7" s="16" customFormat="1" ht="57">
      <c r="A81" s="30" t="s">
        <v>195</v>
      </c>
      <c r="B81" s="68" t="s">
        <v>70</v>
      </c>
      <c r="C81" s="69" t="s">
        <v>25</v>
      </c>
      <c r="D81" s="70">
        <v>5</v>
      </c>
      <c r="E81" s="71"/>
      <c r="F81" s="63" t="str" cm="1">
        <f t="array" ref="F81">numtext(E81)</f>
        <v>CERO PESOS 00/100 M.N.</v>
      </c>
      <c r="G81" s="71">
        <f t="shared" si="17"/>
        <v>0</v>
      </c>
    </row>
    <row r="82" spans="1:7" s="16" customFormat="1" ht="42.75">
      <c r="A82" s="30" t="s">
        <v>196</v>
      </c>
      <c r="B82" s="68" t="s">
        <v>71</v>
      </c>
      <c r="C82" s="69" t="s">
        <v>25</v>
      </c>
      <c r="D82" s="70">
        <v>5</v>
      </c>
      <c r="E82" s="71"/>
      <c r="F82" s="63" t="str" cm="1">
        <f t="array" ref="F82">numtext(E82)</f>
        <v>CERO PESOS 00/100 M.N.</v>
      </c>
      <c r="G82" s="71">
        <f t="shared" si="18" ref="G82:G83">ROUND(D82*E82,2)</f>
        <v>0</v>
      </c>
    </row>
    <row r="83" spans="1:7" s="16" customFormat="1" ht="42.75">
      <c r="A83" s="30" t="s">
        <v>197</v>
      </c>
      <c r="B83" s="68" t="s">
        <v>72</v>
      </c>
      <c r="C83" s="69" t="s">
        <v>25</v>
      </c>
      <c r="D83" s="70">
        <v>5</v>
      </c>
      <c r="E83" s="71"/>
      <c r="F83" s="63" t="str" cm="1">
        <f t="array" ref="F83">numtext(E83)</f>
        <v>CERO PESOS 00/100 M.N.</v>
      </c>
      <c r="G83" s="71">
        <f t="shared" si="18"/>
        <v>0</v>
      </c>
    </row>
    <row r="84" spans="1:7" s="16" customFormat="1" ht="42.75">
      <c r="A84" s="30" t="s">
        <v>105</v>
      </c>
      <c r="B84" s="68" t="s">
        <v>216</v>
      </c>
      <c r="C84" s="69" t="s">
        <v>217</v>
      </c>
      <c r="D84" s="70">
        <v>2</v>
      </c>
      <c r="E84" s="71"/>
      <c r="F84" s="63" t="str" cm="1">
        <f t="array" ref="F84">numtext(E84)</f>
        <v>CERO PESOS 00/100 M.N.</v>
      </c>
      <c r="G84" s="71">
        <f t="shared" si="19" ref="G84">ROUND(D84*E84,2)</f>
        <v>0</v>
      </c>
    </row>
    <row r="85" spans="1:7" s="16" customFormat="1" ht="57">
      <c r="A85" s="30" t="s">
        <v>154</v>
      </c>
      <c r="B85" s="68" t="s">
        <v>73</v>
      </c>
      <c r="C85" s="69" t="s">
        <v>25</v>
      </c>
      <c r="D85" s="70">
        <v>5</v>
      </c>
      <c r="E85" s="71"/>
      <c r="F85" s="63" t="str" cm="1">
        <f t="array" ref="F85">numtext(E85)</f>
        <v>CERO PESOS 00/100 M.N.</v>
      </c>
      <c r="G85" s="71">
        <f t="shared" si="16"/>
        <v>0</v>
      </c>
    </row>
    <row r="86" spans="1:7" s="16" customFormat="1" ht="57">
      <c r="A86" s="30" t="s">
        <v>155</v>
      </c>
      <c r="B86" s="68" t="s">
        <v>40</v>
      </c>
      <c r="C86" s="69" t="s">
        <v>25</v>
      </c>
      <c r="D86" s="70">
        <v>5</v>
      </c>
      <c r="E86" s="71"/>
      <c r="F86" s="63" t="str" cm="1">
        <f t="array" ref="F86">numtext(E86)</f>
        <v>CERO PESOS 00/100 M.N.</v>
      </c>
      <c r="G86" s="71">
        <f t="shared" si="16"/>
        <v>0</v>
      </c>
    </row>
    <row r="87" spans="1:7" s="16" customFormat="1" ht="71.25">
      <c r="A87" s="30" t="s">
        <v>106</v>
      </c>
      <c r="B87" s="68" t="s">
        <v>252</v>
      </c>
      <c r="C87" s="69" t="s">
        <v>23</v>
      </c>
      <c r="D87" s="70">
        <v>17</v>
      </c>
      <c r="E87" s="71"/>
      <c r="F87" s="63" t="str" cm="1">
        <f t="array" ref="F87">numtext(E87)</f>
        <v>CERO PESOS 00/100 M.N.</v>
      </c>
      <c r="G87" s="71">
        <f t="shared" si="20" ref="G87">ROUND(D87*E87,2)</f>
        <v>0</v>
      </c>
    </row>
    <row r="88" spans="1:7" s="16" customFormat="1" ht="128.25">
      <c r="A88" s="30" t="s">
        <v>124</v>
      </c>
      <c r="B88" s="68" t="s">
        <v>253</v>
      </c>
      <c r="C88" s="69" t="s">
        <v>25</v>
      </c>
      <c r="D88" s="70">
        <v>10.1775</v>
      </c>
      <c r="E88" s="71"/>
      <c r="F88" s="63" t="str" cm="1">
        <f t="array" ref="F88">numtext(E88)</f>
        <v>CERO PESOS 00/100 M.N.</v>
      </c>
      <c r="G88" s="71">
        <f t="shared" si="16"/>
        <v>0</v>
      </c>
    </row>
    <row r="89" spans="1:7" s="16" customFormat="1" ht="114">
      <c r="A89" s="30" t="s">
        <v>156</v>
      </c>
      <c r="B89" s="68" t="s">
        <v>254</v>
      </c>
      <c r="C89" s="69" t="s">
        <v>25</v>
      </c>
      <c r="D89" s="70">
        <v>1</v>
      </c>
      <c r="E89" s="71"/>
      <c r="F89" s="63" t="str" cm="1">
        <f t="array" ref="F89">numtext(E89)</f>
        <v>CERO PESOS 00/100 M.N.</v>
      </c>
      <c r="G89" s="71">
        <f t="shared" si="16"/>
        <v>0</v>
      </c>
    </row>
    <row r="90" spans="1:7" s="16" customFormat="1" ht="114">
      <c r="A90" s="30" t="s">
        <v>136</v>
      </c>
      <c r="B90" s="68" t="s">
        <v>255</v>
      </c>
      <c r="C90" s="69" t="s">
        <v>25</v>
      </c>
      <c r="D90" s="70">
        <v>3</v>
      </c>
      <c r="E90" s="71"/>
      <c r="F90" s="63" t="str" cm="1">
        <f t="array" ref="F90">numtext(E90)</f>
        <v>CERO PESOS 00/100 M.N.</v>
      </c>
      <c r="G90" s="71">
        <f t="shared" si="21" ref="G90">ROUND(D90*E90,2)</f>
        <v>0</v>
      </c>
    </row>
    <row r="91" spans="1:7" s="16" customFormat="1" ht="15">
      <c r="A91" s="75" t="s">
        <v>35</v>
      </c>
      <c r="B91" s="76" t="s">
        <v>74</v>
      </c>
      <c r="C91" s="69"/>
      <c r="D91" s="70"/>
      <c r="E91" s="71"/>
      <c r="F91" s="63"/>
      <c r="G91" s="26">
        <f>SUM(G92:G100)</f>
        <v>0</v>
      </c>
    </row>
    <row r="92" spans="1:7" s="16" customFormat="1" ht="114">
      <c r="A92" s="30" t="s">
        <v>198</v>
      </c>
      <c r="B92" s="68" t="s">
        <v>140</v>
      </c>
      <c r="C92" s="69" t="s">
        <v>25</v>
      </c>
      <c r="D92" s="70">
        <v>5</v>
      </c>
      <c r="E92" s="71"/>
      <c r="F92" s="63" t="str" cm="1">
        <f t="array" ref="F92">numtext(E92)</f>
        <v>CERO PESOS 00/100 M.N.</v>
      </c>
      <c r="G92" s="71">
        <f t="shared" si="22" ref="G92">ROUND(D92*E92,2)</f>
        <v>0</v>
      </c>
    </row>
    <row r="93" spans="1:7" s="16" customFormat="1" ht="114">
      <c r="A93" s="30" t="s">
        <v>199</v>
      </c>
      <c r="B93" s="68" t="s">
        <v>256</v>
      </c>
      <c r="C93" s="69" t="s">
        <v>25</v>
      </c>
      <c r="D93" s="70">
        <v>2</v>
      </c>
      <c r="E93" s="71"/>
      <c r="F93" s="63" t="str" cm="1">
        <f t="array" ref="F93">numtext(E93)</f>
        <v>CERO PESOS 00/100 M.N.</v>
      </c>
      <c r="G93" s="71">
        <f t="shared" si="23" ref="G93:G95">ROUND(D93*E93,2)</f>
        <v>0</v>
      </c>
    </row>
    <row r="94" spans="1:7" s="16" customFormat="1" ht="114">
      <c r="A94" s="30" t="s">
        <v>200</v>
      </c>
      <c r="B94" s="68" t="s">
        <v>257</v>
      </c>
      <c r="C94" s="69" t="s">
        <v>25</v>
      </c>
      <c r="D94" s="70">
        <v>1</v>
      </c>
      <c r="E94" s="71"/>
      <c r="F94" s="63" t="str" cm="1">
        <f t="array" ref="F94">numtext(E94)</f>
        <v>CERO PESOS 00/100 M.N.</v>
      </c>
      <c r="G94" s="71">
        <f t="shared" si="23"/>
        <v>0</v>
      </c>
    </row>
    <row r="95" spans="1:7" s="16" customFormat="1" ht="42.75">
      <c r="A95" s="30" t="s">
        <v>157</v>
      </c>
      <c r="B95" s="68" t="s">
        <v>141</v>
      </c>
      <c r="C95" s="69" t="s">
        <v>25</v>
      </c>
      <c r="D95" s="70">
        <v>6</v>
      </c>
      <c r="E95" s="71"/>
      <c r="F95" s="63" t="str" cm="1">
        <f t="array" ref="F95">numtext(E95)</f>
        <v>CERO PESOS 00/100 M.N.</v>
      </c>
      <c r="G95" s="71">
        <f t="shared" si="23"/>
        <v>0</v>
      </c>
    </row>
    <row r="96" spans="1:7" s="16" customFormat="1" ht="42.75">
      <c r="A96" s="30" t="s">
        <v>201</v>
      </c>
      <c r="B96" s="68" t="s">
        <v>258</v>
      </c>
      <c r="C96" s="69" t="s">
        <v>25</v>
      </c>
      <c r="D96" s="70">
        <v>2</v>
      </c>
      <c r="E96" s="71"/>
      <c r="F96" s="63" t="str" cm="1">
        <f t="array" ref="F96">numtext(E96)</f>
        <v>CERO PESOS 00/100 M.N.</v>
      </c>
      <c r="G96" s="71">
        <f t="shared" si="24" ref="G96">ROUND(D96*E96,2)</f>
        <v>0</v>
      </c>
    </row>
    <row r="97" spans="1:7" s="16" customFormat="1" ht="71.25">
      <c r="A97" s="30" t="s">
        <v>158</v>
      </c>
      <c r="B97" s="68" t="s">
        <v>75</v>
      </c>
      <c r="C97" s="69" t="s">
        <v>25</v>
      </c>
      <c r="D97" s="70">
        <v>8</v>
      </c>
      <c r="E97" s="71"/>
      <c r="F97" s="63" t="str" cm="1">
        <f t="array" ref="F97">numtext(E97)</f>
        <v>CERO PESOS 00/100 M.N.</v>
      </c>
      <c r="G97" s="71">
        <f t="shared" si="25" ref="G97">ROUND(D97*E97,2)</f>
        <v>0</v>
      </c>
    </row>
    <row r="98" spans="1:7" s="16" customFormat="1" ht="128.25">
      <c r="A98" s="30" t="s">
        <v>159</v>
      </c>
      <c r="B98" s="68" t="s">
        <v>259</v>
      </c>
      <c r="C98" s="69" t="s">
        <v>25</v>
      </c>
      <c r="D98" s="70">
        <v>1</v>
      </c>
      <c r="E98" s="71"/>
      <c r="F98" s="63" t="str" cm="1">
        <f t="array" ref="F98">numtext(E98)</f>
        <v>CERO PESOS 00/100 M.N.</v>
      </c>
      <c r="G98" s="71">
        <f t="shared" si="26" ref="G98:G99">ROUND(D98*E98,2)</f>
        <v>0</v>
      </c>
    </row>
    <row r="99" spans="1:7" s="16" customFormat="1" ht="128.25">
      <c r="A99" s="30" t="s">
        <v>107</v>
      </c>
      <c r="B99" s="68" t="s">
        <v>260</v>
      </c>
      <c r="C99" s="69" t="s">
        <v>25</v>
      </c>
      <c r="D99" s="70">
        <v>1</v>
      </c>
      <c r="E99" s="71"/>
      <c r="F99" s="63" t="str" cm="1">
        <f t="array" ref="F99">numtext(E99)</f>
        <v>CERO PESOS 00/100 M.N.</v>
      </c>
      <c r="G99" s="71">
        <f t="shared" si="26"/>
        <v>0</v>
      </c>
    </row>
    <row r="100" spans="1:7" s="16" customFormat="1" ht="128.25">
      <c r="A100" s="30" t="s">
        <v>108</v>
      </c>
      <c r="B100" s="68" t="s">
        <v>261</v>
      </c>
      <c r="C100" s="69" t="s">
        <v>25</v>
      </c>
      <c r="D100" s="70">
        <v>2</v>
      </c>
      <c r="E100" s="71"/>
      <c r="F100" s="63" t="str" cm="1">
        <f t="array" ref="F100">numtext(E100)</f>
        <v>CERO PESOS 00/100 M.N.</v>
      </c>
      <c r="G100" s="71">
        <f t="shared" si="27" ref="G100">ROUND(D100*E100,2)</f>
        <v>0</v>
      </c>
    </row>
    <row r="101" spans="1:7" s="16" customFormat="1" ht="15">
      <c r="A101" s="75" t="s">
        <v>36</v>
      </c>
      <c r="B101" s="76" t="s">
        <v>262</v>
      </c>
      <c r="C101" s="69"/>
      <c r="D101" s="70"/>
      <c r="E101" s="71"/>
      <c r="F101" s="63"/>
      <c r="G101" s="26">
        <f>SUM(G102:G121)</f>
        <v>0</v>
      </c>
    </row>
    <row r="102" spans="1:7" s="16" customFormat="1" ht="142.5">
      <c r="A102" s="30" t="s">
        <v>109</v>
      </c>
      <c r="B102" s="68" t="s">
        <v>76</v>
      </c>
      <c r="C102" s="69" t="s">
        <v>23</v>
      </c>
      <c r="D102" s="70">
        <v>19.457499999999996</v>
      </c>
      <c r="E102" s="71"/>
      <c r="F102" s="63" t="str" cm="1">
        <f t="array" ref="F102">numtext(E102)</f>
        <v>CERO PESOS 00/100 M.N.</v>
      </c>
      <c r="G102" s="71">
        <f t="shared" si="28" ref="G102:G111">ROUND(D102*E102,2)</f>
        <v>0</v>
      </c>
    </row>
    <row r="103" spans="1:7" s="16" customFormat="1" ht="85.5">
      <c r="A103" s="30" t="s">
        <v>110</v>
      </c>
      <c r="B103" s="68" t="s">
        <v>173</v>
      </c>
      <c r="C103" s="69" t="s">
        <v>23</v>
      </c>
      <c r="D103" s="70">
        <v>91.7563</v>
      </c>
      <c r="E103" s="71"/>
      <c r="F103" s="63" t="str" cm="1">
        <f t="array" ref="F103">numtext(E103)</f>
        <v>CERO PESOS 00/100 M.N.</v>
      </c>
      <c r="G103" s="71">
        <f t="shared" si="28"/>
        <v>0</v>
      </c>
    </row>
    <row r="104" spans="1:7" s="16" customFormat="1" ht="85.5">
      <c r="A104" s="30" t="s">
        <v>111</v>
      </c>
      <c r="B104" s="68" t="s">
        <v>263</v>
      </c>
      <c r="C104" s="69" t="s">
        <v>23</v>
      </c>
      <c r="D104" s="70">
        <v>36.8327</v>
      </c>
      <c r="E104" s="71"/>
      <c r="F104" s="63" t="str" cm="1">
        <f t="array" ref="F104">numtext(E104)</f>
        <v>CERO PESOS 00/100 M.N.</v>
      </c>
      <c r="G104" s="71">
        <f t="shared" si="28"/>
        <v>0</v>
      </c>
    </row>
    <row r="105" spans="1:7" s="16" customFormat="1" ht="57">
      <c r="A105" s="30" t="s">
        <v>112</v>
      </c>
      <c r="B105" s="68" t="s">
        <v>264</v>
      </c>
      <c r="C105" s="69" t="s">
        <v>25</v>
      </c>
      <c r="D105" s="70">
        <v>2</v>
      </c>
      <c r="E105" s="71"/>
      <c r="F105" s="63" t="str" cm="1">
        <f t="array" ref="F105">numtext(E105)</f>
        <v>CERO PESOS 00/100 M.N.</v>
      </c>
      <c r="G105" s="71">
        <f t="shared" si="28"/>
        <v>0</v>
      </c>
    </row>
    <row r="106" spans="1:7" s="16" customFormat="1" ht="128.25">
      <c r="A106" s="30" t="s">
        <v>160</v>
      </c>
      <c r="B106" s="68" t="s">
        <v>265</v>
      </c>
      <c r="C106" s="69" t="s">
        <v>25</v>
      </c>
      <c r="D106" s="70">
        <v>1</v>
      </c>
      <c r="E106" s="71"/>
      <c r="F106" s="63" t="str" cm="1">
        <f t="array" ref="F106">numtext(E106)</f>
        <v>CERO PESOS 00/100 M.N.</v>
      </c>
      <c r="G106" s="71">
        <f t="shared" si="28"/>
        <v>0</v>
      </c>
    </row>
    <row r="107" spans="1:7" s="16" customFormat="1" ht="128.25">
      <c r="A107" s="30" t="s">
        <v>161</v>
      </c>
      <c r="B107" s="68" t="s">
        <v>266</v>
      </c>
      <c r="C107" s="69" t="s">
        <v>25</v>
      </c>
      <c r="D107" s="70">
        <v>1</v>
      </c>
      <c r="E107" s="71"/>
      <c r="F107" s="63" t="str" cm="1">
        <f t="array" ref="F107">numtext(E107)</f>
        <v>CERO PESOS 00/100 M.N.</v>
      </c>
      <c r="G107" s="71">
        <f t="shared" si="28"/>
        <v>0</v>
      </c>
    </row>
    <row r="108" spans="1:7" s="16" customFormat="1" ht="142.5">
      <c r="A108" s="30" t="s">
        <v>113</v>
      </c>
      <c r="B108" s="68" t="s">
        <v>267</v>
      </c>
      <c r="C108" s="69" t="s">
        <v>25</v>
      </c>
      <c r="D108" s="70">
        <v>1</v>
      </c>
      <c r="E108" s="71"/>
      <c r="F108" s="63" t="str" cm="1">
        <f t="array" ref="F108">numtext(E108)</f>
        <v>CERO PESOS 00/100 M.N.</v>
      </c>
      <c r="G108" s="71">
        <f t="shared" si="28"/>
        <v>0</v>
      </c>
    </row>
    <row r="109" spans="1:7" s="16" customFormat="1" ht="142.5">
      <c r="A109" s="30" t="s">
        <v>162</v>
      </c>
      <c r="B109" s="68" t="s">
        <v>268</v>
      </c>
      <c r="C109" s="69" t="s">
        <v>25</v>
      </c>
      <c r="D109" s="70">
        <v>1</v>
      </c>
      <c r="E109" s="71"/>
      <c r="F109" s="63" t="str" cm="1">
        <f t="array" ref="F109">numtext(E109)</f>
        <v>CERO PESOS 00/100 M.N.</v>
      </c>
      <c r="G109" s="71">
        <f>ROUND(D109*E109,2)</f>
        <v>0</v>
      </c>
    </row>
    <row r="110" spans="1:7" s="16" customFormat="1" ht="71.25">
      <c r="A110" s="30" t="s">
        <v>137</v>
      </c>
      <c r="B110" s="68" t="s">
        <v>269</v>
      </c>
      <c r="C110" s="69" t="s">
        <v>25</v>
      </c>
      <c r="D110" s="70">
        <v>1</v>
      </c>
      <c r="E110" s="71"/>
      <c r="F110" s="63" t="str" cm="1">
        <f t="array" ref="F110">numtext(E110)</f>
        <v>CERO PESOS 00/100 M.N.</v>
      </c>
      <c r="G110" s="71">
        <f t="shared" si="28"/>
        <v>0</v>
      </c>
    </row>
    <row r="111" spans="1:7" s="16" customFormat="1" ht="71.25">
      <c r="A111" s="30" t="s">
        <v>202</v>
      </c>
      <c r="B111" s="68" t="s">
        <v>270</v>
      </c>
      <c r="C111" s="69" t="s">
        <v>25</v>
      </c>
      <c r="D111" s="70">
        <v>1</v>
      </c>
      <c r="E111" s="71"/>
      <c r="F111" s="63" t="str" cm="1">
        <f t="array" ref="F111">numtext(E111)</f>
        <v>CERO PESOS 00/100 M.N.</v>
      </c>
      <c r="G111" s="71">
        <f t="shared" si="28"/>
        <v>0</v>
      </c>
    </row>
    <row r="112" spans="1:7" s="16" customFormat="1" ht="71.25">
      <c r="A112" s="30" t="s">
        <v>163</v>
      </c>
      <c r="B112" s="68" t="s">
        <v>271</v>
      </c>
      <c r="C112" s="69" t="s">
        <v>25</v>
      </c>
      <c r="D112" s="70">
        <v>1</v>
      </c>
      <c r="E112" s="71"/>
      <c r="F112" s="63" t="str" cm="1">
        <f t="array" ref="F112">numtext(E112)</f>
        <v>CERO PESOS 00/100 M.N.</v>
      </c>
      <c r="G112" s="71">
        <f t="shared" si="29" ref="G112:G121">ROUND(D112*E112,2)</f>
        <v>0</v>
      </c>
    </row>
    <row r="113" spans="1:7" s="16" customFormat="1" ht="71.25">
      <c r="A113" s="30" t="s">
        <v>164</v>
      </c>
      <c r="B113" s="68" t="s">
        <v>272</v>
      </c>
      <c r="C113" s="69" t="s">
        <v>25</v>
      </c>
      <c r="D113" s="70">
        <v>2</v>
      </c>
      <c r="E113" s="71"/>
      <c r="F113" s="63" t="str" cm="1">
        <f t="array" ref="F113">numtext(E113)</f>
        <v>CERO PESOS 00/100 M.N.</v>
      </c>
      <c r="G113" s="71">
        <f t="shared" si="29"/>
        <v>0</v>
      </c>
    </row>
    <row r="114" spans="1:7" s="16" customFormat="1" ht="71.25">
      <c r="A114" s="30" t="s">
        <v>165</v>
      </c>
      <c r="B114" s="68" t="s">
        <v>273</v>
      </c>
      <c r="C114" s="69" t="s">
        <v>25</v>
      </c>
      <c r="D114" s="70">
        <v>1</v>
      </c>
      <c r="E114" s="71"/>
      <c r="F114" s="63" t="str" cm="1">
        <f t="array" ref="F114">numtext(E114)</f>
        <v>CERO PESOS 00/100 M.N.</v>
      </c>
      <c r="G114" s="71">
        <f t="shared" si="29"/>
        <v>0</v>
      </c>
    </row>
    <row r="115" spans="1:7" s="16" customFormat="1" ht="71.25">
      <c r="A115" s="30" t="s">
        <v>114</v>
      </c>
      <c r="B115" s="68" t="s">
        <v>274</v>
      </c>
      <c r="C115" s="69" t="s">
        <v>25</v>
      </c>
      <c r="D115" s="70">
        <v>1</v>
      </c>
      <c r="E115" s="71"/>
      <c r="F115" s="63" t="str" cm="1">
        <f t="array" ref="F115">numtext(E115)</f>
        <v>CERO PESOS 00/100 M.N.</v>
      </c>
      <c r="G115" s="71">
        <f t="shared" si="29"/>
        <v>0</v>
      </c>
    </row>
    <row r="116" spans="1:7" s="16" customFormat="1" ht="71.25">
      <c r="A116" s="30" t="s">
        <v>166</v>
      </c>
      <c r="B116" s="68" t="s">
        <v>274</v>
      </c>
      <c r="C116" s="69" t="s">
        <v>25</v>
      </c>
      <c r="D116" s="70">
        <v>1</v>
      </c>
      <c r="E116" s="71"/>
      <c r="F116" s="63" t="str" cm="1">
        <f t="array" ref="F116">numtext(E116)</f>
        <v>CERO PESOS 00/100 M.N.</v>
      </c>
      <c r="G116" s="71">
        <f t="shared" si="29"/>
        <v>0</v>
      </c>
    </row>
    <row r="117" spans="1:7" s="16" customFormat="1" ht="71.25">
      <c r="A117" s="30" t="s">
        <v>167</v>
      </c>
      <c r="B117" s="68" t="s">
        <v>275</v>
      </c>
      <c r="C117" s="69" t="s">
        <v>25</v>
      </c>
      <c r="D117" s="70">
        <v>1</v>
      </c>
      <c r="E117" s="71"/>
      <c r="F117" s="63" t="str" cm="1">
        <f t="array" ref="F117">numtext(E117)</f>
        <v>CERO PESOS 00/100 M.N.</v>
      </c>
      <c r="G117" s="71">
        <f t="shared" si="29"/>
        <v>0</v>
      </c>
    </row>
    <row r="118" spans="1:7" s="16" customFormat="1" ht="71.25">
      <c r="A118" s="30" t="s">
        <v>138</v>
      </c>
      <c r="B118" s="68" t="s">
        <v>276</v>
      </c>
      <c r="C118" s="69" t="s">
        <v>25</v>
      </c>
      <c r="D118" s="70">
        <v>1</v>
      </c>
      <c r="E118" s="71"/>
      <c r="F118" s="63" t="str" cm="1">
        <f t="array" ref="F118">numtext(E118)</f>
        <v>CERO PESOS 00/100 M.N.</v>
      </c>
      <c r="G118" s="71">
        <f t="shared" si="29"/>
        <v>0</v>
      </c>
    </row>
    <row r="119" spans="1:7" s="16" customFormat="1" ht="71.25">
      <c r="A119" s="30" t="s">
        <v>115</v>
      </c>
      <c r="B119" s="68" t="s">
        <v>277</v>
      </c>
      <c r="C119" s="69" t="s">
        <v>25</v>
      </c>
      <c r="D119" s="70">
        <v>1</v>
      </c>
      <c r="E119" s="71"/>
      <c r="F119" s="63" t="str" cm="1">
        <f t="array" ref="F119">numtext(E119)</f>
        <v>CERO PESOS 00/100 M.N.</v>
      </c>
      <c r="G119" s="71">
        <f t="shared" si="29"/>
        <v>0</v>
      </c>
    </row>
    <row r="120" spans="1:7" s="16" customFormat="1" ht="71.25">
      <c r="A120" s="30" t="s">
        <v>203</v>
      </c>
      <c r="B120" s="68" t="s">
        <v>278</v>
      </c>
      <c r="C120" s="69" t="s">
        <v>25</v>
      </c>
      <c r="D120" s="70">
        <v>1</v>
      </c>
      <c r="E120" s="71"/>
      <c r="F120" s="63" t="str" cm="1">
        <f t="array" ref="F120">numtext(E120)</f>
        <v>CERO PESOS 00/100 M.N.</v>
      </c>
      <c r="G120" s="71">
        <f t="shared" si="29"/>
        <v>0</v>
      </c>
    </row>
    <row r="121" spans="1:7" s="16" customFormat="1" ht="71.25">
      <c r="A121" s="30" t="s">
        <v>85</v>
      </c>
      <c r="B121" s="68" t="s">
        <v>279</v>
      </c>
      <c r="C121" s="69" t="s">
        <v>25</v>
      </c>
      <c r="D121" s="70">
        <v>1</v>
      </c>
      <c r="E121" s="71"/>
      <c r="F121" s="63" t="str" cm="1">
        <f t="array" ref="F121">numtext(E121)</f>
        <v>CERO PESOS 00/100 M.N.</v>
      </c>
      <c r="G121" s="71">
        <f t="shared" si="29"/>
        <v>0</v>
      </c>
    </row>
    <row r="122" spans="1:7" s="16" customFormat="1" ht="15">
      <c r="A122" s="75" t="s">
        <v>37</v>
      </c>
      <c r="B122" s="76" t="s">
        <v>77</v>
      </c>
      <c r="C122" s="69"/>
      <c r="D122" s="70"/>
      <c r="E122" s="71"/>
      <c r="F122" s="63"/>
      <c r="G122" s="26">
        <f>SUM(G123:G128)</f>
        <v>0</v>
      </c>
    </row>
    <row r="123" spans="1:7" s="16" customFormat="1" ht="114">
      <c r="A123" s="30" t="s">
        <v>116</v>
      </c>
      <c r="B123" s="68" t="s">
        <v>143</v>
      </c>
      <c r="C123" s="69" t="s">
        <v>26</v>
      </c>
      <c r="D123" s="70">
        <v>14</v>
      </c>
      <c r="E123" s="71"/>
      <c r="F123" s="63" t="str" cm="1">
        <f t="array" ref="F123">numtext(E123)</f>
        <v>CERO PESOS 00/100 M.N.</v>
      </c>
      <c r="G123" s="71">
        <f t="shared" si="30" ref="G123:G125">ROUND(D123*E123,2)</f>
        <v>0</v>
      </c>
    </row>
    <row r="124" spans="1:7" s="16" customFormat="1" ht="57">
      <c r="A124" s="30" t="s">
        <v>117</v>
      </c>
      <c r="B124" s="68" t="s">
        <v>49</v>
      </c>
      <c r="C124" s="69" t="s">
        <v>25</v>
      </c>
      <c r="D124" s="70">
        <v>14</v>
      </c>
      <c r="E124" s="71"/>
      <c r="F124" s="63" t="str" cm="1">
        <f t="array" ref="F124">numtext(E124)</f>
        <v>CERO PESOS 00/100 M.N.</v>
      </c>
      <c r="G124" s="71">
        <f t="shared" si="30"/>
        <v>0</v>
      </c>
    </row>
    <row r="125" spans="1:7" s="16" customFormat="1" ht="57">
      <c r="A125" s="30" t="s">
        <v>204</v>
      </c>
      <c r="B125" s="68" t="s">
        <v>45</v>
      </c>
      <c r="C125" s="69" t="s">
        <v>25</v>
      </c>
      <c r="D125" s="70">
        <v>14</v>
      </c>
      <c r="E125" s="71"/>
      <c r="F125" s="63" t="str" cm="1">
        <f t="array" ref="F125">numtext(E125)</f>
        <v>CERO PESOS 00/100 M.N.</v>
      </c>
      <c r="G125" s="71">
        <f t="shared" si="30"/>
        <v>0</v>
      </c>
    </row>
    <row r="126" spans="1:7" s="16" customFormat="1" ht="57">
      <c r="A126" s="30" t="s">
        <v>205</v>
      </c>
      <c r="B126" s="68" t="s">
        <v>132</v>
      </c>
      <c r="C126" s="69" t="s">
        <v>24</v>
      </c>
      <c r="D126" s="70">
        <v>23.31</v>
      </c>
      <c r="E126" s="71"/>
      <c r="F126" s="63" t="str" cm="1">
        <f t="array" ref="F126">numtext(E126)</f>
        <v>CERO PESOS 00/100 M.N.</v>
      </c>
      <c r="G126" s="71">
        <f>ROUND(D126*E126,2)</f>
        <v>0</v>
      </c>
    </row>
    <row r="127" spans="1:7" s="16" customFormat="1" ht="57">
      <c r="A127" s="30" t="s">
        <v>118</v>
      </c>
      <c r="B127" s="68" t="s">
        <v>142</v>
      </c>
      <c r="C127" s="69" t="s">
        <v>25</v>
      </c>
      <c r="D127" s="70">
        <v>60</v>
      </c>
      <c r="E127" s="71"/>
      <c r="F127" s="63" t="str" cm="1">
        <f t="array" ref="F127">numtext(E127)</f>
        <v>CERO PESOS 00/100 M.N.</v>
      </c>
      <c r="G127" s="71">
        <f t="shared" si="31" ref="G127:G128">ROUND(D127*E127,2)</f>
        <v>0</v>
      </c>
    </row>
    <row r="128" spans="1:7" s="16" customFormat="1" ht="57">
      <c r="A128" s="30" t="s">
        <v>206</v>
      </c>
      <c r="B128" s="68" t="s">
        <v>280</v>
      </c>
      <c r="C128" s="69" t="s">
        <v>24</v>
      </c>
      <c r="D128" s="70">
        <v>95.25</v>
      </c>
      <c r="E128" s="71"/>
      <c r="F128" s="63" t="str" cm="1">
        <f t="array" ref="F128">numtext(E128)</f>
        <v>CERO PESOS 00/100 M.N.</v>
      </c>
      <c r="G128" s="71">
        <f t="shared" si="31"/>
        <v>0</v>
      </c>
    </row>
    <row r="129" spans="1:7" s="16" customFormat="1" ht="15">
      <c r="A129" s="75" t="s">
        <v>38</v>
      </c>
      <c r="B129" s="76" t="s">
        <v>78</v>
      </c>
      <c r="C129" s="69"/>
      <c r="D129" s="70"/>
      <c r="E129" s="71"/>
      <c r="F129" s="63"/>
      <c r="G129" s="26">
        <f>SUM(G130:G131)</f>
        <v>0</v>
      </c>
    </row>
    <row r="130" spans="1:7" s="16" customFormat="1" ht="142.5">
      <c r="A130" s="30" t="s">
        <v>119</v>
      </c>
      <c r="B130" s="68" t="s">
        <v>46</v>
      </c>
      <c r="C130" s="69" t="s">
        <v>25</v>
      </c>
      <c r="D130" s="70">
        <v>9</v>
      </c>
      <c r="E130" s="71"/>
      <c r="F130" s="63" t="str" cm="1">
        <f t="array" ref="F130">numtext(E130)</f>
        <v>CERO PESOS 00/100 M.N.</v>
      </c>
      <c r="G130" s="71">
        <f t="shared" si="32" ref="G130">ROUND(D130*E130,2)</f>
        <v>0</v>
      </c>
    </row>
    <row r="131" spans="1:7" s="16" customFormat="1" ht="142.5">
      <c r="A131" s="30" t="s">
        <v>207</v>
      </c>
      <c r="B131" s="68" t="s">
        <v>47</v>
      </c>
      <c r="C131" s="69" t="s">
        <v>25</v>
      </c>
      <c r="D131" s="70">
        <v>1</v>
      </c>
      <c r="E131" s="71"/>
      <c r="F131" s="63" t="str" cm="1">
        <f t="array" ref="F131">numtext(E131)</f>
        <v>CERO PESOS 00/100 M.N.</v>
      </c>
      <c r="G131" s="71">
        <f t="shared" si="33" ref="G131">ROUND(D131*E131,2)</f>
        <v>0</v>
      </c>
    </row>
    <row r="132" spans="1:7" s="16" customFormat="1" ht="15">
      <c r="A132" s="75" t="s">
        <v>39</v>
      </c>
      <c r="B132" s="76" t="s">
        <v>79</v>
      </c>
      <c r="C132" s="69"/>
      <c r="D132" s="70"/>
      <c r="E132" s="71"/>
      <c r="F132" s="63"/>
      <c r="G132" s="26">
        <f>SUM(G133:G142)</f>
        <v>0</v>
      </c>
    </row>
    <row r="133" spans="1:7" s="16" customFormat="1" ht="128.25">
      <c r="A133" s="30" t="s">
        <v>120</v>
      </c>
      <c r="B133" s="68" t="s">
        <v>54</v>
      </c>
      <c r="C133" s="69" t="s">
        <v>26</v>
      </c>
      <c r="D133" s="70">
        <v>8</v>
      </c>
      <c r="E133" s="71"/>
      <c r="F133" s="63" t="str" cm="1">
        <f t="array" ref="F133">numtext(E133)</f>
        <v>CERO PESOS 00/100 M.N.</v>
      </c>
      <c r="G133" s="71">
        <f t="shared" si="34" ref="G133">ROUND(D133*E133,2)</f>
        <v>0</v>
      </c>
    </row>
    <row r="134" spans="1:7" s="16" customFormat="1" ht="142.5">
      <c r="A134" s="30" t="s">
        <v>168</v>
      </c>
      <c r="B134" s="68" t="s">
        <v>55</v>
      </c>
      <c r="C134" s="69" t="s">
        <v>26</v>
      </c>
      <c r="D134" s="70">
        <v>7</v>
      </c>
      <c r="E134" s="71"/>
      <c r="F134" s="63" t="str" cm="1">
        <f t="array" ref="F134">numtext(E134)</f>
        <v>CERO PESOS 00/100 M.N.</v>
      </c>
      <c r="G134" s="71">
        <f t="shared" si="35" ref="G134">ROUND(D134*E134,2)</f>
        <v>0</v>
      </c>
    </row>
    <row r="135" spans="1:7" s="16" customFormat="1" ht="42.75">
      <c r="A135" s="30" t="s">
        <v>169</v>
      </c>
      <c r="B135" s="68" t="s">
        <v>80</v>
      </c>
      <c r="C135" s="69" t="s">
        <v>24</v>
      </c>
      <c r="D135" s="70">
        <v>22.89</v>
      </c>
      <c r="E135" s="71"/>
      <c r="F135" s="63" t="str" cm="1">
        <f t="array" ref="F135">numtext(E135)</f>
        <v>CERO PESOS 00/100 M.N.</v>
      </c>
      <c r="G135" s="71">
        <f t="shared" si="36" ref="G135:G141">ROUND(D135*E135,2)</f>
        <v>0</v>
      </c>
    </row>
    <row r="136" spans="1:7" s="16" customFormat="1" ht="42.75">
      <c r="A136" s="30" t="s">
        <v>170</v>
      </c>
      <c r="B136" s="68" t="s">
        <v>81</v>
      </c>
      <c r="C136" s="69" t="s">
        <v>24</v>
      </c>
      <c r="D136" s="70">
        <v>18.31</v>
      </c>
      <c r="E136" s="71"/>
      <c r="F136" s="63" t="str" cm="1">
        <f t="array" ref="F136">numtext(E136)</f>
        <v>CERO PESOS 00/100 M.N.</v>
      </c>
      <c r="G136" s="71">
        <f t="shared" si="36"/>
        <v>0</v>
      </c>
    </row>
    <row r="137" spans="1:7" s="16" customFormat="1" ht="57">
      <c r="A137" s="30" t="s">
        <v>171</v>
      </c>
      <c r="B137" s="68" t="s">
        <v>82</v>
      </c>
      <c r="C137" s="69" t="s">
        <v>24</v>
      </c>
      <c r="D137" s="70">
        <v>24.16</v>
      </c>
      <c r="E137" s="71"/>
      <c r="F137" s="63" t="str" cm="1">
        <f t="array" ref="F137">numtext(E137)</f>
        <v>CERO PESOS 00/100 M.N.</v>
      </c>
      <c r="G137" s="71">
        <f t="shared" si="36"/>
        <v>0</v>
      </c>
    </row>
    <row r="138" spans="1:7" s="16" customFormat="1" ht="99.75">
      <c r="A138" s="30" t="s">
        <v>208</v>
      </c>
      <c r="B138" s="68" t="s">
        <v>56</v>
      </c>
      <c r="C138" s="69" t="s">
        <v>25</v>
      </c>
      <c r="D138" s="70">
        <v>12</v>
      </c>
      <c r="E138" s="71"/>
      <c r="F138" s="63" t="str" cm="1">
        <f t="array" ref="F138">numtext(E138)</f>
        <v>CERO PESOS 00/100 M.N.</v>
      </c>
      <c r="G138" s="71">
        <f t="shared" si="36"/>
        <v>0</v>
      </c>
    </row>
    <row r="139" spans="1:7" s="16" customFormat="1" ht="71.25">
      <c r="A139" s="30" t="s">
        <v>172</v>
      </c>
      <c r="B139" s="68" t="s">
        <v>144</v>
      </c>
      <c r="C139" s="69" t="s">
        <v>25</v>
      </c>
      <c r="D139" s="70">
        <v>10</v>
      </c>
      <c r="E139" s="71"/>
      <c r="F139" s="63" t="str" cm="1">
        <f t="array" ref="F139">numtext(E139)</f>
        <v>CERO PESOS 00/100 M.N.</v>
      </c>
      <c r="G139" s="71">
        <f t="shared" si="36"/>
        <v>0</v>
      </c>
    </row>
    <row r="140" spans="1:7" s="16" customFormat="1" ht="42.75">
      <c r="A140" s="30" t="s">
        <v>209</v>
      </c>
      <c r="B140" s="68" t="s">
        <v>50</v>
      </c>
      <c r="C140" s="69" t="s">
        <v>25</v>
      </c>
      <c r="D140" s="70">
        <v>10</v>
      </c>
      <c r="E140" s="71"/>
      <c r="F140" s="63" t="str" cm="1">
        <f t="array" ref="F140">numtext(E140)</f>
        <v>CERO PESOS 00/100 M.N.</v>
      </c>
      <c r="G140" s="71">
        <f t="shared" si="36"/>
        <v>0</v>
      </c>
    </row>
    <row r="141" spans="1:7" s="16" customFormat="1" ht="57">
      <c r="A141" s="30" t="s">
        <v>210</v>
      </c>
      <c r="B141" s="68" t="s">
        <v>83</v>
      </c>
      <c r="C141" s="69" t="s">
        <v>25</v>
      </c>
      <c r="D141" s="70">
        <v>10</v>
      </c>
      <c r="E141" s="71"/>
      <c r="F141" s="63" t="str" cm="1">
        <f t="array" ref="F141">numtext(E141)</f>
        <v>CERO PESOS 00/100 M.N.</v>
      </c>
      <c r="G141" s="71">
        <f t="shared" si="36"/>
        <v>0</v>
      </c>
    </row>
    <row r="142" spans="1:7" s="16" customFormat="1" ht="71.25">
      <c r="A142" s="30" t="s">
        <v>121</v>
      </c>
      <c r="B142" s="68" t="s">
        <v>84</v>
      </c>
      <c r="C142" s="69" t="s">
        <v>25</v>
      </c>
      <c r="D142" s="70">
        <v>1</v>
      </c>
      <c r="E142" s="71"/>
      <c r="F142" s="63" t="str" cm="1">
        <f t="array" ref="F142">numtext(E142)</f>
        <v>CERO PESOS 00/100 M.N.</v>
      </c>
      <c r="G142" s="71">
        <f t="shared" si="37" ref="G142">ROUND(D142*E142,2)</f>
        <v>0</v>
      </c>
    </row>
    <row r="143" spans="1:7" ht="15" customHeight="1">
      <c r="A143" s="96" t="s">
        <v>17</v>
      </c>
      <c r="B143" s="97"/>
      <c r="C143" s="97"/>
      <c r="D143" s="97"/>
      <c r="E143" s="97"/>
      <c r="F143" s="97"/>
      <c r="G143" s="98"/>
    </row>
    <row r="144" spans="1:7" ht="33" customHeight="1">
      <c r="A144" s="21" t="str">
        <f>A17</f>
        <v>A</v>
      </c>
      <c r="B144" s="19" t="str">
        <f>B17</f>
        <v>Rehabilitación del área de enseñanza en el Hospital General de Occidente CLUES JCSSA007066 (Hospital Zoquipan), ubicado en el municipio de Zapopan, Jalisco.</v>
      </c>
      <c r="C144" s="11"/>
      <c r="D144" s="34"/>
      <c r="E144" s="54"/>
      <c r="F144" s="11"/>
      <c r="G144" s="59">
        <f>G17</f>
        <v>0</v>
      </c>
    </row>
    <row r="145" spans="1:7" s="16" customFormat="1" ht="15" customHeight="1">
      <c r="A145" s="24" t="s">
        <v>27</v>
      </c>
      <c r="B145" s="24" t="str">
        <f>+VLOOKUP($A145,$A$18:$G$142,2,0)</f>
        <v>MUROS DE MAMPOSTERÍA</v>
      </c>
      <c r="C145" s="24"/>
      <c r="D145" s="37"/>
      <c r="E145" s="56"/>
      <c r="F145" s="25"/>
      <c r="G145" s="26">
        <f>+VLOOKUP($A145,$A$18:$G$142,7,0)</f>
        <v>0</v>
      </c>
    </row>
    <row r="146" spans="1:7" s="16" customFormat="1" ht="15" customHeight="1">
      <c r="A146" s="24" t="s">
        <v>29</v>
      </c>
      <c r="B146" s="24" t="str">
        <f t="shared" si="38" ref="B146:B157">+VLOOKUP($A146,$A$23:$G$142,2,0)</f>
        <v>ALBAÑILERIAS</v>
      </c>
      <c r="C146" s="24"/>
      <c r="D146" s="37"/>
      <c r="E146" s="56"/>
      <c r="F146" s="25"/>
      <c r="G146" s="26">
        <f t="shared" si="39" ref="G146:G153">+VLOOKUP($A146,$A$18:$G$142,7,0)</f>
        <v>0</v>
      </c>
    </row>
    <row r="147" spans="1:7" s="16" customFormat="1" ht="15" customHeight="1">
      <c r="A147" s="24" t="s">
        <v>30</v>
      </c>
      <c r="B147" s="24" t="str">
        <f t="shared" si="38"/>
        <v>AGUA POTABLE</v>
      </c>
      <c r="C147" s="24"/>
      <c r="D147" s="37"/>
      <c r="E147" s="56"/>
      <c r="F147" s="25"/>
      <c r="G147" s="26">
        <f t="shared" si="39"/>
        <v>0</v>
      </c>
    </row>
    <row r="148" spans="1:7" s="16" customFormat="1" ht="15" customHeight="1">
      <c r="A148" s="24" t="s">
        <v>31</v>
      </c>
      <c r="B148" s="24" t="str">
        <f t="shared" si="38"/>
        <v>SALIDAS ELECTRICAS E ILUMINACIÓN</v>
      </c>
      <c r="C148" s="24"/>
      <c r="D148" s="37"/>
      <c r="E148" s="56"/>
      <c r="F148" s="25"/>
      <c r="G148" s="26">
        <f>+VLOOKUP($A148,$A$18:$G$142,7,0)</f>
        <v>0</v>
      </c>
    </row>
    <row r="149" spans="1:7" s="16" customFormat="1" ht="15" customHeight="1">
      <c r="A149" s="24" t="s">
        <v>32</v>
      </c>
      <c r="B149" s="24" t="str">
        <f t="shared" si="38"/>
        <v>BAJA TENSIÓN</v>
      </c>
      <c r="C149" s="24"/>
      <c r="D149" s="37"/>
      <c r="E149" s="56"/>
      <c r="F149" s="25"/>
      <c r="G149" s="26">
        <f>+VLOOKUP($A149,$A$18:$G$142,7,0)</f>
        <v>0</v>
      </c>
    </row>
    <row r="150" spans="1:7" s="16" customFormat="1" ht="15" customHeight="1">
      <c r="A150" s="24" t="s">
        <v>33</v>
      </c>
      <c r="B150" s="24" t="str">
        <f t="shared" si="38"/>
        <v>TABLAROCA</v>
      </c>
      <c r="C150" s="24"/>
      <c r="D150" s="37"/>
      <c r="E150" s="56"/>
      <c r="F150" s="25"/>
      <c r="G150" s="26">
        <f>+VLOOKUP($A150,$A$18:$G$142,7,0)</f>
        <v>0</v>
      </c>
    </row>
    <row r="151" spans="1:7" s="16" customFormat="1" ht="15" customHeight="1">
      <c r="A151" s="24" t="s">
        <v>28</v>
      </c>
      <c r="B151" s="24" t="str">
        <f t="shared" si="38"/>
        <v>ACABADOS</v>
      </c>
      <c r="C151" s="24"/>
      <c r="D151" s="37"/>
      <c r="E151" s="56"/>
      <c r="F151" s="25"/>
      <c r="G151" s="26">
        <f t="shared" si="39"/>
        <v>0</v>
      </c>
    </row>
    <row r="152" spans="1:7" s="16" customFormat="1" ht="15" customHeight="1">
      <c r="A152" s="24" t="s">
        <v>34</v>
      </c>
      <c r="B152" s="24" t="str">
        <f t="shared" si="38"/>
        <v>BAÑOS</v>
      </c>
      <c r="C152" s="24"/>
      <c r="D152" s="37"/>
      <c r="E152" s="56"/>
      <c r="F152" s="25"/>
      <c r="G152" s="26">
        <f t="shared" si="39"/>
        <v>0</v>
      </c>
    </row>
    <row r="153" spans="1:7" s="16" customFormat="1" ht="15" customHeight="1">
      <c r="A153" s="24" t="s">
        <v>35</v>
      </c>
      <c r="B153" s="24" t="str">
        <f t="shared" si="38"/>
        <v>CARPINTERIA</v>
      </c>
      <c r="C153" s="24"/>
      <c r="D153" s="37"/>
      <c r="E153" s="56"/>
      <c r="F153" s="25"/>
      <c r="G153" s="26">
        <f t="shared" si="39"/>
        <v>0</v>
      </c>
    </row>
    <row r="154" spans="1:7" s="16" customFormat="1" ht="15" customHeight="1">
      <c r="A154" s="24" t="s">
        <v>36</v>
      </c>
      <c r="B154" s="24" t="str">
        <f t="shared" si="38"/>
        <v xml:space="preserve">VENTANERÍA Y CANCELERÍA DE ALUMINIO </v>
      </c>
      <c r="C154" s="24"/>
      <c r="D154" s="37"/>
      <c r="E154" s="56"/>
      <c r="F154" s="25"/>
      <c r="G154" s="26">
        <f>+VLOOKUP($A154,$A$18:$G$142,7,0)</f>
        <v>0</v>
      </c>
    </row>
    <row r="155" spans="1:7" s="16" customFormat="1" ht="15" customHeight="1">
      <c r="A155" s="24" t="s">
        <v>37</v>
      </c>
      <c r="B155" s="24" t="str">
        <f t="shared" si="38"/>
        <v>DETECTORES DE HUMO</v>
      </c>
      <c r="C155" s="24"/>
      <c r="D155" s="37"/>
      <c r="E155" s="56"/>
      <c r="F155" s="25"/>
      <c r="G155" s="26">
        <f>+VLOOKUP($A155,$A$18:$G$142,7,0)</f>
        <v>0</v>
      </c>
    </row>
    <row r="156" spans="1:7" s="16" customFormat="1" ht="15" customHeight="1">
      <c r="A156" s="24" t="s">
        <v>38</v>
      </c>
      <c r="B156" s="24" t="str">
        <f t="shared" si="38"/>
        <v>SEÑALETICA</v>
      </c>
      <c r="C156" s="24"/>
      <c r="D156" s="37"/>
      <c r="E156" s="56"/>
      <c r="F156" s="25"/>
      <c r="G156" s="26">
        <f>+VLOOKUP($A156,$A$18:$G$142,7,0)</f>
        <v>0</v>
      </c>
    </row>
    <row r="157" spans="1:7" s="16" customFormat="1" ht="15" customHeight="1">
      <c r="A157" s="24" t="s">
        <v>39</v>
      </c>
      <c r="B157" s="24" t="str">
        <f t="shared" si="38"/>
        <v>VOZ Y DATOS</v>
      </c>
      <c r="C157" s="24"/>
      <c r="D157" s="37"/>
      <c r="E157" s="56"/>
      <c r="F157" s="25"/>
      <c r="G157" s="26">
        <f>+VLOOKUP($A157,$A$18:$G$142,7,0)</f>
        <v>0</v>
      </c>
    </row>
    <row r="158" spans="1:7" ht="15" customHeight="1">
      <c r="A158" s="14"/>
      <c r="B158" s="27"/>
      <c r="C158" s="17"/>
      <c r="D158" s="36"/>
      <c r="E158" s="57"/>
      <c r="F158" s="17"/>
      <c r="G158" s="51"/>
    </row>
    <row r="159" spans="1:7" ht="15" customHeight="1">
      <c r="A159" s="83" t="s">
        <v>18</v>
      </c>
      <c r="B159" s="83"/>
      <c r="C159" s="83"/>
      <c r="D159" s="83"/>
      <c r="E159" s="83"/>
      <c r="F159" s="15" t="s">
        <v>19</v>
      </c>
      <c r="G159" s="52">
        <f>G144</f>
        <v>0</v>
      </c>
    </row>
    <row r="160" spans="1:7" s="16" customFormat="1" ht="15" customHeight="1">
      <c r="A160" s="1"/>
      <c r="B160" s="1"/>
      <c r="C160" s="1"/>
      <c r="D160" s="38"/>
      <c r="E160" s="45"/>
      <c r="F160" s="15" t="s">
        <v>20</v>
      </c>
      <c r="G160" s="52">
        <f>ROUND(G159*0.16,2)</f>
        <v>0</v>
      </c>
    </row>
    <row r="161" spans="1:7" s="16" customFormat="1" ht="15" customHeight="1">
      <c r="A161" s="83" t="str">
        <f>+numtext(G161)</f>
        <v>CERO PESOS 00/100 M.N.</v>
      </c>
      <c r="B161" s="83"/>
      <c r="C161" s="83"/>
      <c r="D161" s="83"/>
      <c r="E161" s="83"/>
      <c r="F161" s="15" t="s">
        <v>21</v>
      </c>
      <c r="G161" s="52">
        <f>+ROUND(G159+G160,2)</f>
        <v>0</v>
      </c>
    </row>
  </sheetData>
  <mergeCells count="16">
    <mergeCell ref="C1:F1"/>
    <mergeCell ref="C6:E6"/>
    <mergeCell ref="C7:E7"/>
    <mergeCell ref="C8:E8"/>
    <mergeCell ref="C9:E9"/>
    <mergeCell ref="C2:F5"/>
    <mergeCell ref="B7:B9"/>
    <mergeCell ref="B11:B12"/>
    <mergeCell ref="G11:G12"/>
    <mergeCell ref="A161:E161"/>
    <mergeCell ref="C10:F10"/>
    <mergeCell ref="C11:F11"/>
    <mergeCell ref="C12:F12"/>
    <mergeCell ref="A14:G14"/>
    <mergeCell ref="A159:E159"/>
    <mergeCell ref="A143:G143"/>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142"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2026-06-02T20:41:25Z</dcterms:modified>
  <cp:category/>
</cp:coreProperties>
</file>