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8.- Hospital zoquipan\0323 NAYELI\"/>
    </mc:Choice>
  </mc:AlternateContent>
  <bookViews>
    <workbookView xWindow="-120" yWindow="-120" windowWidth="29040" windowHeight="15720" activeTab="0"/>
  </bookViews>
  <sheets>
    <sheet name="CATALOGO" sheetId="1" r:id="rId3"/>
  </sheets>
  <definedNames>
    <definedName name="_xlnm._FilterDatabase" localSheetId="0" hidden="1">CATALOGO!$A$16:$G$41</definedName>
    <definedName name="ACCIONENREPORTE">#REF!</definedName>
    <definedName name="Administración_del_gasto_de_operación">#REF!</definedName>
    <definedName name="area">#REF!</definedName>
    <definedName name="_xlnm.Print_Area" localSheetId="0">CATALOGO!$A$1:$G$159</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<sst xmlns="http://schemas.openxmlformats.org/spreadsheetml/2006/main" count="398" uniqueCount="279">
  <si>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</si>
  <si>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</si>
  <si>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</si>
  <si>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</si>
  <si>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</si>
  <si>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</si>
  <si>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</si>
  <si>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</si>
  <si>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</si>
  <si>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</si>
  <si>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</si>
  <si>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</si>
  <si>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</si>
  <si>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</si>
  <si>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</si>
  <si>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</si>
  <si>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</si>
  <si>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</si>
  <si>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</si>
  <si>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</si>
  <si>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</si>
  <si>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</si>
  <si>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</si>
  <si>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</si>
  <si>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t>
  </si>
  <si>
    <t>PZA</t>
  </si>
  <si>
    <t>SALIDA</t>
  </si>
  <si>
    <t>A1</t>
  </si>
  <si>
    <t>A7</t>
  </si>
  <si>
    <t>A2</t>
  </si>
  <si>
    <t>A3</t>
  </si>
  <si>
    <t>A4</t>
  </si>
  <si>
    <t>A5</t>
  </si>
  <si>
    <t>A6</t>
  </si>
  <si>
    <t>A8</t>
  </si>
  <si>
    <t>A9</t>
  </si>
  <si>
    <t>A10</t>
  </si>
  <si>
    <t>A11</t>
  </si>
  <si>
    <t>A12</t>
  </si>
  <si>
    <t>A13</t>
  </si>
  <si>
    <t>SUMINISTRO Y COLOCACION DE LLAVE ANGULAR DE 1/2" MCA. URREA, CAT. NO. 401, INCLUYE: FLETES, MANIOBRAS, ACARREO, COLOCACIÓN A CUALQUIER NIVEL, FIJACIÓN, PRUEBAS, MATERIALES MENORES Y HERRAMIENTA NECESARIA</t>
  </si>
  <si>
    <t>SUMINISTRO Y COLOCACIÓN DE CESPOL ECONOMICO PARA LAVABO ACABADO CROMO MARCA URREA CODIGO 207 O SIMILAR, INCLUYE: MATERIALES, MANO DE OBRA, EQUIPO Y HERRAMIENTA.</t>
  </si>
  <si>
    <t>SUMINISTRO Y COLOCACION DE CHUPON ANGER PARA LAVABO,INCLUYE: MATERIALES, MANO DE OBRA, EQUIPO Y HERRAMIENTA.</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</si>
  <si>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</si>
  <si>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</si>
  <si>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SUMINISTRO E INSTALACIÓN DE DETECTOR FOTOELECTRICO DIRECCIONABLE, MARCA NOTIFIER, MODELO FSP-851,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</si>
  <si>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</si>
  <si>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Y COLOCACIÓN DE SEÑALETICA FABRICADA EN ALUCOBON DE 6MM COLOR PLATA DE 25 CM DE LARGO POR 17 CM DE ANCHO, RECUADRO EN ESTIRENO DE 30 MICRAS DE 13 CM X 20CM PARA COLOCAR ICONOGRAFÍA, ESTIRENO DE 100 MICRAS EN LA PARTE POSTERIOR PARA GENERAR FLOTADO DE SEÑALETICA DE 17 CM X 15 CM, ROTULOS EN VINIL AUTOADHERIBLE, LOGOTIPOS IMPRESOS EN SERIGRAFÍA EPOXICA, CORTES HECHOS CON LASER, CINTA DOBLE CARA PARA FIJACION A MURO, PAGO A DISEÑADOR GRAFICO PARA DISEÑO DE ICONOGRAFÍA, MATERIAL, MANO DE OBRA, EQUIPO Y HERRAMIENTA.</t>
  </si>
  <si>
    <t>SUMINISTRO E INSTALACIÓN DE TUBERÍA DE POLIPROPILENO COPOLÍMERO RANDOM (TUBOPLUS O SIMILAR) DE 1/2" (13MM) DE DIÁMETRO, CON NORMA NMX-E-226/2 CNCP. INCLUYE: HERRAMIENTAS, CONEXIONES, EQUIPO, MANO DE OBRA Y TODO LO NECESARIO PARA SU CORRECTA EJECUCIÓN.</t>
  </si>
  <si>
    <t>SUMINISTRO Y COLOCACION DE PATCH CORD CAT 6 DE 5 FT COLOR AZUL, INCLUYE: SUMINISTRO, INSTALACIÓN, MATERIALES, MANO DE OBRA, HERRAMIENTA Y EQUIPO.</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</si>
  <si>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</si>
  <si>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</si>
  <si>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SALIDA HIDRÁULICA PARA MUEBLES DE BAÑO CON TUBERÍA, LÍNEA TUBO PLUS DE LA MARCA ROTOPLAS Ó SIMILAR, CON DIÁMETRO NOMINAL DESDE 1 1/2" ( 50 MM), 1 1/4"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</si>
  <si>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SALIDA PARA EL SISTEMA DE RED DE VOZ Y/O DATOS, PARA SERVICIO A EQUIPOS DE COMPUTO, FORMADA CON TUBERIA CONDUIT DE PVC TIPO PESADO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</si>
  <si>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</si>
  <si>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</si>
  <si>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</si>
  <si>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</si>
  <si>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MUROS DE MAMPOSTERÍA</t>
  </si>
  <si>
    <t>BOQUILLA DE 15 A 20 CM DE ANCHO, CON MORTERO CEMENTO ARENA PROPORCIÓN 1:3, TERMINADO PULIDO, EN APERTURA DE VANOS DE PUERTAS Y VENTANAS. INCLUYE: SUMINISTRO, PULIDO, MANO DE OBRA, HERRAMIENTA Y EQUIPO.</t>
  </si>
  <si>
    <t>AGUA POTABLE</t>
  </si>
  <si>
    <t>SUMINISTRO Y COLOCACIÓN DE VÁLVULA DE GLOBO DE 1/2" DE TUBERÍA DE POLIPROPILENO COPOLÍMERO RANDOM (TUBOPLUS O SIMILAR) . INCLUYE: MATERIAL, MANO DE OBRA, EQUIPO Y HERRAMIENTA.</t>
  </si>
  <si>
    <t>TABLAROCA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</si>
  <si>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</si>
  <si>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</si>
  <si>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BAÑOS</t>
  </si>
  <si>
    <t>SUMINISTRO Y COLOCACIÓN DE MANGUERA COFLEX DE 1/2" PARA LAVABO DE 40 CM DE LONGITUD. INCLUYE: FLETES, MANIOBRAS, ACARREO, COLOCACIÓN A CUALQUIER NIVEL, FIJACIÓN, PRUEBAS, MATERIALES MENORES Y HERRAMIENTA NECESARIA.</t>
  </si>
  <si>
    <t>SUMINISTRO Y COLOCACIÓN DE MEZCLADORA DE LAVABO 4" DE ACERO INOXIDABLE CÓDIGO 73INOX, LÍNEA URREA O EQUIVALENTE INCLUYE:  MANO DE OBRA CALIFICADA, MATERIALES MENORES, HERRAMIENTA, PRUEBAS, LIMPIEZA Y ACARREO DE LOS MATERIALES AL SITIO DE SU COLOCACIÓN.</t>
  </si>
  <si>
    <t>SUMINISTRO Y COLOCACION DE EXTENSION METÁLICA DE 5" X 1 1/2" CUERPO DE LATON ACABADO CROMO MARCA URREA O SIMILAR A PARA LAVABO O FREGADERO, INCLUYE: MATERIALES, MANO DE OBRA, EQUIPO Y HERRAMIEINTA.</t>
  </si>
  <si>
    <t>SUMINISTRO Y COLOCACIÓN DE CESTO PARA BASURA PARA CAPACIDAD DE 7 GALONES, MCA RUBBERMAID O SIMILAR, INCLUYE: MATERIAL, MANO DE OBRA Y HERRAMIENTA.</t>
  </si>
  <si>
    <t>SUMINISTRO Y COLOCACIÓN DE DISPENSADOR DE JABÓN MCA. JOFEL MOD. AC54000 O SIMILAR INCLUYE: MATERIAL, MANO DE OBRA, EQUIPO Y HERRAMIENTA.</t>
  </si>
  <si>
    <t>SUMINISTRO Y COLOCACIÓN DE DISPENSADOR DE TOALLAS INTERDOBLADAS, MARCA JOFEL, MODELO Z-600, LÍNEA FUTURA AH25000, DE ACERO INOXIDABLE O SIMILAR INCLUYE: MATERIAL, MANO DE OBRA, EQUIPO Y HERRAMIENTA.</t>
  </si>
  <si>
    <t>CARPINTERIA</t>
  </si>
  <si>
    <t>SUMINISTRO Y COLOCACIÓN DE TOPE DE PUERTA SATINADA, LÍNEA ZAMAK MCA. HERRALUM, MOD. 1159, INCLUYE: CARGO DIRECTO POR EL COSTO DE LOS MATERIALES, QUE INTERVENGAN, FLETE A OBRA, ACARREO AL SITIO DE SU UTILIZACIÓN, MANO DE OBRA, EQUIPO Y HERRAMIENTA.</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</si>
  <si>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</si>
  <si>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DETECTORES DE HUMO</t>
  </si>
  <si>
    <t>SEÑALETICA</t>
  </si>
  <si>
    <t>VOZ Y DATOS</t>
  </si>
  <si>
    <t>SUMINISTRO E INSTALACIÓN DE TUBERÍA TUBO CONDUIT GALVANIZADO DE 3/4" PARED DELGADA CON COPLE, INCLUYE MATERIALES MENORES, MANO DE OBRA Y HERRAMIENTA.</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</si>
  <si>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</si>
  <si>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</si>
  <si>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</si>
  <si>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SIOP-094</t>
  </si>
  <si>
    <t>SIOP-010</t>
  </si>
  <si>
    <t>SIOP-011</t>
  </si>
  <si>
    <t>SIOP-012</t>
  </si>
  <si>
    <t>SIOP-013</t>
  </si>
  <si>
    <t>SIOP-017</t>
  </si>
  <si>
    <t>SIOP-018</t>
  </si>
  <si>
    <t>SIOP-019</t>
  </si>
  <si>
    <t>SIOP-025</t>
  </si>
  <si>
    <t>SIOP-026</t>
  </si>
  <si>
    <t>SIOP-027</t>
  </si>
  <si>
    <t>SIOP-028</t>
  </si>
  <si>
    <t>SIOP-029</t>
  </si>
  <si>
    <t>SIOP-034</t>
  </si>
  <si>
    <t>SIOP-036</t>
  </si>
  <si>
    <t>SIOP-039</t>
  </si>
  <si>
    <t>SIOP-040</t>
  </si>
  <si>
    <t>SIOP-041</t>
  </si>
  <si>
    <t>SIOP-044</t>
  </si>
  <si>
    <t>SIOP-047</t>
  </si>
  <si>
    <t>SIOP-059</t>
  </si>
  <si>
    <t>SIOP-062</t>
  </si>
  <si>
    <t>SIOP-073</t>
  </si>
  <si>
    <t>SIOP-074</t>
  </si>
  <si>
    <t>SIOP-075</t>
  </si>
  <si>
    <t>SIOP-076</t>
  </si>
  <si>
    <t>SIOP-077</t>
  </si>
  <si>
    <t>SIOP-078</t>
  </si>
  <si>
    <t>SIOP-081</t>
  </si>
  <si>
    <t>SIOP-088</t>
  </si>
  <si>
    <t>SIOP-092</t>
  </si>
  <si>
    <t>SIOP-095</t>
  </si>
  <si>
    <t>SIOP-096</t>
  </si>
  <si>
    <t>SIOP-099</t>
  </si>
  <si>
    <t>SIOP-101</t>
  </si>
  <si>
    <t>SIOP-103</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</si>
  <si>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</si>
  <si>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TRAZO Y NIVELACIÓN, CON MEDIOS TOPOGRÁFICOS, DE LÍNEA DE TUBERÍA. INCLUYE; MANO DE OBRA, EQUIPO, HERRAMIENTA Y TODO LO NECESARIO PARA SU CORRECTA EJECUCIÓN</t>
  </si>
  <si>
    <t>SIOP-063</t>
  </si>
  <si>
    <t>COLGANTEADA EN BÓVEDA HASTA 4 METROS DE ALTURA PARA INSTALACIONES HIDRAULICAS O ELECTRICAS. INCLUYE: 2 VARILLA ROSCADA DE Ø 3/8" DE 1 METRO @ 0.72 M EN BÓVEDA CON TAQUETE DE Ø 5/8”, 0.40 METROS DE UNCANAL 4X2, ANDAMIOS, ESCALERAS, MATERIALES MENORES Y DE CONSUMO, PRUEBAS, HERRAMIENTAS, MANO DE OBRA Y ACARREO DE MATERIALES AL SITIO DE SU COLOCACIÓN.</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</si>
  <si>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</si>
  <si>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</si>
  <si>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</si>
  <si>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</si>
  <si>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SIOP-016</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</si>
  <si>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</si>
  <si>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</si>
  <si>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</si>
  <si>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SUMINISTRO E INSTACIÓN DE CABLE VINANEL XXI THW-LS 600 V. 90°, MARCA CONDUMEX O SIMILAR, CAL. 10, INCLUYE: DESPERDICIOS, MATERIALES MENORES, HERRAMIENTA, CONEXIONES, MANO DE OBRA ESPECIALIZADA, LIMPIEZA DEL ÁREA DE TRABAJO, PRUEBAS Y ACARREO AL SITIO DE SU COLOCACIÓN.</t>
  </si>
  <si>
    <t>SIOP-065</t>
  </si>
  <si>
    <t>SIOP-083</t>
  </si>
  <si>
    <t>SIOP-091</t>
  </si>
  <si>
    <t>SUMINISTRO E INSTALACIÓN DE TIRAS DE LED PARA PLAFON MCA. TECNOLITE O SIMILAR, 5050 SMD A 12V, IP65, 3000K, 55W, 11W, 5M. MODELO 243-HTLED60IP655050B, EXTERIOR O SIMILAR, ACCESORIOS,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</si>
  <si>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1.10 M DE ANCHO. INCLUYE: MATERIAL, MANO DE OBRA, EQUIPO Y HERRAMIENTA.</t>
  </si>
  <si>
    <t>SUMINISTRO Y COLOCACIÓN DE MANIJA PARA PUERTAS DE ENTRADA MARCA YALE MOD. SAN CARLOS MX4975, ACABADO NIQUEL SATÍN. INCLUYE: LLAVES, MATERIAL, MANO DE OBRA, EQUIPO Y HERRAMIENTA.</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</si>
  <si>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</si>
  <si>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</si>
  <si>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SUMINISTRO E INSTALACIÓN DE CONECTOR JACK ESTILO 110 (DE IMPACTO), TIPO KEYSTONE, CATEGORÍA 6, DE 8 POSICIONES Y 8 CABLES, COLOR AZUL, INCLUYE: MATERIALES, MANO DE OBRA, HERRAMIENTA Y TODO LO NECESARIO PARA LA CORRECTA INSTALACIÓN.</t>
  </si>
  <si>
    <t>SIOP-009</t>
  </si>
  <si>
    <t>SIOP-014</t>
  </si>
  <si>
    <t>SIOP-020</t>
  </si>
  <si>
    <t>SIOP-021</t>
  </si>
  <si>
    <t>SIOP-022</t>
  </si>
  <si>
    <t>SIOP-023</t>
  </si>
  <si>
    <t>SIOP-024</t>
  </si>
  <si>
    <t>SIOP-030</t>
  </si>
  <si>
    <t>SIOP-048</t>
  </si>
  <si>
    <t>SIOP-060</t>
  </si>
  <si>
    <t>SIOP-061</t>
  </si>
  <si>
    <t>SIOP-064</t>
  </si>
  <si>
    <t>SIOP-069</t>
  </si>
  <si>
    <t>SIOP-071</t>
  </si>
  <si>
    <t>SIOP-072</t>
  </si>
  <si>
    <t>SIOP-079</t>
  </si>
  <si>
    <t>SIOP-080</t>
  </si>
  <si>
    <t>SIOP-082</t>
  </si>
  <si>
    <t>SIOP-085</t>
  </si>
  <si>
    <t>SIOP-086</t>
  </si>
  <si>
    <t>SIOP-087</t>
  </si>
  <si>
    <t>SIOP-089</t>
  </si>
  <si>
    <t>SIOP-090</t>
  </si>
  <si>
    <t>SIOP-104</t>
  </si>
  <si>
    <t>SIOP-105</t>
  </si>
  <si>
    <t>SIOP-106</t>
  </si>
  <si>
    <t>SIOP-107</t>
  </si>
  <si>
    <t>SIOP-109</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</si>
  <si>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</si>
  <si>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</si>
  <si>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SUMINISTRO Y APLICACIÓN DE PINTURA VINIL-ACRÍLICA MARCA: VINIMEX MATE DE COMEX, COLOR BLANCO OSTIÓN, SOBRE MUROS APLANADOS Y PLAFONES, A DOS MANOS, INCLUYE: PREPARACIÓN DE LA SUPERFICIE, APLICACIÓN DE SELLADOR, MATERIALES, MANO DE OBRA, ANDAMIOS Y HERRAMIENTA.</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</si>
  <si>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</si>
  <si>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SIOP-002</t>
  </si>
  <si>
    <t>SIOP-003</t>
  </si>
  <si>
    <t>SIOP-004</t>
  </si>
  <si>
    <t>SIOP-005</t>
  </si>
  <si>
    <t>SIOP-006</t>
  </si>
  <si>
    <t>SIOP-008</t>
  </si>
  <si>
    <t>SIOP-042</t>
  </si>
  <si>
    <t>SIOP-043</t>
  </si>
  <si>
    <t>SIOP-045</t>
  </si>
  <si>
    <t>SIOP-046</t>
  </si>
  <si>
    <t>SIOP-049</t>
  </si>
  <si>
    <t>SIOP-050</t>
  </si>
  <si>
    <t>SIOP-051</t>
  </si>
  <si>
    <t>SIOP-052</t>
  </si>
  <si>
    <t>SIOP-053</t>
  </si>
  <si>
    <t>SIOP-054</t>
  </si>
  <si>
    <t>SIOP-055</t>
  </si>
  <si>
    <t>SIOP-056</t>
  </si>
  <si>
    <t>SIOP-057</t>
  </si>
  <si>
    <t>SIOP-058</t>
  </si>
  <si>
    <t>SIOP-066</t>
  </si>
  <si>
    <t>SIOP-067</t>
  </si>
  <si>
    <t>SIOP-068</t>
  </si>
  <si>
    <t>SIOP-070</t>
  </si>
  <si>
    <t>SIOP-084</t>
  </si>
  <si>
    <t>SIOP-093</t>
  </si>
  <si>
    <t>SIOP-097</t>
  </si>
  <si>
    <t>SIOP-098</t>
  </si>
  <si>
    <t>SIOP-100</t>
  </si>
  <si>
    <t>SIOP-102</t>
  </si>
  <si>
    <t>SIOP-108</t>
  </si>
  <si>
    <t>SIOP-110</t>
  </si>
  <si>
    <t>SUMINISTRO Y COLOCACIÓN DE AZULEJO SPA DE 30X60 CM. COLOR WHITE GLOSSY, MARCA INTERCERAMIC. INCLUYE: HERRAMIENTA, MATERIALES, MANO DE OBRA, EQUIPO Y TODO LO NECESARIO PARA SU CORRECTA INSTALACIÓN.</t>
  </si>
  <si>
    <t>SUMINISTRO Y COLOCACIÓN DE INODORO COLOR BLANCO, TAZA ELONGADA, MARCA AMERICAN STANDAR MOD. OLÍMPICO FLUX EN CERÁMICA PORCELANIZADA, CÓDIGO ELD 1038. INCLUYE: SUMINISTRO, INSTALACIÓN, CONEXIÓN HIDRÁULICA Y SANITARIA, CUELLO DE CERA, SELLADO CON SILICÓN, HERRAJES, MANO DE OBRA, HERRAMIENTA Y EQUIPO.</t>
  </si>
  <si>
    <t>SUMINISTRO Y COLOCACION DE ESPEJOS PARA BAÑOS, ESPEJO DE 6MM FLOTADO A BASE DE ALUMINIO DE 2” CON MEDIAS VARIAS, INCLUYE: MATERIALES, DESPERDICIOS, FLETES, MANO DE OBRA ESPECIALIZADA, HERRAMIENTA.</t>
  </si>
  <si>
    <t>SUMINISTRO Y COLOCACIÓN DE ASIENTO ALARGADO PARA INODORO DE FLUXÓMETRO, COLOR BLANCO, MARCA AMERICAN STANDARD, MODELO M 230. INCLUYE: SUMINISTRO, INSTALACIÓN, CONEXIÓN, MANO DE OBRA, HERRAJES, HERRAMIENTA Y EQUIPO.</t>
  </si>
  <si>
    <t>SUMINISTRO Y COLOCACIÓN DE DISPENSADOR DE PAPEL HIGIÉNICO, MODELO AE25000 FUTURA, DE ACERO INOXIDABLE O SIMILAR INCLUYE: MATERIAL, MANO DE OBRA, EQUIPO Y HERRAMIENTA.</t>
  </si>
  <si>
    <t xml:space="preserve"> PZA</t>
  </si>
  <si>
    <t>PRECIO UNITARIO ($) PROPUESTO</t>
  </si>
  <si>
    <t>RAZÓN SOCIAL DEL CONTRATISTA:</t>
  </si>
  <si>
    <t>E2</t>
  </si>
  <si>
    <t>PRECIO UNITARIO ($) PROPUESTO CON LETRA</t>
  </si>
  <si>
    <t>SIOP-007</t>
  </si>
  <si>
    <t>SIOP-015</t>
  </si>
  <si>
    <t>SIOP-031</t>
  </si>
  <si>
    <t>SIOP-032</t>
  </si>
  <si>
    <t>SIOP-033</t>
  </si>
  <si>
    <t>SIOP-035</t>
  </si>
  <si>
    <t>SIOP-037</t>
  </si>
  <si>
    <t>SIOP-038</t>
  </si>
  <si>
    <t>DESPLANTE DALA DL-0 DE CONCRETO HECHO EN OBRA F'C=250 KG/CM2, T.M.A.=3/4", CON SECCIÓN DE 15 X 20 CMS., ARMADA CON 4 VARILLAS DEL # 3 Y ESTRIBOS DEL NO. 3 @ 20 CMS., INCLUYE: ARMADO, AMARRES, COLADO, CURADO, VIBRADO, CIMBRA COMÚN, DESCIMBRA, TRASLAPES, CRUCES DE VARILLAS CON ELEMENTOS TRANSVERSALES, CORTES, DESPERDICIOS, MANO DE OBRA, HERRAMIENTA Y ACARREO DE MATERIALES AL SITIO DE SU UTILIZACIÓN, A CUALQUIER ALTURA.</t>
  </si>
  <si>
    <t>CORONACION DALA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</si>
  <si>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MURO BAJO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</si>
  <si>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ALBAÑILERIAS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</si>
  <si>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</si>
  <si>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</si>
  <si>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SUMINISTRO E INSTALACIÓN DE TUBERÍA DE POLIPROPILENO COPOLÍMERO RANDOM (TUBOPLUS O SIMILAR) DE 2 1/2" (64MM)DE DIÁMETRO, CON NORMA NMX-E-226/2 CNCP. INCLUYE: HERRAMIENTAS, CONEXIONES, EQUIPO, MANO DE OBRA Y TODO LO NECESARIO PARA SU CORRECTA EJECUCIÓN.</t>
  </si>
  <si>
    <t>SUMINISTRO E INSTALACIÓN DE TUBERÍA DE POLIPROPILENO COPOLÍMERO RANDOM (TUBOPLUS O SIMILAR) DE 1 1/2" (38MM) DE DIÁMETRO, CON NORMA NMX-E-226/2 CNCP. INCLUYE: HERRAMIENTAS, CONEXIONES, EQUIPO, MANO DE OBRA Y TODO LO NECESARIO PARA SU CORRECTA EJECUCIÓN.</t>
  </si>
  <si>
    <t>SUMINISTRO E INSTALACIÓN DE TUBERÍA DE POLIPROPILENO COPOLÍMERO RANDOM (TUBOPLUS O SIMILAR) DE 1 1/4" (32MM) DE DIÁMETRO, CON NORMA NMX-E-226/2 CNCP. INCLUYE: HERRAMIENTAS, CONEXIONES, EQUIPO, MANO DE OBRA Y TODO LO NECESARIO PARA SU CORRECTA EJECUCIÓN.</t>
  </si>
  <si>
    <t>SUMINISTRO E INSTALACIÓN DE TUBERÍA DE POLIPROPILENO COPOLÍMERO RANDOM (TUBOPLUS O SIMILAR) DE 3/4" (19MM) DE DIÁMETRO, CON NORMA NMX-E-226/2 CNCP. INCLUYE: HERRAMIENTAS, CONEXIONES, EQUIPO, MANO DE OBRA Y TODO LO NECESARIO PARA SU CORRECTA EJECUCIÓN.</t>
  </si>
  <si>
    <t>SUMINISTRO Y COLOCACIÓN DE VÁLVULA DE GLOBO DE 1 1/2" DE TUBERÍA DE POLIPROPILENO COPOLÍMERO RANDOM (TUBOPLUS O SIMILAR) . INCLUYE: MATERIAL, MANO DE OBRA, EQUIPO Y HERRAMIENTA.</t>
  </si>
  <si>
    <t>SUMINISTRO Y COLOCACIÓN DE VÁLVULA DE GLOBO DE 1 1/4" DE TUBERÍA DE POLIPROPILENO COPOLÍMERO RANDOM (TUBOPLUS O SIMILAR) . INCLUYE: MATERIAL, MANO DE OBRA, EQUIPO Y HERRAMIENTA.</t>
  </si>
  <si>
    <t>SALIDAS ELECTRICAS E ILUMINACIÓN</t>
  </si>
  <si>
    <t>SUMINISTRO Y COLOCACIÓN DE CONTACTO DUPLEX POLARIZADO, CON CONEXION A TIERRA, 20A, 125VCA, 2P, 3H, GRADO HOSPITAL, CARGA EXTRA PESADA, MARCA LEVITON 8300-W, PLACA DE NYLON MARCA LEVITON 80703-W, COLOR BLANCO; INCLUYE: MATERIALES, MANO DE OBRA, ACARREOS, ACCESORIOS DE FIJACIÓN, CONEXIÓN, PRUEBAS, HERRAMIENTA, Y TODO LO NECESARIO PARA SU CORRECTA INSTALACIÓN.</t>
  </si>
  <si>
    <t>SUMINISTRO Y COLOCACIÓN DE TUBERIA CONDUIT METÁLICA GALVANIZADA DE 1" DE PARED DELGADA, INCLUYE: MATERIALES, CORTES, DESPERDICIOS, ROSCADO, COPLE, CONEXIÓN, MANO DE OBRA, EQUIPO, ANDAMIOS, HERRAMIENTA, A CUALQUIER NIVEL.</t>
  </si>
  <si>
    <t>SUMINISTRO Y COLOCACIÓN DE MURO DE 10 CM. DE DOS CARAS A BASE DE PANELES DE TABLAROCA NORMAL DE 13 MM. DE ESPESOR, EL CONCEPTO INCLUYE: ESTRUCTURA A BASE DE POSTES Y CANALES CA-635, CAL. 26, JUNTEADO Y PASTEADO A BASE DE PASTA LIGERA, CINTA DE PAPEL, ATORNILLADO A CADA 30 CM. SOBRE LOS POSTES, CORTES, AJUSTES, ANDAMIOS, ACARREOS Y ELEVACIONES DE MATERIALES AL SITIO DE LOS TRABAJOS, LIMPIEZA DEL SITIO DE LOS TRABAJOS, MANO DE OBRA Y HERRAMIENTA.</t>
  </si>
  <si>
    <t>SUMINISTRO, HABILITADO Y COLOCACION DE MURO DE TABLAROCA A DOS CARAS EN HOJA RH RESISTENTE A LA HUMEDAD,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</si>
  <si>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FALSO PLAFÓN DE PANEL TIPO RESISTENTE A LA HUMEDAD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</si>
  <si>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</si>
  <si>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</si>
  <si>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MAMPARAS PARA BAÑOS MARCA FENOTEK, LÍNEA F1 RALPH WILSON, ACABADO COMPACTADO FENÓLICO DE 12.7 MM, COLOR BLANCO 949, INCLUYE: MATERIALES, ACCESORIOS,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</si>
  <si>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0.80 M DE ANCHO. INCLUYE: MATERIAL, MANO DE OBRA, EQUIPO Y HERRAMIENTA.</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</si>
  <si>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1.00 M DE ANCHO. INCLUYE: MATERIAL, MANO DE OBRA, EQUIPO Y HERRAMIENTA.</t>
  </si>
  <si>
    <t>SUMINISTRO Y COLOCACIÓN DE MANIJA PARA PUERTAS DE BAÑO MARCA YALE MOD. SAN CARLOS MX4976, ACABADO NIQUEL SATÍN. INCLUYE: LLAVES, MATERIAL, MANO DE OBRA, EQUIPO Y HERRAMIENTA.</t>
  </si>
  <si>
    <t xml:space="preserve">VENTANERÍA Y CANCELERÍA DE ALUMINIO </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</si>
  <si>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</si>
  <si>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CERRADURA CHAPA DE SEGURIDAD DE EMBUTIR, PARA PUERTAS DE ALUMINIO, MARCA PHILLIPS MODELO 549 O SIMILAR, INCLUYE: MANO DE OBRA, MATERIALES Y ACARREOS A CUALQUIER NIVEL.</t>
  </si>
  <si>
    <t>SUMINISTRO Y COLOCACIÓN DE TUBERIA CONDUIT METÁLICA GALVANIZADA DE 3/4" DE PARED DELGADA, INCLUYE: MATERIALES, CORTES, DESPERDICIOS, ROSCADO, COPLE, CONEXIÓN, MANO DE OBRA, EQUIPO, ANDAMIOS, HERRAMIENTA, A CUALQUIER NIVEL.</t>
  </si>
  <si>
    <t>SUMINISTRO E INSTALACIÓN DE TUBERÍA DE POLIPROPILENO COPOLÍMERO RANDOM (TUBOPLUS O SIMILAR) DE 2" (51MM)DE DIÁMETRO, CON NORMA NMX-E-226/2 CNCP. INCLUYE: HERRAMIENTAS, CONEXIONES, EQUIPO, MANO DE OBRA Y TODO LO NECESARIO PARA SU CORRECTA EJECUCIÓN.</t>
  </si>
  <si>
    <t>SUMINISTRO Y COLOCACIÓN DE VÁLVULA DE GLOBO DE 3/4" DE TUBERÍA DE POLIPROPILENO COPOLÍMERO RANDOM (TUBOPLUS O SIMILAR) . INCLUYE: MATERIAL, MANO DE OBRA, EQUIPO Y HERRAMIENTA.</t>
  </si>
  <si>
    <t>SUMINISTRO E INSTALACIÓN DE, TERMINADO EN LATÓN, MARCA HELVEX. MOD. 110-32. INCLUYE: PUESTA EN SERVICIO Y GARANTÍA SU CORRECTO FUNCIONAMIENTO Y HERRAMIENTA</t>
  </si>
  <si>
    <t>SUMINISTRO E INSTALACIÓN DE LAVAMANOS PARA DISCAPACITADOS DE CUBIERTA DE SUPERFICIE SOLIDA TIPO CORIAN COLOR BLANCO, CON MEDIDAS DE 0.70 M X 0.55 M, CON FALDÓN LATERAL DE 0.30 M, NARIZ FRONTAL DE 0.06M, FALDÓN FRONTAL REMETIDO DE 0.34M EN DIAGONAL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</si>
  <si>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0.70 M X 0.55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</si>
  <si>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E INSTALACIÓN DE CUBIERTA DE SUPERFICIE SOLIDA TIPO CORIAN COLOR BLANCO, CON MEDIDAS DE 1.76 M X 0.55 M, CON FALDÓN O NARIZ FRONTAL Y LATERAL DE 0.30 M Y ZOCLO SANITARIO AL FONDO Y LATERAL DE 0.10 M, A UNA SOLA PIEZA, BOLEADO EN ESQUINAS; INCLUYE: 1 OVALIN FORJADO CON EL MISMO MATERIAL ACABADO SEMIMATE, ORIFICIOS, FIJACIONES, MATERIALES, DESPERDICIO, EQUIPO, MANO DE OBRA, HERRAMIENTA Y TODO LO NECESARIO PARA SU CORRECTA INSTALACIÓN.</t>
  </si>
  <si>
    <t>SUMINISTRO Y COLOCACIÓN DE PUERTA FABRICADA EN TAMBOR CON BASTIDOR DE MADERA 1 1/2" (32MM) FORRADO CON TRIPLAY DE 6MM CUBIERTO POR AMBAS CARAS CON LAMINADO MELAMINA VESTO COLECCIÓN TENDENCIA MODELO TOSCANA 083, CON JAMBA DE TRIPLAY DE 6MM CUBIERTO CON LAMINADO MELAMINA VESTO MOD. TOSCANA 083. PUERTA CENTRADA A VANO. MEDIDAS DE 3.00 M DE ALTO, CON ANTE PECHO DE 0.60 M Y VANO LIBRE DE 2.40 M, DE 0.90 M DE ANCHO. INCLUYE: MATERIAL, MANO DE OBRA, EQUIPO Y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</si>
  <si>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2.08M LARGO X0.60M ANCHO X 3.00 M ALTO, 3 PUERTAS CORREDIZAS DE 0.66 M X 2.40 M, 3 ENTREPAÑOS, 4 DIVISIONES A CADA 0.60 M Y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</si>
  <si>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3.35M LARGO X 0.72M ANCHO X 3.00 M ALTO, 4 ENTREPAÑOS, 4 DIVISIONES A CADA 0.50 M Y 3 DIVISIÓN A LO LARGO DEL MUEBLE A CADA 1.08M,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</si>
  <si>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4.05M LARGO X 0.42M ANCHO X 3.00 M ALTO, 4 ENTREPAÑOS, 4 DIVISIONES A CADA 0.50 M Y 3 DIVISIÓN A LO LARGO DEL MUEBLE A CADA 1.32M,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</si>
  <si>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2.06M LARGO X 0.60M ANCHO X 3.00 M ALTO, 3 ENTREPAÑOS, 4 DIVISIONES A CADA 0.59 M Y 2 DIVISIÓN A LO LARGO DEL MUEBLE A CADA 1.00M,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</si>
  <si>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6.95M LARGO X 0.60M ANCHO X 0.70 M ALTO,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</si>
  <si>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3.22M LARGO X 1.25M ANCHO X 0.70 M ALTO,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</si>
  <si>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4.53M LARGO X 0.60M ANCHO X 0.70 M ALTO, DIVISIÓN A LO LARGO DEL MUEBLE, ZOCLO DE 5CM; INCLUYE: FABRICACIÓN, MATERIALES, MANO DE OBRA, EQUIPO, HERRAMIENTA.</t>
  </si>
  <si>
    <t>SUMINISTRO E INSTALACIÓN DE MUEBLE FABRICADO A BASE DE BASTIDORES DE PINO DE 1ERA DE 1"X1", FORRADO DE TRIPLAY DE 1A DE 6MM, CON CAJONERA DE TAMBOR, PUERTA Y ENTREPAÑOS DE MADERA FORRADO CON RECUBRIMIENTO EN LAMINADO MELAMINA VESTO MOD. TOSCANA 083 EN MADERA MACIZA DE 1ERA DE 19 MM, MEDIDAS 2.96M LARGO X 0.60M ANCHO X 0.70 M ALTO, DIVISIÓN A LO LARGO DEL MUEBLE, ZOCLO DE 5CM; INCLUYE: FABRICACIÓN, MATERIALES, MANO DE OBRA, EQUIPO, HERRAMIENTA.</t>
  </si>
  <si>
    <t xml:space="preserve">SUMINISTRO Y COLOCACIÓN DE PUERTA ABATIBLE A BASE DE ALUMINIO DE 3" COLOR GRIS EUROPA DE 3.35M DE ANCHO POR 3.00M DE ALTO DIVIDIDO EN 4 PIEZAS, APERTURA DE 1 PUERTAS ABATIBLE DE 1.10 M DE ANCHO X 2.40M DE ALTO, CON JALADERAS TIPO "H" TUBULAR MARCA BRUKEN EN ACERO INOXIDABLE 201, COLOR NEGRO MATE MOD. BRK 7651, CON CRISTAL LAMINADO Y TEMPLADO DE 9MM, 1 ANTEPECHO DE 0.60 X 1.85M, 1 ANTEPECHO DE 0.60 X 1.50M, Y 3 FIJO DE 0.75 X 1.30M; INCLUYE: KIT DE HERRAJES, RIEL, CORTES, PERFILES, ELEMENTOS DE FIJACIÓN, MATERIALES, MANO DE OBRA ESPECIALIZADA, EQUIPO Y HERRAMIENTA. </t>
  </si>
  <si>
    <t xml:space="preserve">SUMINISTRO Y COLOCACIÓN DE PUERTA ABATIBLE A BASE DE ALUMINIO DE 3" COLOR GRIS EUROPA DE 1.49M DE ANCHO POR 3.00M DE ALTO DIVIDIDO EN 2PIEZAS, APERTURA DE 1 PUERTAS ABATIBLE DE 1.10 M DE ANCHO X 2.40M DE ALTO, CON JALADERAS TIPO "H" TUBULAR MARCA BRUKEN EN ACERO INOXIDABLE 201, COLOR NEGRO MATE MOD. BRK 7651, CON CRISTAL LAMINADO Y TEMPLADO DE 9MM, 1 ANTEPECHO DE 0.60 X 1.10, 1 ANTEPECHO DE 0.60 X 0.97,Y 1 FIJO DE 0.39 X 2.40M; INCLUYE: KIT DE HERRAJES, RIEL, CORTES, PERFILES, ELEMENTOS DE FIJACIÓN, MATERIALES, MANO DE OBRA ESPECIALIZADA, EQUIPO Y HERRAMIENTA. </t>
  </si>
  <si>
    <t xml:space="preserve">SUMINISTRO Y COLOCACIÓN DE 2 PUERTAS ABATIBLES A BASE DE ALUMINIO DE 3" COLOR GRIS EUROPA DE 2.07M DE ANCHO POR 3.00M DE ALTO DIVIDIDO EN 2PIEZAS, APERTURA DE 1 PUERTAS ABATIBLES DE 1.10M DE ANCHO X 2.40M DE ALTO, CON JALADERAS TIPO "H" TUBULAR MARCA BRUKEN EN ACERO INOXIDABLE 201, COLOR NEGRO MATE MOD. BRK 7651, CON CRISTAL LAMINADO Y TEMPLADO DE 9MM, 1 ANTEPECHO DE 0.60 X 2.00; INCLUYE: KIT DE HERRAJES, RIEL, CORTES, PERFILES, ELEMENTOS DE FIJACIÓN, MATERIALES, MANO DE OBRA ESPECIALIZADA, EQUIPO Y HERRAMIENTA. </t>
  </si>
  <si>
    <t xml:space="preserve">SUMINISTRO Y COLOCACIÓN DE VENTANAL PRINCIPAL A BASE DE ALUMINIO DE 3" COLOR GRIS EUROPA DE 2.07M DE ANCHO POR 1.90M DE ALTO DIVIDIDO EN 1 PIEZAS; INCLUYE: BISAGRAS HIDRÁULICAS RYOBI Y KIT DE HERRAJES, CORTES, PERFILES, ELEMENTOS DE FIJACIÓN, MATERIALES, MANO DE OBRA ESPECIALIZADA, EQUIPO Y HERRAMIENTA. </t>
  </si>
  <si>
    <t xml:space="preserve">SUMINISTRO Y COLOCACIÓN DE VENTANAL PRINCIPAL A BASE DE ALUMINIO DE 3" COLOR GRIS EUROPA DE 2.27M DE ANCHO POR 1.90M DE ALTO DIVIDIDO EN 2 PIEZAS; INCLUYE: BISAGRAS HIDRÁULICAS RYOBI Y KIT DE HERRAJES, CORTES, PERFILES, ELEMENTOS DE FIJACIÓN, MATERIALES, MANO DE OBRA ESPECIALIZADA, EQUIPO Y HERRAMIENTA. </t>
  </si>
  <si>
    <t xml:space="preserve">SUMINISTRO Y COLOCACIÓN DE VENTANAL PRINCIPAL A BASE DE ALUMINIO DE 3" COLOR GRIS EUROPA DE 4.91M DE ANCHO POR 1.90M DE ALTO DIVIDIDO EN 4 PIEZAS; INCLUYE: BISAGRAS HIDRÁULICAS RYOBI Y KIT DE HERRAJES, CORTES, PERFILES, ELEMENTOS DE FIJACIÓN, MATERIALES, MANO DE OBRA ESPECIALIZADA, EQUIPO Y HERRAMIENTA. </t>
  </si>
  <si>
    <t xml:space="preserve">SUMINISTRO Y COLOCACIÓN DE VENTANAL PRINCIPAL A BASE DE ALUMINIO DE 3" COLOR GRIS EUROPA DE 4.83M DE ANCHO POR 1.90M DE ALTO DIVIDIDO EN 3 PIEZAS; INCLUYE: BISAGRAS HIDRÁULICAS RYOBI Y KIT DE HERRAJES, CORTES, PERFILES, ELEMENTOS DE FIJACIÓN, MATERIALES, MANO DE OBRA ESPECIALIZADA, EQUIPO Y HERRAMIENTA. </t>
  </si>
  <si>
    <t xml:space="preserve">SUMINISTRO Y COLOCACIÓN DE VENTANAL PRINCIPAL A BASE DE ALUMINIO DE 3" COLOR GRIS EUROPA DE 0.80M DE ANCHO POR 1.90M DE ALTO DIVIDIDO EN 2 PIEZAS; INCLUYE: BISAGRAS HIDRÁULICAS RYOBI Y KIT DE HERRAJES, CORTES, PERFILES, ELEMENTOS DE FIJACIÓN, MATERIALES, MANO DE OBRA ESPECIALIZADA, EQUIPO Y HERRAMIENTA. </t>
  </si>
  <si>
    <t xml:space="preserve">SUMINISTRO Y COLOCACIÓN DE VENTANAL PRINCIPAL A BASE DE ALUMINIO DE 3" COLOR GRIS EUROPA DE 7.66M DE ANCHO POR 1.90M DE ALTO DIVIDIDO EN 5 PIEZAS; INCLUYE: BISAGRAS HIDRÁULICAS RYOBI Y KIT DE HERRAJES, CORTES, PERFILES, ELEMENTOS DE FIJACIÓN, MATERIALES, MANO DE OBRA ESPECIALIZADA, EQUIPO Y HERRAMIENTA. </t>
  </si>
  <si>
    <t xml:space="preserve">SUMINISTRO Y COLOCACIÓN DE VENTANAL PRINCIPAL A BASE DE ALUMINIO DE 3" COLOR GRIS EUROPA DE 2.32M DE ANCHO POR 1.90M DE ALTO DIVIDIDO EN 2 PIEZAS; INCLUYE: BISAGRAS HIDRÁULICAS RYOBI Y KIT DE HERRAJES, CORTES, PERFILES, ELEMENTOS DE FIJACIÓN, MATERIALES, MANO DE OBRA ESPECIALIZADA, EQUIPO Y HERRAMIENTA. </t>
  </si>
  <si>
    <t xml:space="preserve">SUMINISTRO Y COLOCACIÓN DE VENTANAL PRINCIPAL A BASE DE ALUMINIO DE 3" COLOR GRIS EUROPA DE 4.95M DE ANCHO POR 1.90M DE ALTO; INCLUYE: BISAGRAS HIDRÁULICAS RYOBI Y KIT DE HERRAJES, CORTES, PERFILES, ELEMENTOS DE FIJACIÓN, MATERIALES, MANO DE OBRA ESPECIALIZADA, EQUIPO Y HERRAMIENTA. </t>
  </si>
  <si>
    <t>SUMINISTRO E INSTALACIÓN DE PLACA DE PARED VERTICAL, SALIDA PARA 2 PUERTOS, CON ESPACIOS PARA ETIQUETAS, COLOR BLANCO, INCLUYE: MATERIALES, MANO DE OBRA, HERRAMIENTA Y TODO LO NECESARIO PARA LA CORRECTA INSTALACIÓN.</t>
  </si>
  <si>
    <t>SIOP-E-SMA-OB-LP-0323-2026</t>
  </si>
  <si>
    <t>Rehabilitación del área de jefatura de cirugía en el Hospital General de Occidente CLUES JCSSA007066 (Hospital Zoquipan), ubicado en el municipio de Zapopan, Jalisco.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</si>
</sst>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000"/>
    <numFmt numFmtId="165" formatCode="&quot;$&quot;#,##0.00"/>
  </numFmts>
  <fonts count="17">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b/>
      <sz val="11"/>
      <color theme="1" tint="0.0499899983406067"/>
      <name val="Calibri "/>
      <family val="2"/>
    </font>
    <font>
      <sz val="11"/>
      <color theme="1"/>
      <name val="Calibri "/>
      <family val="2"/>
    </font>
    <font>
      <b/>
      <sz val="11"/>
      <color theme="1"/>
      <name val="Calibri "/>
      <family val="2"/>
    </font>
    <font>
      <b/>
      <sz val="11"/>
      <color rgb="FF006600"/>
      <name val="Calibri "/>
      <family val="2"/>
    </font>
    <font>
      <sz val="11"/>
      <color rgb="FF006600"/>
      <name val="Calibri "/>
      <family val="2"/>
    </font>
    <font>
      <sz val="8"/>
      <name val="Calibri"/>
      <family val="2"/>
      <scheme val="minor"/>
    </font>
    <font>
      <b/>
      <sz val="11"/>
      <color theme="0"/>
      <name val="Calibri"/>
      <family val="2"/>
    </font>
    <font>
      <b/>
      <sz val="11"/>
      <name val="Calibri"/>
      <family val="2"/>
    </font>
    <font>
      <sz val="10"/>
      <name val="Calibri"/>
      <family val="2"/>
      <scheme val="minor"/>
    </font>
    <font>
      <sz val="11"/>
      <name val="Calibri"/>
      <family val="2"/>
    </font>
    <font>
      <b/>
      <sz val="16"/>
      <name val="Calibri"/>
      <family val="2"/>
    </font>
  </fonts>
  <fills count="5">
    <fill>
      <patternFill patternType="none"/>
    </fill>
    <fill>
      <patternFill patternType="gray125"/>
    </fill>
    <fill>
      <patternFill patternType="solid">
        <fgColor rgb="FF00953B"/>
        <bgColor indexed="64"/>
      </patternFill>
    </fill>
    <fill>
      <patternFill patternType="solid">
        <fgColor rgb="FFFFFF00"/>
        <bgColor indexed="64"/>
      </patternFill>
    </fill>
    <fill>
      <patternFill patternType="solid">
        <fgColor theme="0" tint="-0.249939993023872"/>
        <bgColor indexed="64"/>
      </patternFill>
    </fill>
  </fills>
  <borders count="18">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style="medium">
        <color auto="1"/>
      </left>
      <right style="medium">
        <color auto="1"/>
      </right>
      <top/>
      <bottom style="medium">
        <color auto="1"/>
      </bottom>
    </border>
    <border>
      <left/>
      <right style="medium">
        <color auto="1"/>
      </right>
      <top style="medium">
        <color auto="1"/>
      </top>
      <bottom style="medium">
        <color auto="1"/>
      </bottom>
    </border>
    <border>
      <left style="medium">
        <color auto="1"/>
      </left>
      <right/>
      <top style="medium">
        <color auto="1"/>
      </top>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09">
    <xf numFmtId="0" fontId="0" fillId="0" borderId="0" xfId="0"/>
    <xf numFmtId="0" fontId="5" fillId="2" borderId="0" xfId="25" applyFont="1" applyFill="1" applyAlignment="1">
      <alignment horizontal="center" vertical="top"/>
      <protection/>
    </xf>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14" fontId="3" fillId="0" borderId="3" xfId="21" applyNumberFormat="1" applyFont="1" applyBorder="1" applyAlignment="1">
      <alignment horizontal="left" vertical="top"/>
      <protection/>
    </xf>
    <xf numFmtId="14" fontId="3" fillId="0" borderId="4" xfId="21" applyNumberFormat="1" applyFont="1" applyBorder="1" applyAlignment="1">
      <alignment horizontal="left" vertical="top"/>
      <protection/>
    </xf>
    <xf numFmtId="0" fontId="3" fillId="0" borderId="4" xfId="21" applyFont="1" applyBorder="1" applyAlignment="1">
      <alignment horizontal="left" vertical="top"/>
      <protection/>
    </xf>
    <xf numFmtId="14" fontId="3" fillId="0" borderId="5" xfId="21" applyNumberFormat="1" applyFont="1" applyBorder="1" applyAlignment="1">
      <alignment horizontal="left" vertical="top"/>
      <protection/>
    </xf>
    <xf numFmtId="0" fontId="4" fillId="0" borderId="0" xfId="21" applyFont="1" applyAlignment="1">
      <alignment vertical="top"/>
      <protection/>
    </xf>
    <xf numFmtId="0" fontId="3" fillId="0" borderId="0" xfId="21" applyFont="1" applyAlignment="1">
      <alignment horizontal="center" vertical="center"/>
      <protection/>
    </xf>
    <xf numFmtId="0" fontId="6" fillId="0" borderId="0" xfId="21" applyFont="1" applyAlignment="1">
      <alignment horizontal="justify" vertical="top"/>
      <protection/>
    </xf>
    <xf numFmtId="49" fontId="3" fillId="0" borderId="0" xfId="21" applyNumberFormat="1" applyFont="1" applyAlignment="1">
      <alignment horizontal="left" vertical="top"/>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3" fillId="0" borderId="0" xfId="21" applyFont="1" applyAlignment="1">
      <alignment horizontal="center" vertical="top"/>
      <protection/>
    </xf>
    <xf numFmtId="0" fontId="4" fillId="0" borderId="2" xfId="21" applyFont="1" applyBorder="1" applyAlignment="1">
      <alignment horizontal="center" vertical="top"/>
      <protection/>
    </xf>
    <xf numFmtId="0" fontId="4" fillId="0" borderId="0" xfId="21" applyFont="1" applyAlignment="1">
      <alignment horizontal="left" vertical="top" wrapText="1"/>
      <protection/>
    </xf>
    <xf numFmtId="164" fontId="7" fillId="0" borderId="6" xfId="0" applyNumberFormat="1" applyFont="1" applyBorder="1" applyAlignment="1">
      <alignment horizontal="center" vertical="center"/>
    </xf>
    <xf numFmtId="49" fontId="4" fillId="0" borderId="0" xfId="21" applyNumberFormat="1" applyFont="1" applyAlignment="1">
      <alignment horizontal="left" vertical="top"/>
      <protection/>
    </xf>
    <xf numFmtId="4" fontId="4" fillId="0" borderId="0" xfId="21" applyNumberFormat="1" applyFont="1" applyAlignment="1">
      <alignment horizontal="center" vertical="top"/>
      <protection/>
    </xf>
    <xf numFmtId="165" fontId="4" fillId="0" borderId="0" xfId="23" applyNumberFormat="1" applyFont="1" applyBorder="1" applyAlignment="1">
      <alignment vertical="top"/>
    </xf>
    <xf numFmtId="0" fontId="9" fillId="0" borderId="0" xfId="25" applyFont="1" applyAlignment="1">
      <alignment horizontal="justify" vertical="top"/>
      <protection/>
    </xf>
    <xf numFmtId="165" fontId="10" fillId="0" borderId="0" xfId="23" applyNumberFormat="1" applyFont="1" applyAlignment="1">
      <alignment horizontal="right" vertical="top"/>
    </xf>
    <xf numFmtId="165" fontId="9" fillId="0" borderId="0" xfId="20" applyNumberFormat="1" applyFont="1" applyFill="1" applyAlignment="1">
      <alignment vertical="top"/>
    </xf>
    <xf numFmtId="0" fontId="8" fillId="0" borderId="0" xfId="21" applyFont="1" applyAlignment="1">
      <alignment horizontal="justify" vertical="top"/>
      <protection/>
    </xf>
    <xf numFmtId="49" fontId="5" fillId="2" borderId="7" xfId="22" applyNumberFormat="1" applyFont="1" applyFill="1" applyBorder="1" applyAlignment="1">
      <alignment horizontal="center" vertical="center" wrapText="1"/>
      <protection/>
    </xf>
    <xf numFmtId="49" fontId="5" fillId="2" borderId="8" xfId="22" applyNumberFormat="1" applyFont="1" applyFill="1" applyBorder="1" applyAlignment="1">
      <alignment horizontal="center" vertical="center" wrapText="1"/>
      <protection/>
    </xf>
    <xf numFmtId="49" fontId="3" fillId="0" borderId="0" xfId="25" applyNumberFormat="1" applyFont="1" applyAlignment="1">
      <alignment horizontal="left" vertical="top"/>
      <protection/>
    </xf>
    <xf numFmtId="0" fontId="4" fillId="0" borderId="2" xfId="21" applyFont="1" applyBorder="1" applyAlignment="1">
      <alignment vertical="top"/>
      <protection/>
    </xf>
    <xf numFmtId="0" fontId="4" fillId="0" borderId="9"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5" fillId="2" borderId="8" xfId="22" applyNumberFormat="1" applyFont="1" applyFill="1" applyBorder="1" applyAlignment="1">
      <alignment horizontal="center" vertical="center" wrapText="1"/>
      <protection/>
    </xf>
    <xf numFmtId="2" fontId="3" fillId="0" borderId="0" xfId="21" applyNumberFormat="1" applyFont="1" applyAlignment="1">
      <alignment horizontal="right" vertical="top"/>
      <protection/>
    </xf>
    <xf numFmtId="2" fontId="10" fillId="0" borderId="0" xfId="25" applyNumberFormat="1" applyFont="1" applyAlignment="1">
      <alignment horizontal="center" vertical="top" wrapText="1"/>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2" fontId="3" fillId="0" borderId="0" xfId="25" applyNumberFormat="1" applyFont="1" applyAlignment="1">
      <alignment horizontal="center" vertical="top" wrapText="1"/>
      <protection/>
    </xf>
    <xf numFmtId="0" fontId="3" fillId="0" borderId="0" xfId="25" applyFont="1" applyAlignment="1">
      <alignment horizontal="center" vertical="top"/>
      <protection/>
    </xf>
    <xf numFmtId="165" fontId="3" fillId="0" borderId="0" xfId="23" applyNumberFormat="1" applyFont="1" applyAlignment="1">
      <alignment horizontal="center" vertical="top" wrapText="1"/>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4" fillId="0" borderId="3" xfId="21" applyNumberFormat="1" applyFont="1" applyBorder="1" applyAlignment="1">
      <alignment vertical="top"/>
      <protection/>
    </xf>
    <xf numFmtId="165" fontId="4" fillId="0" borderId="4" xfId="21" applyNumberFormat="1" applyFont="1" applyBorder="1" applyAlignment="1">
      <alignment vertical="top"/>
      <protection/>
    </xf>
    <xf numFmtId="165" fontId="4" fillId="0" borderId="5" xfId="21" applyNumberFormat="1" applyFont="1" applyBorder="1" applyAlignment="1">
      <alignment vertical="top"/>
      <protection/>
    </xf>
    <xf numFmtId="165" fontId="4" fillId="0" borderId="1" xfId="21" applyNumberFormat="1" applyFont="1" applyBorder="1" applyAlignment="1">
      <alignment horizontal="center" vertical="top"/>
      <protection/>
    </xf>
    <xf numFmtId="165" fontId="5" fillId="2" borderId="10" xfId="22" applyNumberFormat="1" applyFont="1" applyFill="1" applyBorder="1" applyAlignment="1">
      <alignment horizontal="center" vertical="center" wrapText="1"/>
      <protection/>
    </xf>
    <xf numFmtId="165" fontId="3" fillId="0" borderId="0" xfId="20" applyNumberFormat="1" applyFont="1" applyAlignment="1">
      <alignment horizontal="right" vertical="top"/>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3" fillId="0" borderId="0" xfId="23" applyNumberFormat="1" applyFont="1" applyBorder="1" applyAlignment="1">
      <alignment horizontal="center" vertical="top"/>
    </xf>
    <xf numFmtId="165" fontId="10" fillId="0" borderId="0" xfId="25" applyNumberFormat="1" applyFont="1" applyAlignment="1">
      <alignment horizontal="center" vertical="top"/>
      <protection/>
    </xf>
    <xf numFmtId="165" fontId="3" fillId="0" borderId="0" xfId="23" applyNumberFormat="1" applyFont="1" applyFill="1" applyAlignment="1">
      <alignment horizontal="center" vertical="top"/>
    </xf>
    <xf numFmtId="165" fontId="3" fillId="0" borderId="0" xfId="25" applyNumberFormat="1" applyFont="1" applyAlignment="1">
      <alignment horizontal="right" vertical="top"/>
      <protection/>
    </xf>
    <xf numFmtId="165" fontId="4" fillId="0" borderId="0" xfId="20" applyNumberFormat="1" applyFont="1" applyFill="1" applyAlignment="1">
      <alignment horizontal="right" vertical="top"/>
    </xf>
    <xf numFmtId="0" fontId="9" fillId="0" borderId="0" xfId="25" applyFont="1" applyAlignment="1">
      <alignment horizontal="justify" vertical="top" wrapText="1"/>
      <protection/>
    </xf>
    <xf numFmtId="49" fontId="3" fillId="0" borderId="0" xfId="25" applyNumberFormat="1" applyFont="1" applyAlignment="1">
      <alignment horizontal="justify" vertical="top" wrapText="1"/>
      <protection/>
    </xf>
    <xf numFmtId="165" fontId="3" fillId="0" borderId="0" xfId="25" applyNumberFormat="1" applyFont="1" applyAlignment="1">
      <alignment horizontal="justify" vertical="top" wrapText="1"/>
      <protection/>
    </xf>
    <xf numFmtId="165" fontId="3" fillId="0" borderId="0" xfId="23" applyNumberFormat="1" applyFont="1" applyFill="1" applyAlignment="1">
      <alignment horizontal="center" vertical="top" wrapText="1"/>
    </xf>
    <xf numFmtId="0" fontId="3" fillId="3" borderId="0" xfId="25" applyFont="1" applyFill="1" applyAlignment="1">
      <alignment vertical="top"/>
      <protection/>
    </xf>
    <xf numFmtId="0" fontId="3" fillId="3" borderId="0" xfId="21" applyFont="1" applyFill="1" applyAlignment="1">
      <alignment vertical="top"/>
      <protection/>
    </xf>
    <xf numFmtId="49" fontId="3" fillId="0" borderId="0" xfId="25" applyNumberFormat="1" applyFont="1" applyFill="1" applyAlignment="1">
      <alignment horizontal="justify" vertical="top" wrapText="1"/>
      <protection/>
    </xf>
    <xf numFmtId="0" fontId="3" fillId="0" borderId="0" xfId="25" applyFont="1" applyFill="1" applyAlignment="1">
      <alignment horizontal="center" vertical="top"/>
      <protection/>
    </xf>
    <xf numFmtId="2" fontId="3" fillId="0" borderId="0" xfId="25" applyNumberFormat="1" applyFont="1" applyFill="1" applyAlignment="1">
      <alignment horizontal="center" vertical="top" wrapText="1"/>
      <protection/>
    </xf>
    <xf numFmtId="165" fontId="3" fillId="0" borderId="0" xfId="25" applyNumberFormat="1" applyFont="1" applyFill="1" applyAlignment="1">
      <alignment horizontal="right" vertical="top"/>
      <protection/>
    </xf>
    <xf numFmtId="49" fontId="12" fillId="2" borderId="8" xfId="22" applyNumberFormat="1" applyFont="1" applyFill="1" applyBorder="1" applyAlignment="1">
      <alignment horizontal="center" vertical="center" wrapText="1"/>
      <protection/>
    </xf>
    <xf numFmtId="0" fontId="13" fillId="0" borderId="11" xfId="21" applyFont="1" applyBorder="1" applyAlignment="1">
      <alignment horizontal="left" vertical="top"/>
      <protection/>
    </xf>
    <xf numFmtId="0" fontId="13" fillId="0" borderId="1" xfId="21" applyFont="1" applyBorder="1" applyAlignment="1">
      <alignment horizontal="left" vertical="top"/>
      <protection/>
    </xf>
    <xf numFmtId="0" fontId="9" fillId="0" borderId="0" xfId="25" applyFont="1" applyFill="1" applyAlignment="1">
      <alignment horizontal="justify" vertical="top"/>
      <protection/>
    </xf>
    <xf numFmtId="0" fontId="9" fillId="0" borderId="0" xfId="25" applyFont="1" applyFill="1" applyAlignment="1">
      <alignment horizontal="justify" vertical="top" wrapText="1"/>
      <protection/>
    </xf>
    <xf numFmtId="0" fontId="4" fillId="0" borderId="11" xfId="21" applyFont="1" applyBorder="1" applyAlignment="1">
      <alignment horizontal="center" vertical="top"/>
      <protection/>
    </xf>
    <xf numFmtId="0" fontId="4" fillId="0" borderId="12" xfId="21" applyFont="1" applyBorder="1" applyAlignment="1">
      <alignment horizontal="center" vertical="top"/>
      <protection/>
    </xf>
    <xf numFmtId="0" fontId="4" fillId="0" borderId="3" xfId="21" applyFont="1" applyBorder="1" applyAlignment="1">
      <alignment horizontal="center" vertical="top"/>
      <protection/>
    </xf>
    <xf numFmtId="14" fontId="4" fillId="0" borderId="11"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4"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5" xfId="21" applyFont="1" applyBorder="1" applyAlignment="1">
      <alignment horizontal="center" vertical="center"/>
      <protection/>
    </xf>
    <xf numFmtId="0" fontId="14" fillId="0" borderId="2" xfId="21" applyFont="1" applyBorder="1" applyAlignment="1">
      <alignment horizontal="justify" vertical="top"/>
      <protection/>
    </xf>
    <xf numFmtId="0" fontId="14" fillId="0" borderId="9" xfId="21" applyFont="1" applyBorder="1" applyAlignment="1">
      <alignment horizontal="justify" vertical="top"/>
      <protection/>
    </xf>
    <xf numFmtId="0" fontId="15" fillId="0" borderId="2" xfId="21" applyFont="1" applyBorder="1" applyAlignment="1">
      <alignment horizontal="left" vertical="top"/>
      <protection/>
    </xf>
    <xf numFmtId="0" fontId="15" fillId="0" borderId="9" xfId="21" applyFont="1" applyBorder="1" applyAlignment="1">
      <alignment horizontal="left" vertical="top"/>
      <protection/>
    </xf>
    <xf numFmtId="0" fontId="16" fillId="0" borderId="2" xfId="21" applyFont="1" applyBorder="1" applyAlignment="1">
      <alignment horizontal="center" vertical="top"/>
      <protection/>
    </xf>
    <xf numFmtId="0" fontId="16" fillId="0" borderId="9" xfId="21" applyFont="1" applyBorder="1" applyAlignment="1">
      <alignment horizontal="center" vertical="top"/>
      <protection/>
    </xf>
    <xf numFmtId="0" fontId="5" fillId="2" borderId="0" xfId="25" applyFont="1" applyFill="1" applyAlignment="1">
      <alignment horizontal="center"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4"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5" xfId="21" applyFont="1" applyBorder="1" applyAlignment="1">
      <alignment horizontal="center" vertical="center"/>
      <protection/>
    </xf>
    <xf numFmtId="0" fontId="5" fillId="2" borderId="7" xfId="21" applyFont="1" applyFill="1" applyBorder="1" applyAlignment="1">
      <alignment horizontal="center" vertical="top"/>
      <protection/>
    </xf>
    <xf numFmtId="0" fontId="5" fillId="2" borderId="8" xfId="21" applyFont="1" applyFill="1" applyBorder="1" applyAlignment="1">
      <alignment horizontal="center" vertical="top"/>
      <protection/>
    </xf>
    <xf numFmtId="0" fontId="5" fillId="2" borderId="10" xfId="21" applyFont="1" applyFill="1" applyBorder="1" applyAlignment="1">
      <alignment horizontal="center" vertical="top"/>
      <protection/>
    </xf>
    <xf numFmtId="0" fontId="4" fillId="4" borderId="16" xfId="21" applyFont="1" applyFill="1" applyBorder="1" applyAlignment="1">
      <alignment horizontal="center" vertical="top"/>
      <protection/>
    </xf>
    <xf numFmtId="0" fontId="4" fillId="4" borderId="0" xfId="21" applyFont="1" applyFill="1" applyAlignment="1">
      <alignment horizontal="center" vertical="top"/>
      <protection/>
    </xf>
    <xf numFmtId="0" fontId="4" fillId="4" borderId="17" xfId="21" applyFont="1" applyFill="1" applyBorder="1" applyAlignment="1">
      <alignment horizontal="center" vertical="top"/>
      <protection/>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7</xdr:row>
      <xdr:rowOff>110777</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447675"/>
          <a:ext cx="1123950" cy="990600"/>
        </a:xfrm>
        <a:prstGeom prst="rect"/>
      </xdr:spPr>
    </xdr:pic>
    <xdr:clientData/>
  </xdr:twoCellAnchor>
  <xdr:twoCellAnchor editAs="oneCell">
    <xdr:from>
      <xdr:col>6</xdr:col>
      <xdr:colOff>32452</xdr:colOff>
      <xdr:row>3</xdr:row>
      <xdr:rowOff>103908</xdr:rowOff>
    </xdr:from>
    <xdr:to>
      <xdr:col>6</xdr:col>
      <xdr:colOff>1755770</xdr:colOff>
      <xdr:row>6</xdr:row>
      <xdr:rowOff>62741</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1791950" y="676275"/>
          <a:ext cx="1724025" cy="53340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G159"/>
  <sheetViews>
    <sheetView showGridLines="0" tabSelected="1" view="pageBreakPreview" zoomScale="70" zoomScaleNormal="70" zoomScaleSheetLayoutView="70" zoomScalePageLayoutView="52" workbookViewId="0" topLeftCell="A2">
      <selection pane="topLeft" activeCell="E19" sqref="E19:E140"/>
    </sheetView>
  </sheetViews>
  <sheetFormatPr defaultColWidth="9.14428571428571" defaultRowHeight="15" customHeight="1"/>
  <cols>
    <col min="1" max="1" width="21.1428571428571" style="4" customWidth="1"/>
    <col min="2" max="2" width="77.4285714285714" style="4" customWidth="1"/>
    <col min="3" max="3" width="12.1428571428571" style="4" customWidth="1"/>
    <col min="4" max="4" width="15.8571428571429" style="39" customWidth="1"/>
    <col min="5" max="5" width="18.7142857142857" style="53" bestFit="1" customWidth="1"/>
    <col min="6" max="6" width="31.1428571428571" style="4" customWidth="1"/>
    <col min="7" max="7" width="26.7142857142857" style="43" customWidth="1"/>
    <col min="8" max="16384" width="9.14285714285714" style="4"/>
  </cols>
  <sheetData>
    <row r="1" spans="1:7" ht="15" customHeight="1">
      <c r="A1" s="2"/>
      <c r="B1" s="3" t="s">
        <v>0</v>
      </c>
      <c r="C1" s="75" t="s">
        <v>1</v>
      </c>
      <c r="D1" s="76"/>
      <c r="E1" s="76"/>
      <c r="F1" s="77"/>
      <c r="G1" s="46"/>
    </row>
    <row r="2" spans="1:7" ht="15" customHeight="1">
      <c r="A2" s="5"/>
      <c r="B2" s="18" t="s">
        <v>2</v>
      </c>
      <c r="C2" s="84" t="s">
        <v>277</v>
      </c>
      <c r="D2" s="85"/>
      <c r="E2" s="85"/>
      <c r="F2" s="86"/>
      <c r="G2" s="47"/>
    </row>
    <row r="3" spans="1:7" ht="15" customHeight="1">
      <c r="A3" s="5"/>
      <c r="B3" s="6" t="s">
        <v>3</v>
      </c>
      <c r="C3" s="84"/>
      <c r="D3" s="85"/>
      <c r="E3" s="85"/>
      <c r="F3" s="86"/>
      <c r="G3" s="47"/>
    </row>
    <row r="4" spans="1:7" ht="15" customHeight="1">
      <c r="A4" s="5"/>
      <c r="B4" s="31"/>
      <c r="C4" s="84"/>
      <c r="D4" s="85"/>
      <c r="E4" s="85"/>
      <c r="F4" s="86"/>
      <c r="G4" s="47"/>
    </row>
    <row r="5" spans="1:7" ht="15" customHeight="1" thickBot="1">
      <c r="A5" s="5"/>
      <c r="B5" s="32"/>
      <c r="C5" s="87"/>
      <c r="D5" s="88"/>
      <c r="E5" s="88"/>
      <c r="F5" s="89"/>
      <c r="G5" s="47"/>
    </row>
    <row r="6" spans="1:7" ht="15" customHeight="1">
      <c r="A6" s="5"/>
      <c r="B6" s="71" t="s">
        <v>4</v>
      </c>
      <c r="C6" s="78" t="s">
        <v>5</v>
      </c>
      <c r="D6" s="79"/>
      <c r="E6" s="79"/>
      <c r="F6" s="7"/>
      <c r="G6" s="47"/>
    </row>
    <row r="7" spans="1:7" ht="15" customHeight="1">
      <c r="A7" s="5"/>
      <c r="B7" s="90" t="s">
        <v>278</v>
      </c>
      <c r="C7" s="80" t="s">
        <v>6</v>
      </c>
      <c r="D7" s="81"/>
      <c r="E7" s="81"/>
      <c r="F7" s="8"/>
      <c r="G7" s="47"/>
    </row>
    <row r="8" spans="1:7" ht="15" customHeight="1">
      <c r="A8" s="5"/>
      <c r="B8" s="90"/>
      <c r="C8" s="80" t="s">
        <v>7</v>
      </c>
      <c r="D8" s="81"/>
      <c r="E8" s="81"/>
      <c r="F8" s="9"/>
      <c r="G8" s="47"/>
    </row>
    <row r="9" spans="1:7" ht="15" customHeight="1" thickBot="1">
      <c r="A9" s="5"/>
      <c r="B9" s="91"/>
      <c r="C9" s="82" t="s">
        <v>8</v>
      </c>
      <c r="D9" s="83"/>
      <c r="E9" s="83"/>
      <c r="F9" s="10"/>
      <c r="G9" s="48"/>
    </row>
    <row r="10" spans="1:7" ht="15" customHeight="1">
      <c r="A10" s="5"/>
      <c r="B10" s="72" t="s">
        <v>211</v>
      </c>
      <c r="C10" s="75" t="s">
        <v>9</v>
      </c>
      <c r="D10" s="76"/>
      <c r="E10" s="76"/>
      <c r="F10" s="77"/>
      <c r="G10" s="49" t="s">
        <v>10</v>
      </c>
    </row>
    <row r="11" spans="1:7" ht="15" customHeight="1">
      <c r="A11" s="5"/>
      <c r="B11" s="92"/>
      <c r="C11" s="97"/>
      <c r="D11" s="98"/>
      <c r="E11" s="98"/>
      <c r="F11" s="99"/>
      <c r="G11" s="94" t="s">
        <v>212</v>
      </c>
    </row>
    <row r="12" spans="1:7" ht="15" customHeight="1" thickBot="1">
      <c r="A12" s="20"/>
      <c r="B12" s="93"/>
      <c r="C12" s="100"/>
      <c r="D12" s="101"/>
      <c r="E12" s="101"/>
      <c r="F12" s="102"/>
      <c r="G12" s="95"/>
    </row>
    <row r="13" spans="4:4" ht="15" customHeight="1" thickBot="1">
      <c r="D13" s="33"/>
    </row>
    <row r="14" spans="1:7" ht="15" customHeight="1" thickBot="1">
      <c r="A14" s="103" t="s">
        <v>57</v>
      </c>
      <c r="B14" s="104"/>
      <c r="C14" s="104"/>
      <c r="D14" s="104"/>
      <c r="E14" s="104"/>
      <c r="F14" s="104"/>
      <c r="G14" s="105"/>
    </row>
    <row r="15" spans="1:7" ht="15" customHeight="1" thickBot="1">
      <c r="A15" s="11"/>
      <c r="B15" s="11"/>
      <c r="C15" s="11"/>
      <c r="D15" s="34"/>
      <c r="E15" s="54"/>
      <c r="F15" s="11"/>
      <c r="G15" s="44"/>
    </row>
    <row r="16" spans="1:7" s="12" customFormat="1" ht="45" customHeight="1" thickBot="1">
      <c r="A16" s="28" t="s">
        <v>11</v>
      </c>
      <c r="B16" s="29" t="s">
        <v>12</v>
      </c>
      <c r="C16" s="29" t="s">
        <v>13</v>
      </c>
      <c r="D16" s="35" t="s">
        <v>14</v>
      </c>
      <c r="E16" s="70" t="s">
        <v>210</v>
      </c>
      <c r="F16" s="70" t="s">
        <v>213</v>
      </c>
      <c r="G16" s="50" t="s">
        <v>15</v>
      </c>
    </row>
    <row r="17" spans="1:7" ht="45">
      <c r="A17" s="21" t="s">
        <v>16</v>
      </c>
      <c r="B17" s="13" t="str">
        <f>B7</f>
        <v>Rehabilitación del área de jefatura de cirugía en el Hospital General de Occidente CLUES JCSSA007066 (Hospital Zoquipan), ubicado en el municipio de Zapopan, Jalisco.</v>
      </c>
      <c r="C17" s="17"/>
      <c r="D17" s="36"/>
      <c r="E17" s="55"/>
      <c r="F17" s="22"/>
      <c r="G17" s="23">
        <f>G18+G23+G28+G42+G51+G57+G63+G69+G88+G104+G120+G127+G130</f>
        <v>0</v>
      </c>
    </row>
    <row r="18" spans="1:7" ht="15">
      <c r="A18" s="24" t="s">
        <v>27</v>
      </c>
      <c r="B18" s="60" t="s">
        <v>58</v>
      </c>
      <c r="C18" s="24"/>
      <c r="D18" s="40"/>
      <c r="E18" s="56"/>
      <c r="F18" s="42"/>
      <c r="G18" s="26">
        <f>SUM(G19:G22)</f>
        <v>0</v>
      </c>
    </row>
    <row r="19" spans="1:7" ht="99.75">
      <c r="A19" s="30" t="s">
        <v>22</v>
      </c>
      <c r="B19" s="61" t="s">
        <v>222</v>
      </c>
      <c r="C19" s="41" t="s">
        <v>24</v>
      </c>
      <c r="D19" s="40">
        <v>64.26</v>
      </c>
      <c r="E19" s="69"/>
      <c r="F19" s="42" t="str" cm="1">
        <f t="array" ref="F19">numtext(E19)</f>
        <v>CERO PESOS 00/100 M.N.</v>
      </c>
      <c r="G19" s="58">
        <f t="shared" si="0" ref="G19">ROUND(D19*E19,2)</f>
        <v>0</v>
      </c>
    </row>
    <row r="20" spans="1:7" ht="114">
      <c r="A20" s="30" t="s">
        <v>172</v>
      </c>
      <c r="B20" s="62" t="s">
        <v>223</v>
      </c>
      <c r="C20" s="41" t="s">
        <v>24</v>
      </c>
      <c r="D20" s="40">
        <v>64.26</v>
      </c>
      <c r="E20" s="69"/>
      <c r="F20" s="42" t="str" cm="1">
        <f t="array" ref="F20">numtext(E20)</f>
        <v>CERO PESOS 00/100 M.N.</v>
      </c>
      <c r="G20" s="58">
        <f t="shared" si="1" ref="G20:G22">ROUND(D20*E20,2)</f>
        <v>0</v>
      </c>
    </row>
    <row r="21" spans="1:7" ht="85.5">
      <c r="A21" s="30" t="s">
        <v>173</v>
      </c>
      <c r="B21" s="61" t="s">
        <v>51</v>
      </c>
      <c r="C21" s="41" t="s">
        <v>23</v>
      </c>
      <c r="D21" s="40">
        <v>45.18</v>
      </c>
      <c r="E21" s="69"/>
      <c r="F21" s="42" t="str" cm="1">
        <f t="array" ref="F21">numtext(E21)</f>
        <v>CERO PESOS 00/100 M.N.</v>
      </c>
      <c r="G21" s="58">
        <f t="shared" si="1"/>
        <v>0</v>
      </c>
    </row>
    <row r="22" spans="1:7" ht="85.5">
      <c r="A22" s="30" t="s">
        <v>174</v>
      </c>
      <c r="B22" s="62" t="s">
        <v>224</v>
      </c>
      <c r="C22" s="41" t="s">
        <v>23</v>
      </c>
      <c r="D22" s="40">
        <v>116.25</v>
      </c>
      <c r="E22" s="69"/>
      <c r="F22" s="42" t="str" cm="1">
        <f t="array" ref="F22">numtext(E22)</f>
        <v>CERO PESOS 00/100 M.N.</v>
      </c>
      <c r="G22" s="58">
        <f t="shared" si="1"/>
        <v>0</v>
      </c>
    </row>
    <row r="23" spans="1:7" s="65" customFormat="1" ht="15">
      <c r="A23" s="73" t="s">
        <v>29</v>
      </c>
      <c r="B23" s="74" t="s">
        <v>225</v>
      </c>
      <c r="C23" s="67"/>
      <c r="D23" s="68"/>
      <c r="E23" s="69"/>
      <c r="F23" s="63"/>
      <c r="G23" s="26">
        <f>SUM(G24:G27)</f>
        <v>0</v>
      </c>
    </row>
    <row r="24" spans="1:7" s="64" customFormat="1" ht="57">
      <c r="A24" s="30" t="s">
        <v>175</v>
      </c>
      <c r="B24" s="66" t="s">
        <v>226</v>
      </c>
      <c r="C24" s="67" t="s">
        <v>23</v>
      </c>
      <c r="D24" s="68">
        <v>261.50</v>
      </c>
      <c r="E24" s="69"/>
      <c r="F24" s="63" t="str" cm="1">
        <f t="array" ref="F24">numtext(E24)</f>
        <v>CERO PESOS 00/100 M.N.</v>
      </c>
      <c r="G24" s="69">
        <f>ROUND(D24*E24,2)</f>
        <v>0</v>
      </c>
    </row>
    <row r="25" spans="1:7" s="64" customFormat="1" ht="57">
      <c r="A25" s="30" t="s">
        <v>176</v>
      </c>
      <c r="B25" s="66" t="s">
        <v>227</v>
      </c>
      <c r="C25" s="67" t="s">
        <v>23</v>
      </c>
      <c r="D25" s="68">
        <v>261.50</v>
      </c>
      <c r="E25" s="69"/>
      <c r="F25" s="63" t="str" cm="1">
        <f t="array" ref="F25">numtext(E25)</f>
        <v>CERO PESOS 00/100 M.N.</v>
      </c>
      <c r="G25" s="69">
        <f t="shared" si="2" ref="G25">ROUND(D25*E25,2)</f>
        <v>0</v>
      </c>
    </row>
    <row r="26" spans="1:7" s="64" customFormat="1" ht="85.5">
      <c r="A26" s="30" t="s">
        <v>214</v>
      </c>
      <c r="B26" s="66" t="s">
        <v>118</v>
      </c>
      <c r="C26" s="67" t="s">
        <v>23</v>
      </c>
      <c r="D26" s="68">
        <v>556.69</v>
      </c>
      <c r="E26" s="69"/>
      <c r="F26" s="63" t="str" cm="1">
        <f t="array" ref="F26">numtext(E26)</f>
        <v>CERO PESOS 00/100 M.N.</v>
      </c>
      <c r="G26" s="69">
        <f t="shared" si="3" ref="G26:G27">ROUND(D26*E26,2)</f>
        <v>0</v>
      </c>
    </row>
    <row r="27" spans="1:7" s="64" customFormat="1" ht="57">
      <c r="A27" s="30" t="s">
        <v>177</v>
      </c>
      <c r="B27" s="66" t="s">
        <v>59</v>
      </c>
      <c r="C27" s="67" t="s">
        <v>24</v>
      </c>
      <c r="D27" s="68">
        <v>209.76</v>
      </c>
      <c r="E27" s="69"/>
      <c r="F27" s="63" t="str" cm="1">
        <f t="array" ref="F27">numtext(E27)</f>
        <v>CERO PESOS 00/100 M.N.</v>
      </c>
      <c r="G27" s="69">
        <f t="shared" si="3"/>
        <v>0</v>
      </c>
    </row>
    <row r="28" spans="1:7" s="16" customFormat="1" ht="15">
      <c r="A28" s="73" t="s">
        <v>30</v>
      </c>
      <c r="B28" s="74" t="s">
        <v>60</v>
      </c>
      <c r="C28" s="67"/>
      <c r="D28" s="68"/>
      <c r="E28" s="69"/>
      <c r="F28" s="63"/>
      <c r="G28" s="26">
        <f>SUM(G29:G41)</f>
        <v>0</v>
      </c>
    </row>
    <row r="29" spans="1:7" s="16" customFormat="1" ht="42.75">
      <c r="A29" s="30" t="s">
        <v>140</v>
      </c>
      <c r="B29" s="66" t="s">
        <v>119</v>
      </c>
      <c r="C29" s="67" t="s">
        <v>24</v>
      </c>
      <c r="D29" s="68">
        <v>107.62</v>
      </c>
      <c r="E29" s="69"/>
      <c r="F29" s="63" t="str" cm="1">
        <f t="array" ref="F29">numtext(E29)</f>
        <v>CERO PESOS 00/100 M.N.</v>
      </c>
      <c r="G29" s="69">
        <f t="shared" si="4" ref="G29">ROUND(D29*E29,2)</f>
        <v>0</v>
      </c>
    </row>
    <row r="30" spans="1:7" s="16" customFormat="1" ht="71.25">
      <c r="A30" s="30" t="s">
        <v>83</v>
      </c>
      <c r="B30" s="66" t="s">
        <v>228</v>
      </c>
      <c r="C30" s="67" t="s">
        <v>24</v>
      </c>
      <c r="D30" s="68">
        <v>0.73</v>
      </c>
      <c r="E30" s="69"/>
      <c r="F30" s="63" t="str" cm="1">
        <f t="array" ref="F30">numtext(E30)</f>
        <v>CERO PESOS 00/100 M.N.</v>
      </c>
      <c r="G30" s="69">
        <f t="shared" si="5" ref="G30:G38">ROUND(D30*E30,2)</f>
        <v>0</v>
      </c>
    </row>
    <row r="31" spans="1:7" s="16" customFormat="1" ht="71.25">
      <c r="A31" s="30" t="s">
        <v>84</v>
      </c>
      <c r="B31" s="66" t="s">
        <v>250</v>
      </c>
      <c r="C31" s="67" t="s">
        <v>24</v>
      </c>
      <c r="D31" s="68">
        <v>11.33</v>
      </c>
      <c r="E31" s="69"/>
      <c r="F31" s="63" t="str" cm="1">
        <f t="array" ref="F31">numtext(E31)</f>
        <v>CERO PESOS 00/100 M.N.</v>
      </c>
      <c r="G31" s="69">
        <f t="shared" si="5"/>
        <v>0</v>
      </c>
    </row>
    <row r="32" spans="1:7" s="16" customFormat="1" ht="71.25">
      <c r="A32" s="30" t="s">
        <v>85</v>
      </c>
      <c r="B32" s="66" t="s">
        <v>229</v>
      </c>
      <c r="C32" s="67" t="s">
        <v>24</v>
      </c>
      <c r="D32" s="68">
        <v>8.81</v>
      </c>
      <c r="E32" s="69"/>
      <c r="F32" s="63" t="str" cm="1">
        <f t="array" ref="F32">numtext(E32)</f>
        <v>CERO PESOS 00/100 M.N.</v>
      </c>
      <c r="G32" s="69">
        <f t="shared" si="5"/>
        <v>0</v>
      </c>
    </row>
    <row r="33" spans="1:7" s="16" customFormat="1" ht="71.25">
      <c r="A33" s="30" t="s">
        <v>86</v>
      </c>
      <c r="B33" s="66" t="s">
        <v>230</v>
      </c>
      <c r="C33" s="67" t="s">
        <v>24</v>
      </c>
      <c r="D33" s="68">
        <v>36.77</v>
      </c>
      <c r="E33" s="69"/>
      <c r="F33" s="63" t="str" cm="1">
        <f t="array" ref="F33">numtext(E33)</f>
        <v>CERO PESOS 00/100 M.N.</v>
      </c>
      <c r="G33" s="69">
        <f t="shared" si="5"/>
        <v>0</v>
      </c>
    </row>
    <row r="34" spans="1:7" s="16" customFormat="1" ht="71.25">
      <c r="A34" s="30" t="s">
        <v>141</v>
      </c>
      <c r="B34" s="66" t="s">
        <v>231</v>
      </c>
      <c r="C34" s="67" t="s">
        <v>24</v>
      </c>
      <c r="D34" s="68">
        <v>34.22</v>
      </c>
      <c r="E34" s="69"/>
      <c r="F34" s="63" t="str" cm="1">
        <f t="array" ref="F34">numtext(E34)</f>
        <v>CERO PESOS 00/100 M.N.</v>
      </c>
      <c r="G34" s="69">
        <f t="shared" si="5"/>
        <v>0</v>
      </c>
    </row>
    <row r="35" spans="1:7" s="16" customFormat="1" ht="71.25">
      <c r="A35" s="30" t="s">
        <v>215</v>
      </c>
      <c r="B35" s="66" t="s">
        <v>48</v>
      </c>
      <c r="C35" s="67" t="s">
        <v>24</v>
      </c>
      <c r="D35" s="68">
        <v>15.76</v>
      </c>
      <c r="E35" s="69"/>
      <c r="F35" s="63" t="str" cm="1">
        <f t="array" ref="F35">numtext(E35)</f>
        <v>CERO PESOS 00/100 M.N.</v>
      </c>
      <c r="G35" s="69">
        <f t="shared" si="5"/>
        <v>0</v>
      </c>
    </row>
    <row r="36" spans="1:7" s="16" customFormat="1" ht="142.5">
      <c r="A36" s="30" t="s">
        <v>126</v>
      </c>
      <c r="B36" s="66" t="s">
        <v>52</v>
      </c>
      <c r="C36" s="67" t="s">
        <v>26</v>
      </c>
      <c r="D36" s="68">
        <v>16</v>
      </c>
      <c r="E36" s="69"/>
      <c r="F36" s="63" t="str" cm="1">
        <f t="array" ref="F36">numtext(E36)</f>
        <v>CERO PESOS 00/100 M.N.</v>
      </c>
      <c r="G36" s="69">
        <f t="shared" si="5"/>
        <v>0</v>
      </c>
    </row>
    <row r="37" spans="1:7" s="16" customFormat="1" ht="42.75">
      <c r="A37" s="30" t="s">
        <v>87</v>
      </c>
      <c r="B37" s="66" t="s">
        <v>232</v>
      </c>
      <c r="C37" s="67" t="s">
        <v>25</v>
      </c>
      <c r="D37" s="68">
        <v>3</v>
      </c>
      <c r="E37" s="69"/>
      <c r="F37" s="63" t="str" cm="1">
        <f t="array" ref="F37">numtext(E37)</f>
        <v>CERO PESOS 00/100 M.N.</v>
      </c>
      <c r="G37" s="69">
        <f t="shared" si="5"/>
        <v>0</v>
      </c>
    </row>
    <row r="38" spans="1:7" s="16" customFormat="1" ht="42.75">
      <c r="A38" s="30" t="s">
        <v>88</v>
      </c>
      <c r="B38" s="66" t="s">
        <v>233</v>
      </c>
      <c r="C38" s="67" t="s">
        <v>25</v>
      </c>
      <c r="D38" s="68">
        <v>3</v>
      </c>
      <c r="E38" s="69"/>
      <c r="F38" s="63" t="str" cm="1">
        <f t="array" ref="F38">numtext(E38)</f>
        <v>CERO PESOS 00/100 M.N.</v>
      </c>
      <c r="G38" s="69">
        <f t="shared" si="5"/>
        <v>0</v>
      </c>
    </row>
    <row r="39" spans="1:7" s="16" customFormat="1" ht="42.75">
      <c r="A39" s="30" t="s">
        <v>89</v>
      </c>
      <c r="B39" s="66" t="s">
        <v>251</v>
      </c>
      <c r="C39" s="67" t="s">
        <v>25</v>
      </c>
      <c r="D39" s="68">
        <v>2</v>
      </c>
      <c r="E39" s="69"/>
      <c r="F39" s="63" t="str" cm="1">
        <f t="array" ref="F39">numtext(E39)</f>
        <v>CERO PESOS 00/100 M.N.</v>
      </c>
      <c r="G39" s="69">
        <f t="shared" si="6" ref="G39:G41">ROUND(D39*E39,2)</f>
        <v>0</v>
      </c>
    </row>
    <row r="40" spans="1:7" s="16" customFormat="1" ht="42.75">
      <c r="A40" s="30" t="s">
        <v>142</v>
      </c>
      <c r="B40" s="66" t="s">
        <v>61</v>
      </c>
      <c r="C40" s="67" t="s">
        <v>25</v>
      </c>
      <c r="D40" s="68">
        <v>6</v>
      </c>
      <c r="E40" s="69"/>
      <c r="F40" s="63" t="str" cm="1">
        <f t="array" ref="F40">numtext(E40)</f>
        <v>CERO PESOS 00/100 M.N.</v>
      </c>
      <c r="G40" s="69">
        <f t="shared" si="6"/>
        <v>0</v>
      </c>
    </row>
    <row r="41" spans="1:7" s="16" customFormat="1" ht="99.75">
      <c r="A41" s="30" t="s">
        <v>143</v>
      </c>
      <c r="B41" s="66" t="s">
        <v>121</v>
      </c>
      <c r="C41" s="67" t="s">
        <v>25</v>
      </c>
      <c r="D41" s="68">
        <v>53.81</v>
      </c>
      <c r="E41" s="69"/>
      <c r="F41" s="63" t="str" cm="1">
        <f t="array" ref="F41">numtext(E41)</f>
        <v>CERO PESOS 00/100 M.N.</v>
      </c>
      <c r="G41" s="69">
        <f t="shared" si="6"/>
        <v>0</v>
      </c>
    </row>
    <row r="42" spans="1:7" s="16" customFormat="1" ht="15">
      <c r="A42" s="73" t="s">
        <v>31</v>
      </c>
      <c r="B42" s="74" t="s">
        <v>234</v>
      </c>
      <c r="C42" s="67"/>
      <c r="D42" s="68"/>
      <c r="E42" s="69"/>
      <c r="F42" s="63"/>
      <c r="G42" s="26">
        <f>SUM(G43:G50)</f>
        <v>0</v>
      </c>
    </row>
    <row r="43" spans="1:7" s="16" customFormat="1" ht="228">
      <c r="A43" s="30" t="s">
        <v>144</v>
      </c>
      <c r="B43" s="66" t="s">
        <v>122</v>
      </c>
      <c r="C43" s="67" t="s">
        <v>25</v>
      </c>
      <c r="D43" s="68">
        <v>41</v>
      </c>
      <c r="E43" s="69"/>
      <c r="F43" s="63" t="str" cm="1">
        <f t="array" ref="F43">numtext(E43)</f>
        <v>CERO PESOS 00/100 M.N.</v>
      </c>
      <c r="G43" s="69">
        <f t="shared" si="7" ref="G43:G50">ROUND(D43*E43,2)</f>
        <v>0</v>
      </c>
    </row>
    <row r="44" spans="1:7" s="16" customFormat="1" ht="99.75">
      <c r="A44" s="30" t="s">
        <v>145</v>
      </c>
      <c r="B44" s="66" t="s">
        <v>235</v>
      </c>
      <c r="C44" s="67" t="s">
        <v>25</v>
      </c>
      <c r="D44" s="68">
        <v>33</v>
      </c>
      <c r="E44" s="69"/>
      <c r="F44" s="63" t="str" cm="1">
        <f t="array" ref="F44">numtext(E44)</f>
        <v>CERO PESOS 00/100 M.N.</v>
      </c>
      <c r="G44" s="69">
        <f t="shared" si="7"/>
        <v>0</v>
      </c>
    </row>
    <row r="45" spans="1:7" s="16" customFormat="1" ht="99.75">
      <c r="A45" s="30" t="s">
        <v>146</v>
      </c>
      <c r="B45" s="66" t="s">
        <v>171</v>
      </c>
      <c r="C45" s="67" t="s">
        <v>25</v>
      </c>
      <c r="D45" s="68">
        <v>8</v>
      </c>
      <c r="E45" s="69"/>
      <c r="F45" s="63" t="str" cm="1">
        <f t="array" ref="F45">numtext(E45)</f>
        <v>CERO PESOS 00/100 M.N.</v>
      </c>
      <c r="G45" s="69">
        <f t="shared" si="8" ref="G45">ROUND(D45*E45,2)</f>
        <v>0</v>
      </c>
    </row>
    <row r="46" spans="1:7" s="16" customFormat="1" ht="171">
      <c r="A46" s="30" t="s">
        <v>90</v>
      </c>
      <c r="B46" s="66" t="s">
        <v>43</v>
      </c>
      <c r="C46" s="67" t="s">
        <v>25</v>
      </c>
      <c r="D46" s="68">
        <v>17</v>
      </c>
      <c r="E46" s="69"/>
      <c r="F46" s="63" t="str" cm="1">
        <f t="array" ref="F46">numtext(E46)</f>
        <v>CERO PESOS 00/100 M.N.</v>
      </c>
      <c r="G46" s="69">
        <f t="shared" si="7"/>
        <v>0</v>
      </c>
    </row>
    <row r="47" spans="1:7" s="16" customFormat="1" ht="213.75">
      <c r="A47" s="30" t="s">
        <v>91</v>
      </c>
      <c r="B47" s="66" t="s">
        <v>44</v>
      </c>
      <c r="C47" s="67" t="s">
        <v>25</v>
      </c>
      <c r="D47" s="68">
        <v>93</v>
      </c>
      <c r="E47" s="69"/>
      <c r="F47" s="63" t="str" cm="1">
        <f t="array" ref="F47">numtext(E47)</f>
        <v>CERO PESOS 00/100 M.N.</v>
      </c>
      <c r="G47" s="69">
        <f t="shared" si="9" ref="G47">ROUND(D47*E47,2)</f>
        <v>0</v>
      </c>
    </row>
    <row r="48" spans="1:7" s="64" customFormat="1" ht="57">
      <c r="A48" s="30" t="s">
        <v>92</v>
      </c>
      <c r="B48" s="66" t="s">
        <v>124</v>
      </c>
      <c r="C48" s="67" t="s">
        <v>25</v>
      </c>
      <c r="D48" s="68">
        <v>10</v>
      </c>
      <c r="E48" s="69"/>
      <c r="F48" s="63" t="str" cm="1">
        <f t="array" ref="F48">numtext(E48)</f>
        <v>CERO PESOS 00/100 M.N.</v>
      </c>
      <c r="G48" s="69">
        <f t="shared" si="10" ref="G48">ROUND(D48*E48,2)</f>
        <v>0</v>
      </c>
    </row>
    <row r="49" spans="1:7" s="64" customFormat="1" ht="42.75">
      <c r="A49" s="30" t="s">
        <v>93</v>
      </c>
      <c r="B49" s="66" t="s">
        <v>125</v>
      </c>
      <c r="C49" s="67" t="s">
        <v>25</v>
      </c>
      <c r="D49" s="68">
        <v>83</v>
      </c>
      <c r="E49" s="69"/>
      <c r="F49" s="63" t="str" cm="1">
        <f t="array" ref="F49">numtext(E49)</f>
        <v>CERO PESOS 00/100 M.N.</v>
      </c>
      <c r="G49" s="69">
        <f t="shared" si="7"/>
        <v>0</v>
      </c>
    </row>
    <row r="50" spans="1:7" s="64" customFormat="1" ht="57">
      <c r="A50" s="30" t="s">
        <v>94</v>
      </c>
      <c r="B50" s="66" t="s">
        <v>134</v>
      </c>
      <c r="C50" s="67" t="s">
        <v>24</v>
      </c>
      <c r="D50" s="68">
        <v>216.17</v>
      </c>
      <c r="E50" s="69"/>
      <c r="F50" s="63" t="str" cm="1">
        <f t="array" ref="F50">numtext(E50)</f>
        <v>CERO PESOS 00/100 M.N.</v>
      </c>
      <c r="G50" s="69">
        <f t="shared" si="7"/>
        <v>0</v>
      </c>
    </row>
    <row r="51" spans="1:7" s="16" customFormat="1" ht="15">
      <c r="A51" s="73" t="s">
        <v>32</v>
      </c>
      <c r="B51" s="74" t="s">
        <v>123</v>
      </c>
      <c r="C51" s="67"/>
      <c r="D51" s="68"/>
      <c r="E51" s="69"/>
      <c r="F51" s="63"/>
      <c r="G51" s="26">
        <f>SUM(G52:G56)</f>
        <v>0</v>
      </c>
    </row>
    <row r="52" spans="1:7" s="16" customFormat="1" ht="57">
      <c r="A52" s="30" t="s">
        <v>147</v>
      </c>
      <c r="B52" s="66" t="s">
        <v>236</v>
      </c>
      <c r="C52" s="67" t="s">
        <v>24</v>
      </c>
      <c r="D52" s="68">
        <v>192.27</v>
      </c>
      <c r="E52" s="69"/>
      <c r="F52" s="63" t="str" cm="1">
        <f t="array" ref="F52">numtext(E52)</f>
        <v>CERO PESOS 00/100 M.N.</v>
      </c>
      <c r="G52" s="69">
        <f t="shared" si="11" ref="G52:G56">ROUND(D52*E52,2)</f>
        <v>0</v>
      </c>
    </row>
    <row r="53" spans="1:7" s="16" customFormat="1" ht="57">
      <c r="A53" s="30" t="s">
        <v>216</v>
      </c>
      <c r="B53" s="66" t="s">
        <v>128</v>
      </c>
      <c r="C53" s="67" t="s">
        <v>24</v>
      </c>
      <c r="D53" s="68">
        <v>145.67</v>
      </c>
      <c r="E53" s="69"/>
      <c r="F53" s="63" t="str" cm="1">
        <f t="array" ref="F53">numtext(E53)</f>
        <v>CERO PESOS 00/100 M.N.</v>
      </c>
      <c r="G53" s="69">
        <f t="shared" si="11"/>
        <v>0</v>
      </c>
    </row>
    <row r="54" spans="1:7" s="16" customFormat="1" ht="99.75">
      <c r="A54" s="30" t="s">
        <v>217</v>
      </c>
      <c r="B54" s="66" t="s">
        <v>56</v>
      </c>
      <c r="C54" s="67" t="s">
        <v>25</v>
      </c>
      <c r="D54" s="68">
        <v>169</v>
      </c>
      <c r="E54" s="69"/>
      <c r="F54" s="63" t="str" cm="1">
        <f t="array" ref="F54">numtext(E54)</f>
        <v>CERO PESOS 00/100 M.N.</v>
      </c>
      <c r="G54" s="69">
        <f t="shared" si="11"/>
        <v>0</v>
      </c>
    </row>
    <row r="55" spans="1:7" s="16" customFormat="1" ht="71.25">
      <c r="A55" s="30" t="s">
        <v>218</v>
      </c>
      <c r="B55" s="66" t="s">
        <v>130</v>
      </c>
      <c r="C55" s="67" t="s">
        <v>24</v>
      </c>
      <c r="D55" s="68">
        <v>537.90</v>
      </c>
      <c r="E55" s="69"/>
      <c r="F55" s="63" t="str" cm="1">
        <f t="array" ref="F55">numtext(E55)</f>
        <v>CERO PESOS 00/100 M.N.</v>
      </c>
      <c r="G55" s="69">
        <f t="shared" si="11"/>
        <v>0</v>
      </c>
    </row>
    <row r="56" spans="1:7" s="16" customFormat="1" ht="71.25">
      <c r="A56" s="30" t="s">
        <v>95</v>
      </c>
      <c r="B56" s="66" t="s">
        <v>129</v>
      </c>
      <c r="C56" s="67" t="s">
        <v>24</v>
      </c>
      <c r="D56" s="68">
        <v>752.88</v>
      </c>
      <c r="E56" s="69"/>
      <c r="F56" s="63" t="str" cm="1">
        <f t="array" ref="F56">numtext(E56)</f>
        <v>CERO PESOS 00/100 M.N.</v>
      </c>
      <c r="G56" s="69">
        <f t="shared" si="11"/>
        <v>0</v>
      </c>
    </row>
    <row r="57" spans="1:7" s="16" customFormat="1" ht="15">
      <c r="A57" s="73" t="s">
        <v>33</v>
      </c>
      <c r="B57" s="74" t="s">
        <v>62</v>
      </c>
      <c r="C57" s="67"/>
      <c r="D57" s="68"/>
      <c r="E57" s="69"/>
      <c r="F57" s="63"/>
      <c r="G57" s="26">
        <f>SUM(G58:G62)</f>
        <v>0</v>
      </c>
    </row>
    <row r="58" spans="1:7" s="16" customFormat="1" ht="114">
      <c r="A58" s="30" t="s">
        <v>219</v>
      </c>
      <c r="B58" s="66" t="s">
        <v>237</v>
      </c>
      <c r="C58" s="67" t="s">
        <v>23</v>
      </c>
      <c r="D58" s="68">
        <v>133.89</v>
      </c>
      <c r="E58" s="69"/>
      <c r="F58" s="63" t="str" cm="1">
        <f t="array" ref="F58">numtext(E58)</f>
        <v>CERO PESOS 00/100 M.N.</v>
      </c>
      <c r="G58" s="69">
        <f t="shared" si="12" ref="G58">ROUND(D58*E58,2)</f>
        <v>0</v>
      </c>
    </row>
    <row r="59" spans="1:7" s="16" customFormat="1" ht="114">
      <c r="A59" s="30" t="s">
        <v>96</v>
      </c>
      <c r="B59" s="66" t="s">
        <v>238</v>
      </c>
      <c r="C59" s="67" t="s">
        <v>23</v>
      </c>
      <c r="D59" s="68">
        <v>77.64</v>
      </c>
      <c r="E59" s="69"/>
      <c r="F59" s="63" t="str" cm="1">
        <f t="array" ref="F59">numtext(E59)</f>
        <v>CERO PESOS 00/100 M.N.</v>
      </c>
      <c r="G59" s="69">
        <f t="shared" si="13" ref="G59:G61">ROUND(D59*E59,2)</f>
        <v>0</v>
      </c>
    </row>
    <row r="60" spans="1:7" s="16" customFormat="1" ht="99.75">
      <c r="A60" s="30" t="s">
        <v>220</v>
      </c>
      <c r="B60" s="66" t="s">
        <v>239</v>
      </c>
      <c r="C60" s="67" t="s">
        <v>23</v>
      </c>
      <c r="D60" s="68">
        <v>27.20</v>
      </c>
      <c r="E60" s="69"/>
      <c r="F60" s="63" t="str" cm="1">
        <f t="array" ref="F60">numtext(E60)</f>
        <v>CERO PESOS 00/100 M.N.</v>
      </c>
      <c r="G60" s="69">
        <f t="shared" si="13"/>
        <v>0</v>
      </c>
    </row>
    <row r="61" spans="1:7" s="16" customFormat="1" ht="156.75">
      <c r="A61" s="30" t="s">
        <v>221</v>
      </c>
      <c r="B61" s="66" t="s">
        <v>50</v>
      </c>
      <c r="C61" s="67" t="s">
        <v>23</v>
      </c>
      <c r="D61" s="68">
        <v>167.20</v>
      </c>
      <c r="E61" s="69"/>
      <c r="F61" s="63" t="str" cm="1">
        <f t="array" ref="F61">numtext(E61)</f>
        <v>CERO PESOS 00/100 M.N.</v>
      </c>
      <c r="G61" s="69">
        <f t="shared" si="13"/>
        <v>0</v>
      </c>
    </row>
    <row r="62" spans="1:7" s="16" customFormat="1" ht="114">
      <c r="A62" s="30" t="s">
        <v>97</v>
      </c>
      <c r="B62" s="66" t="s">
        <v>63</v>
      </c>
      <c r="C62" s="67" t="s">
        <v>24</v>
      </c>
      <c r="D62" s="68">
        <v>207.17</v>
      </c>
      <c r="E62" s="69"/>
      <c r="F62" s="63" t="str" cm="1">
        <f t="array" ref="F62">numtext(E62)</f>
        <v>CERO PESOS 00/100 M.N.</v>
      </c>
      <c r="G62" s="69">
        <f t="shared" si="14" ref="G62">ROUND(D62*E62,2)</f>
        <v>0</v>
      </c>
    </row>
    <row r="63" spans="1:7" s="16" customFormat="1" ht="15">
      <c r="A63" s="73" t="s">
        <v>28</v>
      </c>
      <c r="B63" s="74" t="s">
        <v>64</v>
      </c>
      <c r="C63" s="67"/>
      <c r="D63" s="68"/>
      <c r="E63" s="69"/>
      <c r="F63" s="63"/>
      <c r="G63" s="26">
        <f>SUM(G64:G68)</f>
        <v>0</v>
      </c>
    </row>
    <row r="64" spans="1:7" s="16" customFormat="1" ht="99.75">
      <c r="A64" s="30" t="s">
        <v>98</v>
      </c>
      <c r="B64" s="66" t="s">
        <v>240</v>
      </c>
      <c r="C64" s="67" t="s">
        <v>23</v>
      </c>
      <c r="D64" s="68">
        <v>261.47</v>
      </c>
      <c r="E64" s="69"/>
      <c r="F64" s="63" t="str" cm="1">
        <f t="array" ref="F64">numtext(E64)</f>
        <v>CERO PESOS 00/100 M.N.</v>
      </c>
      <c r="G64" s="69">
        <f t="shared" si="15" ref="G64">ROUND(D64*E64,2)</f>
        <v>0</v>
      </c>
    </row>
    <row r="65" spans="1:7" s="16" customFormat="1" ht="114">
      <c r="A65" s="30" t="s">
        <v>99</v>
      </c>
      <c r="B65" s="66" t="s">
        <v>241</v>
      </c>
      <c r="C65" s="67" t="s">
        <v>24</v>
      </c>
      <c r="D65" s="68">
        <v>220.04</v>
      </c>
      <c r="E65" s="69"/>
      <c r="F65" s="63" t="str" cm="1">
        <f t="array" ref="F65">numtext(E65)</f>
        <v>CERO PESOS 00/100 M.N.</v>
      </c>
      <c r="G65" s="69">
        <f t="shared" si="16" ref="G65:G66">ROUND(D65*E65,2)</f>
        <v>0</v>
      </c>
    </row>
    <row r="66" spans="1:7" s="16" customFormat="1" ht="57">
      <c r="A66" s="30" t="s">
        <v>178</v>
      </c>
      <c r="B66" s="66" t="s">
        <v>204</v>
      </c>
      <c r="C66" s="67" t="s">
        <v>23</v>
      </c>
      <c r="D66" s="68">
        <v>133.07999999999998</v>
      </c>
      <c r="E66" s="69"/>
      <c r="F66" s="63" t="str" cm="1">
        <f t="array" ref="F66">numtext(E66)</f>
        <v>CERO PESOS 00/100 M.N.</v>
      </c>
      <c r="G66" s="69">
        <f t="shared" si="16"/>
        <v>0</v>
      </c>
    </row>
    <row r="67" spans="1:7" s="16" customFormat="1" ht="85.5">
      <c r="A67" s="30" t="s">
        <v>179</v>
      </c>
      <c r="B67" s="66" t="s">
        <v>169</v>
      </c>
      <c r="C67" s="67" t="s">
        <v>23</v>
      </c>
      <c r="D67" s="68">
        <v>436.93</v>
      </c>
      <c r="E67" s="69"/>
      <c r="F67" s="63" t="str" cm="1">
        <f t="array" ref="F67">numtext(E67)</f>
        <v>CERO PESOS 00/100 M.N.</v>
      </c>
      <c r="G67" s="69">
        <f>ROUND(D67*E67,2)</f>
        <v>0</v>
      </c>
    </row>
    <row r="68" spans="1:7" s="16" customFormat="1" ht="71.25">
      <c r="A68" s="30" t="s">
        <v>100</v>
      </c>
      <c r="B68" s="66" t="s">
        <v>170</v>
      </c>
      <c r="C68" s="67" t="s">
        <v>23</v>
      </c>
      <c r="D68" s="68">
        <v>119.76</v>
      </c>
      <c r="E68" s="69"/>
      <c r="F68" s="63" t="str" cm="1">
        <f t="array" ref="F68">numtext(E68)</f>
        <v>CERO PESOS 00/100 M.N.</v>
      </c>
      <c r="G68" s="69">
        <f>ROUND(D68*E68,2)</f>
        <v>0</v>
      </c>
    </row>
    <row r="69" spans="1:7" s="16" customFormat="1" ht="15">
      <c r="A69" s="73" t="s">
        <v>34</v>
      </c>
      <c r="B69" s="74" t="s">
        <v>65</v>
      </c>
      <c r="C69" s="67"/>
      <c r="D69" s="68"/>
      <c r="E69" s="69"/>
      <c r="F69" s="63"/>
      <c r="G69" s="26">
        <f>SUM(G70:G87)</f>
        <v>0</v>
      </c>
    </row>
    <row r="70" spans="1:7" s="16" customFormat="1" ht="57">
      <c r="A70" s="30" t="s">
        <v>180</v>
      </c>
      <c r="B70" s="66" t="s">
        <v>66</v>
      </c>
      <c r="C70" s="67" t="s">
        <v>25</v>
      </c>
      <c r="D70" s="68">
        <v>16</v>
      </c>
      <c r="E70" s="69"/>
      <c r="F70" s="63" t="str" cm="1">
        <f t="array" ref="F70">numtext(E70)</f>
        <v>CERO PESOS 00/100 M.N.</v>
      </c>
      <c r="G70" s="69">
        <f t="shared" si="17" ref="G70:G86">ROUND(D70*E70,2)</f>
        <v>0</v>
      </c>
    </row>
    <row r="71" spans="1:7" s="16" customFormat="1" ht="71.25">
      <c r="A71" s="30" t="s">
        <v>181</v>
      </c>
      <c r="B71" s="66" t="s">
        <v>67</v>
      </c>
      <c r="C71" s="67" t="s">
        <v>25</v>
      </c>
      <c r="D71" s="68">
        <v>8</v>
      </c>
      <c r="E71" s="69"/>
      <c r="F71" s="63" t="str" cm="1">
        <f t="array" ref="F71">numtext(E71)</f>
        <v>CERO PESOS 00/100 M.N.</v>
      </c>
      <c r="G71" s="69">
        <f t="shared" si="17"/>
        <v>0</v>
      </c>
    </row>
    <row r="72" spans="1:7" s="16" customFormat="1" ht="42.75">
      <c r="A72" s="30" t="s">
        <v>101</v>
      </c>
      <c r="B72" s="66" t="s">
        <v>41</v>
      </c>
      <c r="C72" s="67" t="s">
        <v>25</v>
      </c>
      <c r="D72" s="68">
        <v>8</v>
      </c>
      <c r="E72" s="69"/>
      <c r="F72" s="63" t="str" cm="1">
        <f t="array" ref="F72">numtext(E72)</f>
        <v>CERO PESOS 00/100 M.N.</v>
      </c>
      <c r="G72" s="69">
        <f t="shared" si="17"/>
        <v>0</v>
      </c>
    </row>
    <row r="73" spans="1:7" s="16" customFormat="1" ht="42.75">
      <c r="A73" s="30" t="s">
        <v>148</v>
      </c>
      <c r="B73" s="66" t="s">
        <v>42</v>
      </c>
      <c r="C73" s="67" t="s">
        <v>25</v>
      </c>
      <c r="D73" s="68">
        <v>8</v>
      </c>
      <c r="E73" s="69"/>
      <c r="F73" s="63" t="str" cm="1">
        <f t="array" ref="F73">numtext(E73)</f>
        <v>CERO PESOS 00/100 M.N.</v>
      </c>
      <c r="G73" s="69">
        <f>ROUND(D73*E73,2)</f>
        <v>0</v>
      </c>
    </row>
    <row r="74" spans="1:7" s="16" customFormat="1" ht="85.5">
      <c r="A74" s="30" t="s">
        <v>182</v>
      </c>
      <c r="B74" s="66" t="s">
        <v>205</v>
      </c>
      <c r="C74" s="67" t="s">
        <v>25</v>
      </c>
      <c r="D74" s="68">
        <v>7</v>
      </c>
      <c r="E74" s="69"/>
      <c r="F74" s="63" t="str" cm="1">
        <f t="array" ref="F74">numtext(E74)</f>
        <v>CERO PESOS 00/100 M.N.</v>
      </c>
      <c r="G74" s="69">
        <f t="shared" si="18" ref="G74:G78">ROUND(D74*E74,2)</f>
        <v>0</v>
      </c>
    </row>
    <row r="75" spans="1:7" s="16" customFormat="1" ht="57">
      <c r="A75" s="30" t="s">
        <v>183</v>
      </c>
      <c r="B75" s="66" t="s">
        <v>206</v>
      </c>
      <c r="C75" s="67" t="s">
        <v>23</v>
      </c>
      <c r="D75" s="68">
        <v>3.84</v>
      </c>
      <c r="E75" s="69"/>
      <c r="F75" s="63" t="str" cm="1">
        <f t="array" ref="F75">numtext(E75)</f>
        <v>CERO PESOS 00/100 M.N.</v>
      </c>
      <c r="G75" s="69">
        <f t="shared" si="18"/>
        <v>0</v>
      </c>
    </row>
    <row r="76" spans="1:7" s="16" customFormat="1" ht="42.75">
      <c r="A76" s="30" t="s">
        <v>184</v>
      </c>
      <c r="B76" s="66" t="s">
        <v>252</v>
      </c>
      <c r="C76" s="67" t="s">
        <v>25</v>
      </c>
      <c r="D76" s="68">
        <v>7</v>
      </c>
      <c r="E76" s="69"/>
      <c r="F76" s="63" t="str" cm="1">
        <f t="array" ref="F76">numtext(E76)</f>
        <v>CERO PESOS 00/100 M.N.</v>
      </c>
      <c r="G76" s="69">
        <f t="shared" si="18"/>
        <v>0</v>
      </c>
    </row>
    <row r="77" spans="1:7" s="16" customFormat="1" ht="57">
      <c r="A77" s="30" t="s">
        <v>185</v>
      </c>
      <c r="B77" s="66" t="s">
        <v>207</v>
      </c>
      <c r="C77" s="67" t="s">
        <v>25</v>
      </c>
      <c r="D77" s="68">
        <v>7</v>
      </c>
      <c r="E77" s="69"/>
      <c r="F77" s="63" t="str" cm="1">
        <f t="array" ref="F77">numtext(E77)</f>
        <v>CERO PESOS 00/100 M.N.</v>
      </c>
      <c r="G77" s="69">
        <f t="shared" si="18"/>
        <v>0</v>
      </c>
    </row>
    <row r="78" spans="1:7" s="16" customFormat="1" ht="57">
      <c r="A78" s="30" t="s">
        <v>186</v>
      </c>
      <c r="B78" s="66" t="s">
        <v>68</v>
      </c>
      <c r="C78" s="67" t="s">
        <v>25</v>
      </c>
      <c r="D78" s="68">
        <v>8</v>
      </c>
      <c r="E78" s="69"/>
      <c r="F78" s="63" t="str" cm="1">
        <f t="array" ref="F78">numtext(E78)</f>
        <v>CERO PESOS 00/100 M.N.</v>
      </c>
      <c r="G78" s="69">
        <f t="shared" si="18"/>
        <v>0</v>
      </c>
    </row>
    <row r="79" spans="1:7" s="16" customFormat="1" ht="42.75">
      <c r="A79" s="30" t="s">
        <v>187</v>
      </c>
      <c r="B79" s="66" t="s">
        <v>69</v>
      </c>
      <c r="C79" s="67" t="s">
        <v>25</v>
      </c>
      <c r="D79" s="68">
        <v>7</v>
      </c>
      <c r="E79" s="69"/>
      <c r="F79" s="63" t="str" cm="1">
        <f t="array" ref="F79">numtext(E79)</f>
        <v>CERO PESOS 00/100 M.N.</v>
      </c>
      <c r="G79" s="69">
        <f t="shared" si="19" ref="G79:G80">ROUND(D79*E79,2)</f>
        <v>0</v>
      </c>
    </row>
    <row r="80" spans="1:7" s="16" customFormat="1" ht="42.75">
      <c r="A80" s="30" t="s">
        <v>188</v>
      </c>
      <c r="B80" s="66" t="s">
        <v>70</v>
      </c>
      <c r="C80" s="67" t="s">
        <v>25</v>
      </c>
      <c r="D80" s="68">
        <v>7</v>
      </c>
      <c r="E80" s="69"/>
      <c r="F80" s="63" t="str" cm="1">
        <f t="array" ref="F80">numtext(E80)</f>
        <v>CERO PESOS 00/100 M.N.</v>
      </c>
      <c r="G80" s="69">
        <f t="shared" si="19"/>
        <v>0</v>
      </c>
    </row>
    <row r="81" spans="1:7" s="16" customFormat="1" ht="42.75">
      <c r="A81" s="30" t="s">
        <v>189</v>
      </c>
      <c r="B81" s="66" t="s">
        <v>208</v>
      </c>
      <c r="C81" s="67" t="s">
        <v>209</v>
      </c>
      <c r="D81" s="68">
        <v>7</v>
      </c>
      <c r="E81" s="69"/>
      <c r="F81" s="63" t="str" cm="1">
        <f t="array" ref="F81">numtext(E81)</f>
        <v>CERO PESOS 00/100 M.N.</v>
      </c>
      <c r="G81" s="69">
        <f t="shared" si="20" ref="G81">ROUND(D81*E81,2)</f>
        <v>0</v>
      </c>
    </row>
    <row r="82" spans="1:7" s="16" customFormat="1" ht="57">
      <c r="A82" s="30" t="s">
        <v>190</v>
      </c>
      <c r="B82" s="66" t="s">
        <v>71</v>
      </c>
      <c r="C82" s="67" t="s">
        <v>25</v>
      </c>
      <c r="D82" s="68">
        <v>8</v>
      </c>
      <c r="E82" s="69"/>
      <c r="F82" s="63" t="str" cm="1">
        <f t="array" ref="F82">numtext(E82)</f>
        <v>CERO PESOS 00/100 M.N.</v>
      </c>
      <c r="G82" s="69">
        <f t="shared" si="17"/>
        <v>0</v>
      </c>
    </row>
    <row r="83" spans="1:7" s="16" customFormat="1" ht="57">
      <c r="A83" s="30" t="s">
        <v>191</v>
      </c>
      <c r="B83" s="66" t="s">
        <v>40</v>
      </c>
      <c r="C83" s="67" t="s">
        <v>25</v>
      </c>
      <c r="D83" s="68">
        <v>23</v>
      </c>
      <c r="E83" s="69"/>
      <c r="F83" s="63" t="str" cm="1">
        <f t="array" ref="F83">numtext(E83)</f>
        <v>CERO PESOS 00/100 M.N.</v>
      </c>
      <c r="G83" s="69">
        <f t="shared" si="17"/>
        <v>0</v>
      </c>
    </row>
    <row r="84" spans="1:7" s="16" customFormat="1" ht="71.25">
      <c r="A84" s="30" t="s">
        <v>102</v>
      </c>
      <c r="B84" s="66" t="s">
        <v>242</v>
      </c>
      <c r="C84" s="67" t="s">
        <v>23</v>
      </c>
      <c r="D84" s="68">
        <v>9.31</v>
      </c>
      <c r="E84" s="69"/>
      <c r="F84" s="63" t="str" cm="1">
        <f t="array" ref="F84">numtext(E84)</f>
        <v>CERO PESOS 00/100 M.N.</v>
      </c>
      <c r="G84" s="69">
        <f t="shared" si="21" ref="G84">ROUND(D84*E84,2)</f>
        <v>0</v>
      </c>
    </row>
    <row r="85" spans="1:7" s="16" customFormat="1" ht="128.25">
      <c r="A85" s="30" t="s">
        <v>149</v>
      </c>
      <c r="B85" s="66" t="s">
        <v>253</v>
      </c>
      <c r="C85" s="67" t="s">
        <v>25</v>
      </c>
      <c r="D85" s="68">
        <v>1</v>
      </c>
      <c r="E85" s="69"/>
      <c r="F85" s="63" t="str" cm="1">
        <f t="array" ref="F85">numtext(E85)</f>
        <v>CERO PESOS 00/100 M.N.</v>
      </c>
      <c r="G85" s="69">
        <f t="shared" si="17"/>
        <v>0</v>
      </c>
    </row>
    <row r="86" spans="1:7" s="16" customFormat="1" ht="114">
      <c r="A86" s="30" t="s">
        <v>150</v>
      </c>
      <c r="B86" s="66" t="s">
        <v>254</v>
      </c>
      <c r="C86" s="67" t="s">
        <v>25</v>
      </c>
      <c r="D86" s="68">
        <v>5</v>
      </c>
      <c r="E86" s="69"/>
      <c r="F86" s="63" t="str" cm="1">
        <f t="array" ref="F86">numtext(E86)</f>
        <v>CERO PESOS 00/100 M.N.</v>
      </c>
      <c r="G86" s="69">
        <f t="shared" si="17"/>
        <v>0</v>
      </c>
    </row>
    <row r="87" spans="1:7" s="16" customFormat="1" ht="114">
      <c r="A87" s="30" t="s">
        <v>103</v>
      </c>
      <c r="B87" s="66" t="s">
        <v>255</v>
      </c>
      <c r="C87" s="67" t="s">
        <v>25</v>
      </c>
      <c r="D87" s="68">
        <v>1</v>
      </c>
      <c r="E87" s="69"/>
      <c r="F87" s="63" t="str" cm="1">
        <f t="array" ref="F87">numtext(E87)</f>
        <v>CERO PESOS 00/100 M.N.</v>
      </c>
      <c r="G87" s="69">
        <f t="shared" si="22" ref="G87">ROUND(D87*E87,2)</f>
        <v>0</v>
      </c>
    </row>
    <row r="88" spans="1:7" s="16" customFormat="1" ht="15">
      <c r="A88" s="73" t="s">
        <v>35</v>
      </c>
      <c r="B88" s="74" t="s">
        <v>72</v>
      </c>
      <c r="C88" s="67"/>
      <c r="D88" s="68"/>
      <c r="E88" s="69"/>
      <c r="F88" s="63"/>
      <c r="G88" s="26">
        <f>SUM(G89:G103)</f>
        <v>0</v>
      </c>
    </row>
    <row r="89" spans="1:7" s="16" customFormat="1" ht="114">
      <c r="A89" s="30" t="s">
        <v>120</v>
      </c>
      <c r="B89" s="66" t="s">
        <v>135</v>
      </c>
      <c r="C89" s="67" t="s">
        <v>25</v>
      </c>
      <c r="D89" s="68">
        <v>4</v>
      </c>
      <c r="E89" s="69"/>
      <c r="F89" s="63" t="str" cm="1">
        <f t="array" ref="F89">numtext(E89)</f>
        <v>CERO PESOS 00/100 M.N.</v>
      </c>
      <c r="G89" s="69">
        <f t="shared" si="23" ref="G89">ROUND(D89*E89,2)</f>
        <v>0</v>
      </c>
    </row>
    <row r="90" spans="1:7" s="16" customFormat="1" ht="114">
      <c r="A90" s="30" t="s">
        <v>151</v>
      </c>
      <c r="B90" s="66" t="s">
        <v>256</v>
      </c>
      <c r="C90" s="67" t="s">
        <v>25</v>
      </c>
      <c r="D90" s="68">
        <v>2</v>
      </c>
      <c r="E90" s="69"/>
      <c r="F90" s="63" t="str" cm="1">
        <f t="array" ref="F90">numtext(E90)</f>
        <v>CERO PESOS 00/100 M.N.</v>
      </c>
      <c r="G90" s="69">
        <f t="shared" si="24" ref="G90:G92">ROUND(D90*E90,2)</f>
        <v>0</v>
      </c>
    </row>
    <row r="91" spans="1:7" s="16" customFormat="1" ht="114">
      <c r="A91" s="30" t="s">
        <v>131</v>
      </c>
      <c r="B91" s="66" t="s">
        <v>244</v>
      </c>
      <c r="C91" s="67" t="s">
        <v>25</v>
      </c>
      <c r="D91" s="68">
        <v>1</v>
      </c>
      <c r="E91" s="69"/>
      <c r="F91" s="63" t="str" cm="1">
        <f t="array" ref="F91">numtext(E91)</f>
        <v>CERO PESOS 00/100 M.N.</v>
      </c>
      <c r="G91" s="69">
        <f t="shared" si="24"/>
        <v>0</v>
      </c>
    </row>
    <row r="92" spans="1:7" s="16" customFormat="1" ht="114">
      <c r="A92" s="30" t="s">
        <v>192</v>
      </c>
      <c r="B92" s="66" t="s">
        <v>243</v>
      </c>
      <c r="C92" s="67" t="s">
        <v>25</v>
      </c>
      <c r="D92" s="68">
        <v>3</v>
      </c>
      <c r="E92" s="69"/>
      <c r="F92" s="63" t="str" cm="1">
        <f t="array" ref="F92">numtext(E92)</f>
        <v>CERO PESOS 00/100 M.N.</v>
      </c>
      <c r="G92" s="69">
        <f t="shared" si="24"/>
        <v>0</v>
      </c>
    </row>
    <row r="93" spans="1:7" s="16" customFormat="1" ht="42.75">
      <c r="A93" s="30" t="s">
        <v>193</v>
      </c>
      <c r="B93" s="66" t="s">
        <v>136</v>
      </c>
      <c r="C93" s="67" t="s">
        <v>25</v>
      </c>
      <c r="D93" s="68">
        <v>4</v>
      </c>
      <c r="E93" s="69"/>
      <c r="F93" s="63" t="str" cm="1">
        <f t="array" ref="F93">numtext(E93)</f>
        <v>CERO PESOS 00/100 M.N.</v>
      </c>
      <c r="G93" s="69">
        <f t="shared" si="25" ref="G93">ROUND(D93*E93,2)</f>
        <v>0</v>
      </c>
    </row>
    <row r="94" spans="1:7" s="16" customFormat="1" ht="42.75">
      <c r="A94" s="30" t="s">
        <v>194</v>
      </c>
      <c r="B94" s="66" t="s">
        <v>245</v>
      </c>
      <c r="C94" s="67" t="s">
        <v>25</v>
      </c>
      <c r="D94" s="68">
        <v>6</v>
      </c>
      <c r="E94" s="69"/>
      <c r="F94" s="63" t="str" cm="1">
        <f t="array" ref="F94">numtext(E94)</f>
        <v>CERO PESOS 00/100 M.N.</v>
      </c>
      <c r="G94" s="69">
        <f t="shared" si="26" ref="G94">ROUND(D94*E94,2)</f>
        <v>0</v>
      </c>
    </row>
    <row r="95" spans="1:7" s="16" customFormat="1" ht="71.25">
      <c r="A95" s="30" t="s">
        <v>152</v>
      </c>
      <c r="B95" s="66" t="s">
        <v>73</v>
      </c>
      <c r="C95" s="67" t="s">
        <v>25</v>
      </c>
      <c r="D95" s="68">
        <v>10</v>
      </c>
      <c r="E95" s="69"/>
      <c r="F95" s="63" t="str" cm="1">
        <f t="array" ref="F95">numtext(E95)</f>
        <v>CERO PESOS 00/100 M.N.</v>
      </c>
      <c r="G95" s="69">
        <f t="shared" si="27" ref="G95:G103">ROUND(D95*E95,2)</f>
        <v>0</v>
      </c>
    </row>
    <row r="96" spans="1:7" s="16" customFormat="1" ht="128.25">
      <c r="A96" s="30" t="s">
        <v>195</v>
      </c>
      <c r="B96" s="66" t="s">
        <v>257</v>
      </c>
      <c r="C96" s="67" t="s">
        <v>25</v>
      </c>
      <c r="D96" s="68">
        <v>2</v>
      </c>
      <c r="E96" s="69"/>
      <c r="F96" s="63" t="str" cm="1">
        <f t="array" ref="F96">numtext(E96)</f>
        <v>CERO PESOS 00/100 M.N.</v>
      </c>
      <c r="G96" s="69">
        <f t="shared" si="27"/>
        <v>0</v>
      </c>
    </row>
    <row r="97" spans="1:7" s="16" customFormat="1" ht="128.25">
      <c r="A97" s="30" t="s">
        <v>153</v>
      </c>
      <c r="B97" s="66" t="s">
        <v>258</v>
      </c>
      <c r="C97" s="67" t="s">
        <v>25</v>
      </c>
      <c r="D97" s="68">
        <v>1</v>
      </c>
      <c r="E97" s="69"/>
      <c r="F97" s="63" t="str" cm="1">
        <f t="array" ref="F97">numtext(E97)</f>
        <v>CERO PESOS 00/100 M.N.</v>
      </c>
      <c r="G97" s="69">
        <f t="shared" si="27"/>
        <v>0</v>
      </c>
    </row>
    <row r="98" spans="1:7" s="16" customFormat="1" ht="128.25">
      <c r="A98" s="30" t="s">
        <v>154</v>
      </c>
      <c r="B98" s="66" t="s">
        <v>259</v>
      </c>
      <c r="C98" s="67" t="s">
        <v>25</v>
      </c>
      <c r="D98" s="68">
        <v>1</v>
      </c>
      <c r="E98" s="69"/>
      <c r="F98" s="63" t="str" cm="1">
        <f t="array" ref="F98">numtext(E98)</f>
        <v>CERO PESOS 00/100 M.N.</v>
      </c>
      <c r="G98" s="69">
        <f t="shared" si="27"/>
        <v>0</v>
      </c>
    </row>
    <row r="99" spans="1:7" s="16" customFormat="1" ht="128.25">
      <c r="A99" s="30" t="s">
        <v>104</v>
      </c>
      <c r="B99" s="66" t="s">
        <v>260</v>
      </c>
      <c r="C99" s="67" t="s">
        <v>25</v>
      </c>
      <c r="D99" s="68">
        <v>1</v>
      </c>
      <c r="E99" s="69"/>
      <c r="F99" s="63" t="str" cm="1">
        <f t="array" ref="F99">numtext(E99)</f>
        <v>CERO PESOS 00/100 M.N.</v>
      </c>
      <c r="G99" s="69">
        <f t="shared" si="27"/>
        <v>0</v>
      </c>
    </row>
    <row r="100" spans="1:7" s="16" customFormat="1" ht="114">
      <c r="A100" s="30" t="s">
        <v>105</v>
      </c>
      <c r="B100" s="66" t="s">
        <v>261</v>
      </c>
      <c r="C100" s="67" t="s">
        <v>25</v>
      </c>
      <c r="D100" s="68">
        <v>1</v>
      </c>
      <c r="E100" s="69"/>
      <c r="F100" s="63" t="str" cm="1">
        <f t="array" ref="F100">numtext(E100)</f>
        <v>CERO PESOS 00/100 M.N.</v>
      </c>
      <c r="G100" s="69">
        <f t="shared" si="27"/>
        <v>0</v>
      </c>
    </row>
    <row r="101" spans="1:7" s="16" customFormat="1" ht="114">
      <c r="A101" s="30" t="s">
        <v>106</v>
      </c>
      <c r="B101" s="66" t="s">
        <v>262</v>
      </c>
      <c r="C101" s="67" t="s">
        <v>25</v>
      </c>
      <c r="D101" s="68">
        <v>1</v>
      </c>
      <c r="E101" s="69"/>
      <c r="F101" s="63" t="str" cm="1">
        <f t="array" ref="F101">numtext(E101)</f>
        <v>CERO PESOS 00/100 M.N.</v>
      </c>
      <c r="G101" s="69">
        <f t="shared" si="27"/>
        <v>0</v>
      </c>
    </row>
    <row r="102" spans="1:7" s="16" customFormat="1" ht="114">
      <c r="A102" s="30" t="s">
        <v>107</v>
      </c>
      <c r="B102" s="66" t="s">
        <v>263</v>
      </c>
      <c r="C102" s="67" t="s">
        <v>25</v>
      </c>
      <c r="D102" s="68">
        <v>1</v>
      </c>
      <c r="E102" s="69"/>
      <c r="F102" s="63" t="str" cm="1">
        <f t="array" ref="F102">numtext(E102)</f>
        <v>CERO PESOS 00/100 M.N.</v>
      </c>
      <c r="G102" s="69">
        <f t="shared" si="27"/>
        <v>0</v>
      </c>
    </row>
    <row r="103" spans="1:7" s="16" customFormat="1" ht="114">
      <c r="A103" s="30" t="s">
        <v>108</v>
      </c>
      <c r="B103" s="66" t="s">
        <v>264</v>
      </c>
      <c r="C103" s="67" t="s">
        <v>25</v>
      </c>
      <c r="D103" s="68">
        <v>1</v>
      </c>
      <c r="E103" s="69"/>
      <c r="F103" s="63" t="str" cm="1">
        <f t="array" ref="F103">numtext(E103)</f>
        <v>CERO PESOS 00/100 M.N.</v>
      </c>
      <c r="G103" s="69">
        <f t="shared" si="27"/>
        <v>0</v>
      </c>
    </row>
    <row r="104" spans="1:7" s="16" customFormat="1" ht="15">
      <c r="A104" s="73" t="s">
        <v>36</v>
      </c>
      <c r="B104" s="74" t="s">
        <v>246</v>
      </c>
      <c r="C104" s="67"/>
      <c r="D104" s="68"/>
      <c r="E104" s="69"/>
      <c r="F104" s="63"/>
      <c r="G104" s="26">
        <f>SUM(G105:G119)</f>
        <v>0</v>
      </c>
    </row>
    <row r="105" spans="1:7" s="16" customFormat="1" ht="142.5">
      <c r="A105" s="30" t="s">
        <v>109</v>
      </c>
      <c r="B105" s="66" t="s">
        <v>74</v>
      </c>
      <c r="C105" s="67" t="s">
        <v>23</v>
      </c>
      <c r="D105" s="68">
        <v>12.73</v>
      </c>
      <c r="E105" s="69"/>
      <c r="F105" s="63" t="str" cm="1">
        <f t="array" ref="F105">numtext(E105)</f>
        <v>CERO PESOS 00/100 M.N.</v>
      </c>
      <c r="G105" s="69">
        <f t="shared" si="28" ref="G105:G114">ROUND(D105*E105,2)</f>
        <v>0</v>
      </c>
    </row>
    <row r="106" spans="1:7" s="16" customFormat="1" ht="85.5">
      <c r="A106" s="30" t="s">
        <v>155</v>
      </c>
      <c r="B106" s="66" t="s">
        <v>168</v>
      </c>
      <c r="C106" s="67" t="s">
        <v>23</v>
      </c>
      <c r="D106" s="68">
        <v>74.74</v>
      </c>
      <c r="E106" s="69"/>
      <c r="F106" s="63" t="str" cm="1">
        <f t="array" ref="F106">numtext(E106)</f>
        <v>CERO PESOS 00/100 M.N.</v>
      </c>
      <c r="G106" s="69">
        <f t="shared" si="28"/>
        <v>0</v>
      </c>
    </row>
    <row r="107" spans="1:7" s="16" customFormat="1" ht="85.5">
      <c r="A107" s="30" t="s">
        <v>156</v>
      </c>
      <c r="B107" s="66" t="s">
        <v>247</v>
      </c>
      <c r="C107" s="67" t="s">
        <v>23</v>
      </c>
      <c r="D107" s="68">
        <v>31.21</v>
      </c>
      <c r="E107" s="69"/>
      <c r="F107" s="63" t="str" cm="1">
        <f t="array" ref="F107">numtext(E107)</f>
        <v>CERO PESOS 00/100 M.N.</v>
      </c>
      <c r="G107" s="69">
        <f t="shared" si="28"/>
        <v>0</v>
      </c>
    </row>
    <row r="108" spans="1:7" s="16" customFormat="1" ht="57">
      <c r="A108" s="30" t="s">
        <v>110</v>
      </c>
      <c r="B108" s="66" t="s">
        <v>248</v>
      </c>
      <c r="C108" s="67" t="s">
        <v>25</v>
      </c>
      <c r="D108" s="68">
        <v>6</v>
      </c>
      <c r="E108" s="69"/>
      <c r="F108" s="63" t="str" cm="1">
        <f t="array" ref="F108">numtext(E108)</f>
        <v>CERO PESOS 00/100 M.N.</v>
      </c>
      <c r="G108" s="69">
        <f t="shared" si="28"/>
        <v>0</v>
      </c>
    </row>
    <row r="109" spans="1:7" s="16" customFormat="1" ht="142.5">
      <c r="A109" s="30" t="s">
        <v>157</v>
      </c>
      <c r="B109" s="66" t="s">
        <v>265</v>
      </c>
      <c r="C109" s="67" t="s">
        <v>25</v>
      </c>
      <c r="D109" s="68">
        <v>2</v>
      </c>
      <c r="E109" s="69"/>
      <c r="F109" s="63" t="str" cm="1">
        <f t="array" ref="F109">numtext(E109)</f>
        <v>CERO PESOS 00/100 M.N.</v>
      </c>
      <c r="G109" s="69">
        <f t="shared" si="28"/>
        <v>0</v>
      </c>
    </row>
    <row r="110" spans="1:7" s="16" customFormat="1" ht="142.5">
      <c r="A110" s="30" t="s">
        <v>132</v>
      </c>
      <c r="B110" s="66" t="s">
        <v>266</v>
      </c>
      <c r="C110" s="67" t="s">
        <v>25</v>
      </c>
      <c r="D110" s="68">
        <v>1</v>
      </c>
      <c r="E110" s="69"/>
      <c r="F110" s="63" t="str" cm="1">
        <f t="array" ref="F110">numtext(E110)</f>
        <v>CERO PESOS 00/100 M.N.</v>
      </c>
      <c r="G110" s="69">
        <f t="shared" si="28"/>
        <v>0</v>
      </c>
    </row>
    <row r="111" spans="1:7" s="16" customFormat="1" ht="128.25">
      <c r="A111" s="30" t="s">
        <v>196</v>
      </c>
      <c r="B111" s="66" t="s">
        <v>267</v>
      </c>
      <c r="C111" s="67" t="s">
        <v>25</v>
      </c>
      <c r="D111" s="68">
        <v>1</v>
      </c>
      <c r="E111" s="69"/>
      <c r="F111" s="63" t="str" cm="1">
        <f t="array" ref="F111">numtext(E111)</f>
        <v>CERO PESOS 00/100 M.N.</v>
      </c>
      <c r="G111" s="69">
        <f t="shared" si="28"/>
        <v>0</v>
      </c>
    </row>
    <row r="112" spans="1:7" s="16" customFormat="1" ht="71.25">
      <c r="A112" s="30" t="s">
        <v>158</v>
      </c>
      <c r="B112" s="66" t="s">
        <v>268</v>
      </c>
      <c r="C112" s="67" t="s">
        <v>25</v>
      </c>
      <c r="D112" s="68">
        <v>1</v>
      </c>
      <c r="E112" s="69"/>
      <c r="F112" s="63" t="str" cm="1">
        <f t="array" ref="F112">numtext(E112)</f>
        <v>CERO PESOS 00/100 M.N.</v>
      </c>
      <c r="G112" s="69">
        <f>ROUND(D112*E112,2)</f>
        <v>0</v>
      </c>
    </row>
    <row r="113" spans="1:7" s="16" customFormat="1" ht="71.25">
      <c r="A113" s="30" t="s">
        <v>159</v>
      </c>
      <c r="B113" s="66" t="s">
        <v>269</v>
      </c>
      <c r="C113" s="67" t="s">
        <v>25</v>
      </c>
      <c r="D113" s="68">
        <v>1</v>
      </c>
      <c r="E113" s="69"/>
      <c r="F113" s="63" t="str" cm="1">
        <f t="array" ref="F113">numtext(E113)</f>
        <v>CERO PESOS 00/100 M.N.</v>
      </c>
      <c r="G113" s="69">
        <f t="shared" si="28"/>
        <v>0</v>
      </c>
    </row>
    <row r="114" spans="1:7" s="16" customFormat="1" ht="71.25">
      <c r="A114" s="30" t="s">
        <v>160</v>
      </c>
      <c r="B114" s="66" t="s">
        <v>270</v>
      </c>
      <c r="C114" s="67" t="s">
        <v>25</v>
      </c>
      <c r="D114" s="68">
        <v>2</v>
      </c>
      <c r="E114" s="69"/>
      <c r="F114" s="63" t="str" cm="1">
        <f t="array" ref="F114">numtext(E114)</f>
        <v>CERO PESOS 00/100 M.N.</v>
      </c>
      <c r="G114" s="69">
        <f t="shared" si="28"/>
        <v>0</v>
      </c>
    </row>
    <row r="115" spans="1:7" s="16" customFormat="1" ht="71.25">
      <c r="A115" s="30" t="s">
        <v>111</v>
      </c>
      <c r="B115" s="66" t="s">
        <v>271</v>
      </c>
      <c r="C115" s="67" t="s">
        <v>25</v>
      </c>
      <c r="D115" s="68">
        <v>2</v>
      </c>
      <c r="E115" s="69"/>
      <c r="F115" s="63" t="str" cm="1">
        <f t="array" ref="F115">numtext(E115)</f>
        <v>CERO PESOS 00/100 M.N.</v>
      </c>
      <c r="G115" s="69">
        <f t="shared" si="29" ref="G115:G119">ROUND(D115*E115,2)</f>
        <v>0</v>
      </c>
    </row>
    <row r="116" spans="1:7" s="16" customFormat="1" ht="71.25">
      <c r="A116" s="30" t="s">
        <v>161</v>
      </c>
      <c r="B116" s="66" t="s">
        <v>272</v>
      </c>
      <c r="C116" s="67" t="s">
        <v>25</v>
      </c>
      <c r="D116" s="68">
        <v>1</v>
      </c>
      <c r="E116" s="69"/>
      <c r="F116" s="63" t="str" cm="1">
        <f t="array" ref="F116">numtext(E116)</f>
        <v>CERO PESOS 00/100 M.N.</v>
      </c>
      <c r="G116" s="69">
        <f t="shared" si="29"/>
        <v>0</v>
      </c>
    </row>
    <row r="117" spans="1:7" s="16" customFormat="1" ht="71.25">
      <c r="A117" s="30" t="s">
        <v>162</v>
      </c>
      <c r="B117" s="66" t="s">
        <v>273</v>
      </c>
      <c r="C117" s="67" t="s">
        <v>25</v>
      </c>
      <c r="D117" s="68">
        <v>1</v>
      </c>
      <c r="E117" s="69"/>
      <c r="F117" s="63" t="str" cm="1">
        <f t="array" ref="F117">numtext(E117)</f>
        <v>CERO PESOS 00/100 M.N.</v>
      </c>
      <c r="G117" s="69">
        <f t="shared" si="29"/>
        <v>0</v>
      </c>
    </row>
    <row r="118" spans="1:7" s="16" customFormat="1" ht="71.25">
      <c r="A118" s="30" t="s">
        <v>133</v>
      </c>
      <c r="B118" s="66" t="s">
        <v>274</v>
      </c>
      <c r="C118" s="67" t="s">
        <v>25</v>
      </c>
      <c r="D118" s="68">
        <v>1</v>
      </c>
      <c r="E118" s="69"/>
      <c r="F118" s="63" t="str" cm="1">
        <f t="array" ref="F118">numtext(E118)</f>
        <v>CERO PESOS 00/100 M.N.</v>
      </c>
      <c r="G118" s="69">
        <f t="shared" si="29"/>
        <v>0</v>
      </c>
    </row>
    <row r="119" spans="1:7" s="16" customFormat="1" ht="71.25">
      <c r="A119" s="30" t="s">
        <v>112</v>
      </c>
      <c r="B119" s="66" t="s">
        <v>275</v>
      </c>
      <c r="C119" s="67" t="s">
        <v>25</v>
      </c>
      <c r="D119" s="68">
        <v>1</v>
      </c>
      <c r="E119" s="69"/>
      <c r="F119" s="63" t="str" cm="1">
        <f t="array" ref="F119">numtext(E119)</f>
        <v>CERO PESOS 00/100 M.N.</v>
      </c>
      <c r="G119" s="69">
        <f t="shared" si="29"/>
        <v>0</v>
      </c>
    </row>
    <row r="120" spans="1:7" s="16" customFormat="1" ht="15">
      <c r="A120" s="73" t="s">
        <v>37</v>
      </c>
      <c r="B120" s="74" t="s">
        <v>75</v>
      </c>
      <c r="C120" s="67"/>
      <c r="D120" s="68"/>
      <c r="E120" s="69"/>
      <c r="F120" s="63"/>
      <c r="G120" s="26">
        <f>SUM(G121:G126)</f>
        <v>0</v>
      </c>
    </row>
    <row r="121" spans="1:7" s="16" customFormat="1" ht="114">
      <c r="A121" s="30" t="s">
        <v>197</v>
      </c>
      <c r="B121" s="66" t="s">
        <v>138</v>
      </c>
      <c r="C121" s="67" t="s">
        <v>26</v>
      </c>
      <c r="D121" s="68">
        <v>11</v>
      </c>
      <c r="E121" s="69"/>
      <c r="F121" s="63" t="str" cm="1">
        <f t="array" ref="F121">numtext(E121)</f>
        <v>CERO PESOS 00/100 M.N.</v>
      </c>
      <c r="G121" s="69">
        <f t="shared" si="30" ref="G121:G123">ROUND(D121*E121,2)</f>
        <v>0</v>
      </c>
    </row>
    <row r="122" spans="1:7" s="16" customFormat="1" ht="114">
      <c r="A122" s="30" t="s">
        <v>82</v>
      </c>
      <c r="B122" s="66" t="s">
        <v>138</v>
      </c>
      <c r="C122" s="67" t="s">
        <v>26</v>
      </c>
      <c r="D122" s="68">
        <v>11</v>
      </c>
      <c r="E122" s="69"/>
      <c r="F122" s="63" t="str" cm="1">
        <f t="array" ref="F122">numtext(E122)</f>
        <v>CERO PESOS 00/100 M.N.</v>
      </c>
      <c r="G122" s="69">
        <f t="shared" si="30"/>
        <v>0</v>
      </c>
    </row>
    <row r="123" spans="1:7" s="16" customFormat="1" ht="57">
      <c r="A123" s="30" t="s">
        <v>113</v>
      </c>
      <c r="B123" s="66" t="s">
        <v>45</v>
      </c>
      <c r="C123" s="67" t="s">
        <v>25</v>
      </c>
      <c r="D123" s="68">
        <v>11</v>
      </c>
      <c r="E123" s="69"/>
      <c r="F123" s="63" t="str" cm="1">
        <f t="array" ref="F123">numtext(E123)</f>
        <v>CERO PESOS 00/100 M.N.</v>
      </c>
      <c r="G123" s="69">
        <f t="shared" si="30"/>
        <v>0</v>
      </c>
    </row>
    <row r="124" spans="1:7" s="16" customFormat="1" ht="57">
      <c r="A124" s="30" t="s">
        <v>114</v>
      </c>
      <c r="B124" s="66" t="s">
        <v>249</v>
      </c>
      <c r="C124" s="67" t="s">
        <v>24</v>
      </c>
      <c r="D124" s="68">
        <v>67.14</v>
      </c>
      <c r="E124" s="69"/>
      <c r="F124" s="63" t="str" cm="1">
        <f t="array" ref="F124">numtext(E124)</f>
        <v>CERO PESOS 00/100 M.N.</v>
      </c>
      <c r="G124" s="69">
        <f>ROUND(D124*E124,2)</f>
        <v>0</v>
      </c>
    </row>
    <row r="125" spans="1:7" s="16" customFormat="1" ht="57">
      <c r="A125" s="30" t="s">
        <v>198</v>
      </c>
      <c r="B125" s="66" t="s">
        <v>127</v>
      </c>
      <c r="C125" s="67" t="s">
        <v>24</v>
      </c>
      <c r="D125" s="68">
        <v>8.26</v>
      </c>
      <c r="E125" s="69"/>
      <c r="F125" s="63" t="str" cm="1">
        <f t="array" ref="F125">numtext(E125)</f>
        <v>CERO PESOS 00/100 M.N.</v>
      </c>
      <c r="G125" s="69">
        <f t="shared" si="31" ref="G125:G126">ROUND(D125*E125,2)</f>
        <v>0</v>
      </c>
    </row>
    <row r="126" spans="1:7" s="16" customFormat="1" ht="57">
      <c r="A126" s="30" t="s">
        <v>199</v>
      </c>
      <c r="B126" s="66" t="s">
        <v>137</v>
      </c>
      <c r="C126" s="67" t="s">
        <v>25</v>
      </c>
      <c r="D126" s="68">
        <v>38</v>
      </c>
      <c r="E126" s="69"/>
      <c r="F126" s="63" t="str" cm="1">
        <f t="array" ref="F126">numtext(E126)</f>
        <v>CERO PESOS 00/100 M.N.</v>
      </c>
      <c r="G126" s="69">
        <f t="shared" si="31"/>
        <v>0</v>
      </c>
    </row>
    <row r="127" spans="1:7" s="16" customFormat="1" ht="15">
      <c r="A127" s="73" t="s">
        <v>38</v>
      </c>
      <c r="B127" s="74" t="s">
        <v>76</v>
      </c>
      <c r="C127" s="67"/>
      <c r="D127" s="68"/>
      <c r="E127" s="69"/>
      <c r="F127" s="63"/>
      <c r="G127" s="26">
        <f>SUM(G128:G129)</f>
        <v>0</v>
      </c>
    </row>
    <row r="128" spans="1:7" s="16" customFormat="1" ht="142.5">
      <c r="A128" s="30" t="s">
        <v>115</v>
      </c>
      <c r="B128" s="66" t="s">
        <v>46</v>
      </c>
      <c r="C128" s="67" t="s">
        <v>25</v>
      </c>
      <c r="D128" s="68">
        <v>11</v>
      </c>
      <c r="E128" s="69"/>
      <c r="F128" s="63" t="str" cm="1">
        <f t="array" ref="F128">numtext(E128)</f>
        <v>CERO PESOS 00/100 M.N.</v>
      </c>
      <c r="G128" s="69">
        <f t="shared" si="32" ref="G128">ROUND(D128*E128,2)</f>
        <v>0</v>
      </c>
    </row>
    <row r="129" spans="1:7" s="16" customFormat="1" ht="142.5">
      <c r="A129" s="30" t="s">
        <v>200</v>
      </c>
      <c r="B129" s="66" t="s">
        <v>47</v>
      </c>
      <c r="C129" s="67" t="s">
        <v>25</v>
      </c>
      <c r="D129" s="68">
        <v>1</v>
      </c>
      <c r="E129" s="69"/>
      <c r="F129" s="63" t="str" cm="1">
        <f t="array" ref="F129">numtext(E129)</f>
        <v>CERO PESOS 00/100 M.N.</v>
      </c>
      <c r="G129" s="69">
        <f t="shared" si="33" ref="G129">ROUND(D129*E129,2)</f>
        <v>0</v>
      </c>
    </row>
    <row r="130" spans="1:7" s="16" customFormat="1" ht="15">
      <c r="A130" s="73" t="s">
        <v>39</v>
      </c>
      <c r="B130" s="74" t="s">
        <v>77</v>
      </c>
      <c r="C130" s="67"/>
      <c r="D130" s="68"/>
      <c r="E130" s="69"/>
      <c r="F130" s="63"/>
      <c r="G130" s="26">
        <f>SUM(G131:G140)</f>
        <v>0</v>
      </c>
    </row>
    <row r="131" spans="1:7" s="16" customFormat="1" ht="128.25">
      <c r="A131" s="30" t="s">
        <v>116</v>
      </c>
      <c r="B131" s="66" t="s">
        <v>53</v>
      </c>
      <c r="C131" s="67" t="s">
        <v>26</v>
      </c>
      <c r="D131" s="68">
        <v>10</v>
      </c>
      <c r="E131" s="69"/>
      <c r="F131" s="63" t="str" cm="1">
        <f t="array" ref="F131">numtext(E131)</f>
        <v>CERO PESOS 00/100 M.N.</v>
      </c>
      <c r="G131" s="69">
        <f t="shared" si="34" ref="G131">ROUND(D131*E131,2)</f>
        <v>0</v>
      </c>
    </row>
    <row r="132" spans="1:7" s="16" customFormat="1" ht="142.5">
      <c r="A132" s="30" t="s">
        <v>201</v>
      </c>
      <c r="B132" s="66" t="s">
        <v>54</v>
      </c>
      <c r="C132" s="67" t="s">
        <v>26</v>
      </c>
      <c r="D132" s="68">
        <v>15</v>
      </c>
      <c r="E132" s="69"/>
      <c r="F132" s="63" t="str" cm="1">
        <f t="array" ref="F132">numtext(E132)</f>
        <v>CERO PESOS 00/100 M.N.</v>
      </c>
      <c r="G132" s="69">
        <f t="shared" si="35" ref="G132">ROUND(D132*E132,2)</f>
        <v>0</v>
      </c>
    </row>
    <row r="133" spans="1:7" s="16" customFormat="1" ht="42.75">
      <c r="A133" s="30" t="s">
        <v>117</v>
      </c>
      <c r="B133" s="66" t="s">
        <v>78</v>
      </c>
      <c r="C133" s="67" t="s">
        <v>24</v>
      </c>
      <c r="D133" s="68">
        <v>50.39</v>
      </c>
      <c r="E133" s="69"/>
      <c r="F133" s="63" t="str" cm="1">
        <f t="array" ref="F133">numtext(E133)</f>
        <v>CERO PESOS 00/100 M.N.</v>
      </c>
      <c r="G133" s="69">
        <f t="shared" si="36" ref="G133:G139">ROUND(D133*E133,2)</f>
        <v>0</v>
      </c>
    </row>
    <row r="134" spans="1:7" s="16" customFormat="1" ht="57">
      <c r="A134" s="30" t="s">
        <v>163</v>
      </c>
      <c r="B134" s="66" t="s">
        <v>79</v>
      </c>
      <c r="C134" s="67" t="s">
        <v>24</v>
      </c>
      <c r="D134" s="68">
        <v>21.31</v>
      </c>
      <c r="E134" s="69"/>
      <c r="F134" s="63" t="str" cm="1">
        <f t="array" ref="F134">numtext(E134)</f>
        <v>CERO PESOS 00/100 M.N.</v>
      </c>
      <c r="G134" s="69">
        <f t="shared" si="36"/>
        <v>0</v>
      </c>
    </row>
    <row r="135" spans="1:7" s="16" customFormat="1" ht="99.75">
      <c r="A135" s="30" t="s">
        <v>164</v>
      </c>
      <c r="B135" s="66" t="s">
        <v>55</v>
      </c>
      <c r="C135" s="67" t="s">
        <v>25</v>
      </c>
      <c r="D135" s="68">
        <v>11</v>
      </c>
      <c r="E135" s="69"/>
      <c r="F135" s="63" t="str" cm="1">
        <f t="array" ref="F135">numtext(E135)</f>
        <v>CERO PESOS 00/100 M.N.</v>
      </c>
      <c r="G135" s="69">
        <f t="shared" si="36"/>
        <v>0</v>
      </c>
    </row>
    <row r="136" spans="1:7" s="16" customFormat="1" ht="71.25">
      <c r="A136" s="30" t="s">
        <v>165</v>
      </c>
      <c r="B136" s="66" t="s">
        <v>139</v>
      </c>
      <c r="C136" s="67" t="s">
        <v>25</v>
      </c>
      <c r="D136" s="68">
        <v>23</v>
      </c>
      <c r="E136" s="69"/>
      <c r="F136" s="63" t="str" cm="1">
        <f t="array" ref="F136">numtext(E136)</f>
        <v>CERO PESOS 00/100 M.N.</v>
      </c>
      <c r="G136" s="69">
        <f t="shared" si="36"/>
        <v>0</v>
      </c>
    </row>
    <row r="137" spans="1:7" s="16" customFormat="1" ht="42.75">
      <c r="A137" s="30" t="s">
        <v>166</v>
      </c>
      <c r="B137" s="66" t="s">
        <v>49</v>
      </c>
      <c r="C137" s="67" t="s">
        <v>25</v>
      </c>
      <c r="D137" s="68">
        <v>23</v>
      </c>
      <c r="E137" s="69"/>
      <c r="F137" s="63" t="str" cm="1">
        <f t="array" ref="F137">numtext(E137)</f>
        <v>CERO PESOS 00/100 M.N.</v>
      </c>
      <c r="G137" s="69">
        <f t="shared" si="36"/>
        <v>0</v>
      </c>
    </row>
    <row r="138" spans="1:7" s="16" customFormat="1" ht="57">
      <c r="A138" s="30" t="s">
        <v>202</v>
      </c>
      <c r="B138" s="66" t="s">
        <v>80</v>
      </c>
      <c r="C138" s="67" t="s">
        <v>25</v>
      </c>
      <c r="D138" s="68">
        <v>13</v>
      </c>
      <c r="E138" s="69"/>
      <c r="F138" s="63" t="str" cm="1">
        <f t="array" ref="F138">numtext(E138)</f>
        <v>CERO PESOS 00/100 M.N.</v>
      </c>
      <c r="G138" s="69">
        <f t="shared" si="36"/>
        <v>0</v>
      </c>
    </row>
    <row r="139" spans="1:7" s="16" customFormat="1" ht="57">
      <c r="A139" s="30" t="s">
        <v>167</v>
      </c>
      <c r="B139" s="66" t="s">
        <v>276</v>
      </c>
      <c r="C139" s="67" t="s">
        <v>25</v>
      </c>
      <c r="D139" s="68">
        <v>5</v>
      </c>
      <c r="E139" s="69"/>
      <c r="F139" s="63" t="str" cm="1">
        <f t="array" ref="F139">numtext(E139)</f>
        <v>CERO PESOS 00/100 M.N.</v>
      </c>
      <c r="G139" s="69">
        <f t="shared" si="36"/>
        <v>0</v>
      </c>
    </row>
    <row r="140" spans="1:7" s="16" customFormat="1" ht="71.25">
      <c r="A140" s="30" t="s">
        <v>203</v>
      </c>
      <c r="B140" s="66" t="s">
        <v>81</v>
      </c>
      <c r="C140" s="67" t="s">
        <v>25</v>
      </c>
      <c r="D140" s="68">
        <v>2</v>
      </c>
      <c r="E140" s="69"/>
      <c r="F140" s="63" t="str" cm="1">
        <f t="array" ref="F140">numtext(E140)</f>
        <v>CERO PESOS 00/100 M.N.</v>
      </c>
      <c r="G140" s="69">
        <f t="shared" si="37" ref="G140">ROUND(D140*E140,2)</f>
        <v>0</v>
      </c>
    </row>
    <row r="141" spans="1:7" ht="15" customHeight="1">
      <c r="A141" s="106" t="s">
        <v>17</v>
      </c>
      <c r="B141" s="107"/>
      <c r="C141" s="107"/>
      <c r="D141" s="107"/>
      <c r="E141" s="107"/>
      <c r="F141" s="107"/>
      <c r="G141" s="108"/>
    </row>
    <row r="142" spans="1:7" ht="33" customHeight="1">
      <c r="A142" s="21" t="str">
        <f>A17</f>
        <v>A</v>
      </c>
      <c r="B142" s="19" t="str">
        <f>B17</f>
        <v>Rehabilitación del área de jefatura de cirugía en el Hospital General de Occidente CLUES JCSSA007066 (Hospital Zoquipan), ubicado en el municipio de Zapopan, Jalisco.</v>
      </c>
      <c r="C142" s="11"/>
      <c r="D142" s="34"/>
      <c r="E142" s="54"/>
      <c r="F142" s="11"/>
      <c r="G142" s="59">
        <f>G17</f>
        <v>0</v>
      </c>
    </row>
    <row r="143" spans="1:7" s="16" customFormat="1" ht="15" customHeight="1">
      <c r="A143" s="24" t="s">
        <v>27</v>
      </c>
      <c r="B143" s="24" t="str">
        <f>+VLOOKUP($A143,$A$18:$G$140,2,0)</f>
        <v>MUROS DE MAMPOSTERÍA</v>
      </c>
      <c r="C143" s="24"/>
      <c r="D143" s="37"/>
      <c r="E143" s="56"/>
      <c r="F143" s="25"/>
      <c r="G143" s="26">
        <f t="shared" si="38" ref="G143:G155">+VLOOKUP($A143,$A$18:$G$140,7,0)</f>
        <v>0</v>
      </c>
    </row>
    <row r="144" spans="1:7" s="16" customFormat="1" ht="15" customHeight="1">
      <c r="A144" s="24" t="s">
        <v>29</v>
      </c>
      <c r="B144" s="24" t="str">
        <f t="shared" si="39" ref="B144:B155">+VLOOKUP($A144,$A$23:$G$140,2,0)</f>
        <v>ALBAÑILERIAS</v>
      </c>
      <c r="C144" s="24"/>
      <c r="D144" s="37"/>
      <c r="E144" s="56"/>
      <c r="F144" s="25"/>
      <c r="G144" s="26">
        <f t="shared" si="38"/>
        <v>0</v>
      </c>
    </row>
    <row r="145" spans="1:7" s="16" customFormat="1" ht="15" customHeight="1">
      <c r="A145" s="24" t="s">
        <v>30</v>
      </c>
      <c r="B145" s="24" t="str">
        <f t="shared" si="39"/>
        <v>AGUA POTABLE</v>
      </c>
      <c r="C145" s="24"/>
      <c r="D145" s="37"/>
      <c r="E145" s="56"/>
      <c r="F145" s="25"/>
      <c r="G145" s="26">
        <f t="shared" si="38"/>
        <v>0</v>
      </c>
    </row>
    <row r="146" spans="1:7" s="16" customFormat="1" ht="15" customHeight="1">
      <c r="A146" s="24" t="s">
        <v>31</v>
      </c>
      <c r="B146" s="24" t="str">
        <f t="shared" si="39"/>
        <v>SALIDAS ELECTRICAS E ILUMINACIÓN</v>
      </c>
      <c r="C146" s="24"/>
      <c r="D146" s="37"/>
      <c r="E146" s="56"/>
      <c r="F146" s="25"/>
      <c r="G146" s="26">
        <f t="shared" si="38"/>
        <v>0</v>
      </c>
    </row>
    <row r="147" spans="1:7" s="16" customFormat="1" ht="15" customHeight="1">
      <c r="A147" s="24" t="s">
        <v>32</v>
      </c>
      <c r="B147" s="24" t="str">
        <f t="shared" si="39"/>
        <v>BAJA TENSIÓN</v>
      </c>
      <c r="C147" s="24"/>
      <c r="D147" s="37"/>
      <c r="E147" s="56"/>
      <c r="F147" s="25"/>
      <c r="G147" s="26">
        <f t="shared" si="38"/>
        <v>0</v>
      </c>
    </row>
    <row r="148" spans="1:7" s="16" customFormat="1" ht="15" customHeight="1">
      <c r="A148" s="24" t="s">
        <v>33</v>
      </c>
      <c r="B148" s="24" t="str">
        <f t="shared" si="39"/>
        <v>TABLAROCA</v>
      </c>
      <c r="C148" s="24"/>
      <c r="D148" s="37"/>
      <c r="E148" s="56"/>
      <c r="F148" s="25"/>
      <c r="G148" s="26">
        <f t="shared" si="38"/>
        <v>0</v>
      </c>
    </row>
    <row r="149" spans="1:7" s="16" customFormat="1" ht="15" customHeight="1">
      <c r="A149" s="24" t="s">
        <v>28</v>
      </c>
      <c r="B149" s="24" t="str">
        <f t="shared" si="39"/>
        <v>ACABADOS</v>
      </c>
      <c r="C149" s="24"/>
      <c r="D149" s="37"/>
      <c r="E149" s="56"/>
      <c r="F149" s="25"/>
      <c r="G149" s="26">
        <f t="shared" si="38"/>
        <v>0</v>
      </c>
    </row>
    <row r="150" spans="1:7" s="16" customFormat="1" ht="15" customHeight="1">
      <c r="A150" s="24" t="s">
        <v>34</v>
      </c>
      <c r="B150" s="24" t="str">
        <f t="shared" si="39"/>
        <v>BAÑOS</v>
      </c>
      <c r="C150" s="24"/>
      <c r="D150" s="37"/>
      <c r="E150" s="56"/>
      <c r="F150" s="25"/>
      <c r="G150" s="26">
        <f t="shared" si="38"/>
        <v>0</v>
      </c>
    </row>
    <row r="151" spans="1:7" s="16" customFormat="1" ht="15" customHeight="1">
      <c r="A151" s="24" t="s">
        <v>35</v>
      </c>
      <c r="B151" s="24" t="str">
        <f t="shared" si="39"/>
        <v>CARPINTERIA</v>
      </c>
      <c r="C151" s="24"/>
      <c r="D151" s="37"/>
      <c r="E151" s="56"/>
      <c r="F151" s="25"/>
      <c r="G151" s="26">
        <f t="shared" si="38"/>
        <v>0</v>
      </c>
    </row>
    <row r="152" spans="1:7" s="16" customFormat="1" ht="15" customHeight="1">
      <c r="A152" s="24" t="s">
        <v>36</v>
      </c>
      <c r="B152" s="24" t="str">
        <f t="shared" si="39"/>
        <v xml:space="preserve">VENTANERÍA Y CANCELERÍA DE ALUMINIO </v>
      </c>
      <c r="C152" s="24"/>
      <c r="D152" s="37"/>
      <c r="E152" s="56"/>
      <c r="F152" s="25"/>
      <c r="G152" s="26">
        <f t="shared" si="38"/>
        <v>0</v>
      </c>
    </row>
    <row r="153" spans="1:7" s="16" customFormat="1" ht="15" customHeight="1">
      <c r="A153" s="24" t="s">
        <v>37</v>
      </c>
      <c r="B153" s="24" t="str">
        <f t="shared" si="39"/>
        <v>DETECTORES DE HUMO</v>
      </c>
      <c r="C153" s="24"/>
      <c r="D153" s="37"/>
      <c r="E153" s="56"/>
      <c r="F153" s="25"/>
      <c r="G153" s="26">
        <f t="shared" si="38"/>
        <v>0</v>
      </c>
    </row>
    <row r="154" spans="1:7" s="16" customFormat="1" ht="15" customHeight="1">
      <c r="A154" s="24" t="s">
        <v>38</v>
      </c>
      <c r="B154" s="24" t="str">
        <f t="shared" si="39"/>
        <v>SEÑALETICA</v>
      </c>
      <c r="C154" s="24"/>
      <c r="D154" s="37"/>
      <c r="E154" s="56"/>
      <c r="F154" s="25"/>
      <c r="G154" s="26">
        <f t="shared" si="38"/>
        <v>0</v>
      </c>
    </row>
    <row r="155" spans="1:7" s="16" customFormat="1" ht="15" customHeight="1">
      <c r="A155" s="24" t="s">
        <v>39</v>
      </c>
      <c r="B155" s="24" t="str">
        <f t="shared" si="39"/>
        <v>VOZ Y DATOS</v>
      </c>
      <c r="C155" s="24"/>
      <c r="D155" s="37"/>
      <c r="E155" s="56"/>
      <c r="F155" s="25"/>
      <c r="G155" s="26">
        <f t="shared" si="38"/>
        <v>0</v>
      </c>
    </row>
    <row r="156" spans="1:7" ht="15" customHeight="1">
      <c r="A156" s="14"/>
      <c r="B156" s="27"/>
      <c r="C156" s="17"/>
      <c r="D156" s="36"/>
      <c r="E156" s="57"/>
      <c r="F156" s="17"/>
      <c r="G156" s="51"/>
    </row>
    <row r="157" spans="1:7" ht="15" customHeight="1">
      <c r="A157" s="96" t="s">
        <v>18</v>
      </c>
      <c r="B157" s="96"/>
      <c r="C157" s="96"/>
      <c r="D157" s="96"/>
      <c r="E157" s="96"/>
      <c r="F157" s="15" t="s">
        <v>19</v>
      </c>
      <c r="G157" s="52">
        <f>G142</f>
        <v>0</v>
      </c>
    </row>
    <row r="158" spans="1:7" s="16" customFormat="1" ht="15" customHeight="1">
      <c r="A158" s="1"/>
      <c r="B158" s="1"/>
      <c r="C158" s="1"/>
      <c r="D158" s="38"/>
      <c r="E158" s="45"/>
      <c r="F158" s="15" t="s">
        <v>20</v>
      </c>
      <c r="G158" s="52">
        <f>ROUND(G157*0.16,2)</f>
        <v>0</v>
      </c>
    </row>
    <row r="159" spans="1:7" s="16" customFormat="1" ht="15" customHeight="1">
      <c r="A159" s="96" t="str">
        <f>+numtext(G159)</f>
        <v>CERO PESOS 00/100 M.N.</v>
      </c>
      <c r="B159" s="96"/>
      <c r="C159" s="96"/>
      <c r="D159" s="96"/>
      <c r="E159" s="96"/>
      <c r="F159" s="15" t="s">
        <v>21</v>
      </c>
      <c r="G159" s="52">
        <f>+ROUND(G157+G158,2)</f>
        <v>0</v>
      </c>
    </row>
  </sheetData>
  <mergeCells count="16">
    <mergeCell ref="B7:B9"/>
    <mergeCell ref="B11:B12"/>
    <mergeCell ref="G11:G12"/>
    <mergeCell ref="A159:E159"/>
    <mergeCell ref="C10:F10"/>
    <mergeCell ref="C11:F11"/>
    <mergeCell ref="C12:F12"/>
    <mergeCell ref="A14:G14"/>
    <mergeCell ref="A157:E157"/>
    <mergeCell ref="A141:G141"/>
    <mergeCell ref="C1:F1"/>
    <mergeCell ref="C6:E6"/>
    <mergeCell ref="C7:E7"/>
    <mergeCell ref="C8:E8"/>
    <mergeCell ref="C9:E9"/>
    <mergeCell ref="C2:F5"/>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140"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Tomas Ramirez</cp:lastModifiedBy>
  <cp:lastPrinted>2025-04-28T19:14:40Z</cp:lastPrinted>
  <dcterms:created xsi:type="dcterms:W3CDTF">2024-12-27T18:23:43Z</dcterms:created>
  <dcterms:modified xsi:type="dcterms:W3CDTF">2026-06-02T20:44:48Z</dcterms:modified>
  <cp:category/>
</cp:coreProperties>
</file>