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 codeName="{26A90621-87C4-6C01-FD6A-EE6E7C140903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omas\Dropbox\Trabajo\Siop\2026\1.- Convocatorias\21.- Pilas La Calera\"/>
    </mc:Choice>
  </mc:AlternateContent>
  <bookViews>
    <workbookView xWindow="-120" yWindow="-120" windowWidth="29040" windowHeight="15720" activeTab="0"/>
  </bookViews>
  <sheets>
    <sheet name="CATALOGOS" sheetId="2" r:id="rId3"/>
  </sheets>
  <definedNames>
    <definedName name="_xlnm._FilterDatabase" localSheetId="0" hidden="1">CATALOGOS!$A$16:$G$35</definedName>
    <definedName name="area" localSheetId="0">#REF!</definedName>
    <definedName name="area">#REF!</definedName>
    <definedName name="_xlnm.Print_Area" localSheetId="0">CATALOGOS!$A$1:$G$66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CATALOGOS!$1:$16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2" l="1"/>
</calcChain>
</file>

<file path=xl/metadata.xml><?xml version="1.0" encoding="utf-8"?>
<metadata xmlns="http://schemas.openxmlformats.org/spreadsheetml/2006/main" xmlns:xda="http://schemas.microsoft.com/office/spreadsheetml/2017/dynamicarray" xmlns:xlrd="http://schemas.microsoft.com/office/spreadsheetml/2017/richdata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<sst xmlns="http://schemas.openxmlformats.org/spreadsheetml/2006/main" count="82" uniqueCount="62">
  <si>
    <t>DESCRIPCIÓN GENERAL DE LOS TRABAJOS:</t>
  </si>
  <si>
    <t>PLAZO DE EJECUCIÓN:</t>
  </si>
  <si>
    <t>CLAVE</t>
  </si>
  <si>
    <t xml:space="preserve">DESCRIPCIÓN </t>
  </si>
  <si>
    <t>UNIDAD</t>
  </si>
  <si>
    <t>CANTIDAD</t>
  </si>
  <si>
    <t>IMPORTE ($) M. N.</t>
  </si>
  <si>
    <t>IMPORTE CON LETRA (IVA INCLUIDO)</t>
  </si>
  <si>
    <t>SUBTOTAL M. N.</t>
  </si>
  <si>
    <t>IVA M. N.</t>
  </si>
  <si>
    <t>TOTAL M. N.</t>
  </si>
  <si>
    <t>GOBIERNO DEL ESTADO DE JALISCO</t>
  </si>
  <si>
    <t>SECRETARÍA DE INFRAESTRUCTURA Y OBRA PÚBLICA</t>
  </si>
  <si>
    <t>FECHA:</t>
  </si>
  <si>
    <t>A</t>
  </si>
  <si>
    <t>A1</t>
  </si>
  <si>
    <t>RAZÓN SOCIAL DEL CONTRATISTA:</t>
  </si>
  <si>
    <t>NOMBRE, CARGO Y FIRMA DEL CONTRATISTA:</t>
  </si>
  <si>
    <t>PRECIO UNITARIO ($) PROPUESTO</t>
  </si>
  <si>
    <t>PRECIO UNITARIO ($) PROPUESTO CON LETRA</t>
  </si>
  <si>
    <t>FECHA DE INICIO AUTORIZADA:</t>
  </si>
  <si>
    <t>FECHA DE TERMINACIÓN AUTORIZADA:</t>
  </si>
  <si>
    <t>CATÁLOGO DE CONCEPTOS</t>
  </si>
  <si>
    <t>RESUMEN DE PARTIDAS</t>
  </si>
  <si>
    <t>DIRECCIÓN GENERAL DE LICITACIÓN Y CONTRATACIÓN</t>
  </si>
  <si>
    <t>DOCUMENTO</t>
  </si>
  <si>
    <t>NÚMERO DE PROCEDIMIENTO:</t>
  </si>
  <si>
    <t>M3</t>
  </si>
  <si>
    <t>KG</t>
  </si>
  <si>
    <t>A2</t>
  </si>
  <si>
    <t>SIOP-001</t>
  </si>
  <si>
    <t>SIOP-003</t>
  </si>
  <si>
    <t>SIOP-004</t>
  </si>
  <si>
    <t>SIOP-006</t>
  </si>
  <si>
    <t>M3/KM</t>
  </si>
  <si>
    <t>SIOP-005</t>
  </si>
  <si>
    <t>SIOP-007</t>
  </si>
  <si>
    <t>SIOP-008</t>
  </si>
  <si>
    <t>SIOP-009</t>
  </si>
  <si>
    <t>SIOP-010</t>
  </si>
  <si>
    <t>SIOP-011</t>
  </si>
  <si>
    <t>SIOP-012</t>
  </si>
  <si>
    <t>SIOP-013</t>
  </si>
  <si>
    <t>SIOP-014</t>
  </si>
  <si>
    <t>SIOP-015</t>
  </si>
  <si>
    <t>E2</t>
  </si>
  <si>
    <t>PILAS DE CARGA</t>
  </si>
  <si>
    <t>PILAS SECANTES</t>
  </si>
  <si>
    <t>SIOP-002</t>
  </si>
  <si>
    <t xml:space="preserve">PILAS DE CIMENTACIÓN </t>
  </si>
  <si>
    <t>CARGA MECÁNICA Y ACARREO EN CAMIÓN 1 ER. KILOMETRO, DE MATERIAL PRODUCTO DE EXCAVACIÓN Y/O DEMOLICIÓN, INCLUYE: MANO DE OBRA, EQUIPO Y HERRAMIENTA, MEDIDO EN SECCIÓN DE PROYECTO.(NORMA S. C. T. N-CTR-CAR-1-01-013-00).</t>
  </si>
  <si>
    <t>ACARREO EN CAMIÓN A KILÓMETROS SUBSECUENTES DE MATERIAL PRODUCTO DE EXCAVACIÓN Y/O DEMOLICIÓN,  INCLUYE: MANO DE OBRA, EQUIPO Y HERRAMIENTA, MEDIDO EN SECCIÓN DE PROYECTO. (NORMA S. C. T. N-CTR-CAR-1-01-013-00)</t>
  </si>
  <si>
    <t>SUMINISTRO, ELABORACIÓN Y COLOCACIÓN DE LODOS BENTONITICOS O POLÍMEROS, PARA ESTABILIZACIÓN DE LOS FUSTES DE LAS PERFORACIONES, INCLUYE: SUMINISTRO DE BENTONITA, MEZCLADO, MANO DE OBRA Y EQUIPO Y HERRAMIENTA NECESARIA, ASÍ COMO SU COLOCACIÓN AL INTERIOR DE LAS PERFORACIONES</t>
  </si>
  <si>
    <t>SUMINISTRO, HABILITADO Y COLOCACIÓN DE ACERO DE REFUERZO F'C=4,200 KG/CM2 EN PILAS, INCLUYE: DESPERDICIO, TRASLAPES, DOBLECES, ALAMBRE RECOCIDO, IZAJE, MOVIMIENTOS DENTRO DE LA OBRA, COLOCACIÓN DE ACERO CON EQUIPO, MANO DE OBRA, EQUIPO Y HERRAMIENTA.</t>
  </si>
  <si>
    <t>DESCABECE DE PILAS Y/O PILOTES, MURO GUÍA,  DE CONCRETO REFORZADO Y SIMPLE, POR CUALQUIER MEDIO, INCLUYE: LA DEMOLICIÓN, CARGA Y ACARREO DEL MATERIAL PRODUCTO DE DEMOLICIÓN FUERA DE LA OBRA, MANO DE OBRA, HERRAMIENTA, Y TODO LO NECESARIO PARA SU CORRECTA EJECUCIÓN.</t>
  </si>
  <si>
    <t>CARGA Y RETIRO DE LODOS BENTÓNICOS POR MEDIOS MECÁNICOS FUERA DE LA OBRA A TIRADERO AUTORIZADO, INCLUYE: EQUIPO, MANO DE OBRA, EQUIPO Y HERRAMIENTA.</t>
  </si>
  <si>
    <t>PERFORACIÓN CON EQUIPO ROTATORIO PARA PILAS DE CIMENTACIÓN DE 0.80 M DE DIÁMETRO, EN MATERIAL TIPO I-II CON PRESENCIA DE (BOLEOS) MATERIAL TIPO "C" CON TAMAÑOS MÁXIMOS DE 6" (EN PRESENCIA DE AGUA), HASTA UNA PROFUNDIDAD DE 14.00 M. INCLUYE:  EQUIPO DE PERFORACIÓN, FLETES, ARMADO, CORTANDO CONCRETO DE CADA LADO DE LAS PILAS SECANTES ( CORE BARREL CON INSERTOS DE CARBURO DE TUNGSTENO Y BOTE ). DESMONTAJES, MOVIMIENTOS Y MANIOBRAS; EXTRACCIÓN, AFINE REQUERIDO, VOLUMEN MEDIDO POR SECCIÓN TEÓRICA DE PROYECTO. NO INCLUYE ADEME METÁLICO.</t>
  </si>
  <si>
    <t>PERFORACIÓN CON EQUIPO ROTATORIO PARA PILAS DE CIMENTACIÓN DE 0.60 M DE DIÁMETRO, EN MATERIAL TIPO I-II CON PRESENCIA DE (BOLEOS) MATERIAL TIPO "C" CON TAMAÑOS MÁXIMOS DE 6" (EN PRESENCIA DE AGUA), HASTA UNA PROFUNDIDAD DE 10.00 M. INCLUYE:  EQUIPO DE PERFORACIÓN, FLETES, ARMADO, DESMONTAJES, MOVIMIENTOS Y MANIOBRAS; EXTRACCIÓN, AFINE REQUERIDO, VOLUMEN MEDIDO POR SECCIÓN TEÓRICA DE PROYECTO. NO INCLUYE ADEME METÁLICO.</t>
  </si>
  <si>
    <t>SUMINISTRO Y COLOCACIÓN DE CONCRETO ESTRUCTURAL PREMEZCLADO BOMBEABLE F'C=350 KG/CM2, TMA= 20MM, CON CEMENTO CPC 40, R.N. 28 DÍAS, REVENIMIENTO 18, RESISTENTE A SULFATOS, CON IMPERMEABILIZANTE INTEGRAL POR CRISTALIZACION AL 2% , EN PILAS DE CIMENTACIÓN. INCLUYE: BOMBEO, COLADO CON TUBO TREMI, VIBRADO, NIVELACIÓN, HERRAMIENTAS, LIMPIEZA Y PRUEBAS DE RESISTENCIA.</t>
  </si>
  <si>
    <t>SUMINISTRO Y COLOCACIÓN DE CONCRETO ESTRUCTURAL PREMEZCLADO BOMBEABLE F'C=200 KG/CM2, TMA= 20MM, CON CEMENTO CPC 40, R.N. 28 DÍAS, REVENIMIENTO 18, RESISTENTE A SULFATOS,  CON IMPERMEABILIZANTE INTEGRAL POR CRISTALIZACION AL 2% , EN PILAS DE CIMENTACIÓN. INCLUYE: BOMBEO, COLADO CON TUBO TREMI, VIBRADO, NIVELACIÓN, HERRAMIENTAS, LIMPIEZA Y PRUEBAS DE RESISTENCIA.</t>
  </si>
  <si>
    <t>SIOP-E-HID-OB-LP-0426-2026</t>
  </si>
  <si>
    <t>Construcción de muros para cárcamo a base de pilas de concreto (de la pila 244 a la 343) en la presa "La Calera", municipio de Tlajomulco de Zúñiga, Jalisco.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</si>
</sst>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&quot;$&quot;#,###.00"/>
    <numFmt numFmtId="166" formatCode="#,##0.0000"/>
    <numFmt numFmtId="167" formatCode="0.000"/>
  </numFmts>
  <fonts count="20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0"/>
      <name val="Calibri"/>
      <family val="2"/>
      <scheme val="minor"/>
    </font>
    <font>
      <b/>
      <sz val="10"/>
      <name val="Calibri"/>
      <family val="2"/>
    </font>
    <font>
      <sz val="8"/>
      <name val="Arial"/>
      <family val="2"/>
    </font>
    <font>
      <b/>
      <sz val="8"/>
      <color theme="1" tint="0.0499899983406067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8"/>
      <color theme="4"/>
      <name val="Arial"/>
      <family val="2"/>
    </font>
    <font>
      <b/>
      <sz val="8"/>
      <color rgb="FF006600"/>
      <name val="Arial"/>
      <family val="2"/>
    </font>
    <font>
      <sz val="8"/>
      <color rgb="FF006600"/>
      <name val="Arial"/>
      <family val="2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0"/>
      <name val="Arial"/>
      <family val="2"/>
    </font>
    <font>
      <b/>
      <sz val="1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953B"/>
        <bgColor indexed="64"/>
      </patternFill>
    </fill>
    <fill>
      <patternFill patternType="solid">
        <fgColor theme="0" tint="-0.249970003962517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/>
    </border>
  </borders>
  <cellStyleXfs count="27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44" fontId="2" fillId="0" borderId="0" applyFont="0" applyFill="0" applyBorder="0" applyAlignment="0" applyProtection="0"/>
    <xf numFmtId="0" fontId="2" fillId="0" borderId="0">
      <alignment/>
      <protection/>
    </xf>
    <xf numFmtId="44" fontId="0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0" fillId="0" borderId="0" applyFont="0" applyFill="0" applyBorder="0" applyAlignment="0" applyProtection="0"/>
  </cellStyleXfs>
  <cellXfs count="102">
    <xf numFmtId="0" fontId="0" fillId="0" borderId="0" xfId="0"/>
    <xf numFmtId="0" fontId="4" fillId="0" borderId="1" xfId="20" applyFont="1" applyBorder="1" applyAlignment="1">
      <alignment horizontal="center" vertical="top"/>
      <protection/>
    </xf>
    <xf numFmtId="0" fontId="4" fillId="0" borderId="2" xfId="20" applyFont="1" applyBorder="1" applyAlignment="1">
      <alignment horizontal="center" vertical="top" wrapText="1"/>
      <protection/>
    </xf>
    <xf numFmtId="0" fontId="5" fillId="0" borderId="1" xfId="20" applyFont="1" applyBorder="1" applyAlignment="1">
      <alignment horizontal="center" vertical="top"/>
      <protection/>
    </xf>
    <xf numFmtId="0" fontId="4" fillId="0" borderId="3" xfId="20" applyFont="1" applyBorder="1" applyAlignment="1">
      <alignment vertical="top"/>
      <protection/>
    </xf>
    <xf numFmtId="0" fontId="5" fillId="0" borderId="0" xfId="20" applyFont="1" applyAlignment="1">
      <alignment vertical="top"/>
      <protection/>
    </xf>
    <xf numFmtId="0" fontId="5" fillId="0" borderId="2" xfId="20" applyFont="1" applyBorder="1" applyAlignment="1">
      <alignment horizontal="center" vertical="top"/>
      <protection/>
    </xf>
    <xf numFmtId="0" fontId="4" fillId="0" borderId="4" xfId="20" applyFont="1" applyBorder="1" applyAlignment="1">
      <alignment horizontal="center" vertical="top"/>
      <protection/>
    </xf>
    <xf numFmtId="0" fontId="4" fillId="0" borderId="5" xfId="20" applyFont="1" applyBorder="1" applyAlignment="1">
      <alignment horizontal="center" vertical="top"/>
      <protection/>
    </xf>
    <xf numFmtId="0" fontId="4" fillId="0" borderId="5" xfId="20" applyFont="1" applyBorder="1" applyAlignment="1">
      <alignment vertical="top"/>
      <protection/>
    </xf>
    <xf numFmtId="0" fontId="4" fillId="0" borderId="6" xfId="20" applyFont="1" applyBorder="1" applyAlignment="1">
      <alignment horizontal="left" vertical="top"/>
      <protection/>
    </xf>
    <xf numFmtId="14" fontId="5" fillId="0" borderId="3" xfId="20" applyNumberFormat="1" applyFont="1" applyBorder="1" applyAlignment="1">
      <alignment horizontal="left" vertical="top"/>
      <protection/>
    </xf>
    <xf numFmtId="14" fontId="5" fillId="0" borderId="5" xfId="20" applyNumberFormat="1" applyFont="1" applyBorder="1" applyAlignment="1">
      <alignment horizontal="left" vertical="top"/>
      <protection/>
    </xf>
    <xf numFmtId="0" fontId="5" fillId="0" borderId="5" xfId="20" applyFont="1" applyBorder="1" applyAlignment="1">
      <alignment horizontal="left" vertical="top"/>
      <protection/>
    </xf>
    <xf numFmtId="14" fontId="5" fillId="0" borderId="7" xfId="20" applyNumberFormat="1" applyFont="1" applyBorder="1" applyAlignment="1">
      <alignment horizontal="left" vertical="top"/>
      <protection/>
    </xf>
    <xf numFmtId="0" fontId="4" fillId="0" borderId="1" xfId="20" applyFont="1" applyBorder="1" applyAlignment="1">
      <alignment horizontal="left" vertical="top"/>
      <protection/>
    </xf>
    <xf numFmtId="0" fontId="5" fillId="0" borderId="4" xfId="20" applyFont="1" applyBorder="1" applyAlignment="1">
      <alignment horizontal="center" vertical="top"/>
      <protection/>
    </xf>
    <xf numFmtId="0" fontId="5" fillId="0" borderId="5" xfId="20" applyFont="1" applyBorder="1" applyAlignment="1">
      <alignment horizontal="center" vertical="top"/>
      <protection/>
    </xf>
    <xf numFmtId="0" fontId="5" fillId="0" borderId="8" xfId="20" applyFont="1" applyBorder="1" applyAlignment="1">
      <alignment horizontal="center" vertical="top"/>
      <protection/>
    </xf>
    <xf numFmtId="0" fontId="5" fillId="0" borderId="9" xfId="20" applyFont="1" applyBorder="1" applyAlignment="1">
      <alignment horizontal="center" vertical="top"/>
      <protection/>
    </xf>
    <xf numFmtId="0" fontId="5" fillId="0" borderId="10" xfId="20" applyFont="1" applyBorder="1" applyAlignment="1">
      <alignment horizontal="center" vertical="top"/>
      <protection/>
    </xf>
    <xf numFmtId="0" fontId="5" fillId="0" borderId="7" xfId="20" applyFont="1" applyBorder="1" applyAlignment="1">
      <alignment horizontal="center" vertical="top"/>
      <protection/>
    </xf>
    <xf numFmtId="0" fontId="5" fillId="0" borderId="0" xfId="20" applyFont="1" applyAlignment="1">
      <alignment horizontal="justify" vertical="top"/>
      <protection/>
    </xf>
    <xf numFmtId="0" fontId="4" fillId="0" borderId="0" xfId="20" applyFont="1" applyAlignment="1">
      <alignment vertical="top"/>
      <protection/>
    </xf>
    <xf numFmtId="49" fontId="6" fillId="2" borderId="11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 wrapText="1"/>
      <protection/>
    </xf>
    <xf numFmtId="0" fontId="5" fillId="0" borderId="0" xfId="20" applyFont="1" applyAlignment="1">
      <alignment horizontal="center" vertical="center"/>
      <protection/>
    </xf>
    <xf numFmtId="0" fontId="5" fillId="0" borderId="0" xfId="23" applyFont="1" applyAlignment="1">
      <alignment vertical="top"/>
      <protection/>
    </xf>
    <xf numFmtId="0" fontId="6" fillId="2" borderId="0" xfId="23" applyFont="1" applyFill="1" applyAlignment="1">
      <alignment horizontal="justify" vertical="top"/>
      <protection/>
    </xf>
    <xf numFmtId="49" fontId="9" fillId="0" borderId="0" xfId="20" applyNumberFormat="1" applyFont="1" applyAlignment="1">
      <alignment horizontal="left" vertical="top"/>
      <protection/>
    </xf>
    <xf numFmtId="0" fontId="10" fillId="0" borderId="0" xfId="20" applyFont="1" applyAlignment="1">
      <alignment horizontal="justify" vertical="top"/>
      <protection/>
    </xf>
    <xf numFmtId="0" fontId="9" fillId="0" borderId="0" xfId="20" applyFont="1" applyAlignment="1">
      <alignment horizontal="center" vertical="top" wrapText="1"/>
      <protection/>
    </xf>
    <xf numFmtId="166" fontId="9" fillId="0" borderId="0" xfId="20" applyNumberFormat="1" applyFont="1" applyAlignment="1">
      <alignment horizontal="right" vertical="top"/>
      <protection/>
    </xf>
    <xf numFmtId="164" fontId="9" fillId="0" borderId="0" xfId="22" applyNumberFormat="1" applyFont="1" applyAlignment="1">
      <alignment horizontal="right" vertical="top"/>
    </xf>
    <xf numFmtId="4" fontId="11" fillId="0" borderId="0" xfId="20" applyNumberFormat="1" applyFont="1" applyAlignment="1">
      <alignment horizontal="center" vertical="top"/>
      <protection/>
    </xf>
    <xf numFmtId="164" fontId="11" fillId="0" borderId="0" xfId="22" applyNumberFormat="1" applyFont="1" applyAlignment="1">
      <alignment vertical="top"/>
    </xf>
    <xf numFmtId="49" fontId="12" fillId="0" borderId="0" xfId="20" applyNumberFormat="1" applyFont="1" applyAlignment="1">
      <alignment horizontal="left" vertical="top"/>
      <protection/>
    </xf>
    <xf numFmtId="0" fontId="12" fillId="0" borderId="0" xfId="20" applyFont="1" applyAlignment="1">
      <alignment horizontal="justify" vertical="top"/>
      <protection/>
    </xf>
    <xf numFmtId="0" fontId="13" fillId="0" borderId="0" xfId="20" applyFont="1" applyAlignment="1">
      <alignment horizontal="center" vertical="top" wrapText="1"/>
      <protection/>
    </xf>
    <xf numFmtId="166" fontId="13" fillId="0" borderId="0" xfId="20" applyNumberFormat="1" applyFont="1" applyAlignment="1">
      <alignment horizontal="right" vertical="top"/>
      <protection/>
    </xf>
    <xf numFmtId="4" fontId="13" fillId="0" borderId="0" xfId="20" applyNumberFormat="1" applyFont="1" applyAlignment="1">
      <alignment horizontal="center" vertical="top"/>
      <protection/>
    </xf>
    <xf numFmtId="164" fontId="12" fillId="0" borderId="0" xfId="20" applyNumberFormat="1" applyFont="1" applyAlignment="1">
      <alignment vertical="top"/>
      <protection/>
    </xf>
    <xf numFmtId="0" fontId="14" fillId="0" borderId="0" xfId="20" applyFont="1" applyAlignment="1">
      <alignment horizontal="justify" vertical="top"/>
      <protection/>
    </xf>
    <xf numFmtId="0" fontId="15" fillId="0" borderId="0" xfId="20" applyFont="1" applyAlignment="1">
      <alignment horizontal="center" vertical="top" wrapText="1"/>
      <protection/>
    </xf>
    <xf numFmtId="4" fontId="15" fillId="0" borderId="0" xfId="20" applyNumberFormat="1" applyFont="1" applyAlignment="1">
      <alignment horizontal="right" vertical="top"/>
      <protection/>
    </xf>
    <xf numFmtId="164" fontId="15" fillId="0" borderId="0" xfId="25" applyNumberFormat="1" applyFont="1" applyAlignment="1">
      <alignment horizontal="right" vertical="top"/>
    </xf>
    <xf numFmtId="4" fontId="14" fillId="0" borderId="0" xfId="20" applyNumberFormat="1" applyFont="1" applyAlignment="1">
      <alignment horizontal="center" vertical="top"/>
      <protection/>
    </xf>
    <xf numFmtId="164" fontId="14" fillId="0" borderId="0" xfId="24" applyNumberFormat="1" applyFont="1" applyFill="1" applyAlignment="1">
      <alignment vertical="top"/>
    </xf>
    <xf numFmtId="0" fontId="11" fillId="0" borderId="0" xfId="20" applyFont="1" applyAlignment="1">
      <alignment vertical="top"/>
      <protection/>
    </xf>
    <xf numFmtId="4" fontId="11" fillId="0" borderId="0" xfId="20" applyNumberFormat="1" applyFont="1" applyAlignment="1">
      <alignment vertical="top"/>
      <protection/>
    </xf>
    <xf numFmtId="4" fontId="9" fillId="0" borderId="0" xfId="20" applyNumberFormat="1" applyFont="1" applyAlignment="1">
      <alignment horizontal="right" vertical="top"/>
      <protection/>
    </xf>
    <xf numFmtId="164" fontId="9" fillId="0" borderId="0" xfId="22" applyNumberFormat="1" applyFont="1" applyAlignment="1">
      <alignment vertical="top"/>
    </xf>
    <xf numFmtId="0" fontId="11" fillId="3" borderId="0" xfId="20" applyFont="1" applyFill="1" applyAlignment="1">
      <alignment vertical="top"/>
      <protection/>
    </xf>
    <xf numFmtId="0" fontId="11" fillId="3" borderId="0" xfId="20" applyFont="1" applyFill="1" applyAlignment="1">
      <alignment horizontal="center" vertical="top"/>
      <protection/>
    </xf>
    <xf numFmtId="167" fontId="11" fillId="3" borderId="0" xfId="20" applyNumberFormat="1" applyFont="1" applyFill="1" applyAlignment="1">
      <alignment vertical="top"/>
      <protection/>
    </xf>
    <xf numFmtId="0" fontId="9" fillId="0" borderId="0" xfId="20" applyFont="1" applyAlignment="1">
      <alignment vertical="top"/>
      <protection/>
    </xf>
    <xf numFmtId="164" fontId="9" fillId="0" borderId="0" xfId="22" applyNumberFormat="1" applyFont="1" applyFill="1" applyAlignment="1">
      <alignment horizontal="right" vertical="top"/>
    </xf>
    <xf numFmtId="0" fontId="9" fillId="0" borderId="0" xfId="20" applyFont="1" applyAlignment="1">
      <alignment horizontal="center" vertical="top"/>
      <protection/>
    </xf>
    <xf numFmtId="165" fontId="16" fillId="2" borderId="0" xfId="23" applyNumberFormat="1" applyFont="1" applyFill="1" applyAlignment="1">
      <alignment vertical="top"/>
      <protection/>
    </xf>
    <xf numFmtId="43" fontId="5" fillId="0" borderId="0" xfId="26" applyFont="1" applyAlignment="1">
      <alignment vertical="top"/>
    </xf>
    <xf numFmtId="164" fontId="13" fillId="0" borderId="0" xfId="25" applyNumberFormat="1" applyFont="1" applyFill="1" applyAlignment="1">
      <alignment horizontal="right" vertical="top"/>
    </xf>
    <xf numFmtId="164" fontId="9" fillId="0" borderId="0" xfId="25" applyNumberFormat="1" applyFont="1" applyFill="1" applyAlignment="1">
      <alignment horizontal="right" vertical="top"/>
    </xf>
    <xf numFmtId="4" fontId="5" fillId="0" borderId="0" xfId="20" applyNumberFormat="1" applyFont="1" applyAlignment="1">
      <alignment vertical="top"/>
      <protection/>
    </xf>
    <xf numFmtId="164" fontId="11" fillId="0" borderId="0" xfId="24" applyNumberFormat="1" applyFont="1" applyFill="1" applyAlignment="1">
      <alignment vertical="top"/>
    </xf>
    <xf numFmtId="0" fontId="11" fillId="0" borderId="0" xfId="20" applyFont="1" applyAlignment="1">
      <alignment horizontal="justify" vertical="top" wrapText="1"/>
      <protection/>
    </xf>
    <xf numFmtId="0" fontId="11" fillId="0" borderId="0" xfId="20" applyFont="1" applyAlignment="1">
      <alignment horizontal="justify" vertical="top"/>
      <protection/>
    </xf>
    <xf numFmtId="0" fontId="9" fillId="0" borderId="0" xfId="20" applyFont="1" applyAlignment="1">
      <alignment horizontal="justify" vertical="top" wrapText="1"/>
      <protection/>
    </xf>
    <xf numFmtId="4" fontId="9" fillId="0" borderId="0" xfId="20" applyNumberFormat="1" applyFont="1" applyAlignment="1">
      <alignment vertical="top"/>
      <protection/>
    </xf>
    <xf numFmtId="0" fontId="4" fillId="0" borderId="0" xfId="20" applyFont="1" applyAlignment="1">
      <alignment horizontal="center" vertical="top"/>
      <protection/>
    </xf>
    <xf numFmtId="0" fontId="8" fillId="0" borderId="0" xfId="20" applyFont="1" applyAlignment="1">
      <alignment horizontal="center" vertical="top" wrapText="1"/>
      <protection/>
    </xf>
    <xf numFmtId="0" fontId="4" fillId="0" borderId="7" xfId="20" applyFont="1" applyBorder="1" applyAlignment="1">
      <alignment vertical="top"/>
      <protection/>
    </xf>
    <xf numFmtId="0" fontId="7" fillId="0" borderId="1" xfId="20" applyFont="1" applyBorder="1" applyAlignment="1">
      <alignment horizontal="center" vertical="top"/>
      <protection/>
    </xf>
    <xf numFmtId="0" fontId="5" fillId="0" borderId="0" xfId="20" applyFont="1" applyAlignment="1">
      <alignment horizontal="center" vertical="top"/>
      <protection/>
    </xf>
    <xf numFmtId="0" fontId="4" fillId="0" borderId="2" xfId="20" applyFont="1" applyBorder="1" applyAlignment="1">
      <alignment horizontal="center" vertical="top"/>
      <protection/>
    </xf>
    <xf numFmtId="0" fontId="4" fillId="0" borderId="8" xfId="20" applyFont="1" applyBorder="1" applyAlignment="1">
      <alignment horizontal="center" vertical="top"/>
      <protection/>
    </xf>
    <xf numFmtId="0" fontId="9" fillId="0" borderId="0" xfId="20" applyNumberFormat="1" applyFont="1" applyAlignment="1">
      <alignment horizontal="center" vertical="top" wrapText="1"/>
      <protection/>
    </xf>
    <xf numFmtId="0" fontId="6" fillId="2" borderId="0" xfId="23" applyFont="1" applyFill="1" applyAlignment="1">
      <alignment horizontal="center" vertical="center"/>
      <protection/>
    </xf>
    <xf numFmtId="0" fontId="4" fillId="0" borderId="2" xfId="20" applyFont="1" applyBorder="1" applyAlignment="1">
      <alignment horizontal="center" vertical="top" wrapText="1"/>
      <protection/>
    </xf>
    <xf numFmtId="0" fontId="4" fillId="0" borderId="8" xfId="20" applyFont="1" applyBorder="1" applyAlignment="1">
      <alignment horizontal="center" vertical="top" wrapText="1"/>
      <protection/>
    </xf>
    <xf numFmtId="0" fontId="4" fillId="0" borderId="6" xfId="20" applyFont="1" applyBorder="1" applyAlignment="1">
      <alignment horizontal="center" vertical="top"/>
      <protection/>
    </xf>
    <xf numFmtId="0" fontId="4" fillId="0" borderId="13" xfId="20" applyFont="1" applyBorder="1" applyAlignment="1">
      <alignment horizontal="center" vertical="top"/>
      <protection/>
    </xf>
    <xf numFmtId="0" fontId="4" fillId="0" borderId="3" xfId="20" applyFont="1" applyBorder="1" applyAlignment="1">
      <alignment horizontal="center" vertical="top"/>
      <protection/>
    </xf>
    <xf numFmtId="14" fontId="4" fillId="0" borderId="6" xfId="20" applyNumberFormat="1" applyFont="1" applyBorder="1" applyAlignment="1">
      <alignment horizontal="right" vertical="top"/>
      <protection/>
    </xf>
    <xf numFmtId="14" fontId="4" fillId="0" borderId="13" xfId="20" applyNumberFormat="1" applyFont="1" applyBorder="1" applyAlignment="1">
      <alignment horizontal="right" vertical="top"/>
      <protection/>
    </xf>
    <xf numFmtId="14" fontId="4" fillId="0" borderId="4" xfId="20" applyNumberFormat="1" applyFont="1" applyBorder="1" applyAlignment="1">
      <alignment horizontal="right" vertical="top"/>
      <protection/>
    </xf>
    <xf numFmtId="14" fontId="4" fillId="0" borderId="0" xfId="20" applyNumberFormat="1" applyFont="1" applyAlignment="1">
      <alignment horizontal="right" vertical="top"/>
      <protection/>
    </xf>
    <xf numFmtId="0" fontId="19" fillId="0" borderId="4" xfId="20" applyFont="1" applyBorder="1" applyAlignment="1">
      <alignment horizontal="center" vertical="top"/>
      <protection/>
    </xf>
    <xf numFmtId="0" fontId="19" fillId="0" borderId="0" xfId="20" applyFont="1" applyAlignment="1">
      <alignment horizontal="center" vertical="top"/>
      <protection/>
    </xf>
    <xf numFmtId="0" fontId="19" fillId="0" borderId="5" xfId="20" applyFont="1" applyBorder="1" applyAlignment="1">
      <alignment horizontal="center" vertical="top"/>
      <protection/>
    </xf>
    <xf numFmtId="0" fontId="19" fillId="0" borderId="9" xfId="20" applyFont="1" applyBorder="1" applyAlignment="1">
      <alignment horizontal="center" vertical="top"/>
      <protection/>
    </xf>
    <xf numFmtId="0" fontId="19" fillId="0" borderId="10" xfId="20" applyFont="1" applyBorder="1" applyAlignment="1">
      <alignment horizontal="center" vertical="top"/>
      <protection/>
    </xf>
    <xf numFmtId="0" fontId="19" fillId="0" borderId="7" xfId="20" applyFont="1" applyBorder="1" applyAlignment="1">
      <alignment horizontal="center" vertical="top"/>
      <protection/>
    </xf>
    <xf numFmtId="0" fontId="18" fillId="2" borderId="0" xfId="23" applyFont="1" applyFill="1" applyAlignment="1">
      <alignment horizontal="center" vertical="top"/>
      <protection/>
    </xf>
    <xf numFmtId="14" fontId="4" fillId="0" borderId="9" xfId="20" applyNumberFormat="1" applyFont="1" applyBorder="1" applyAlignment="1">
      <alignment horizontal="right" vertical="top"/>
      <protection/>
    </xf>
    <xf numFmtId="14" fontId="4" fillId="0" borderId="10" xfId="20" applyNumberFormat="1" applyFont="1" applyBorder="1" applyAlignment="1">
      <alignment horizontal="right" vertical="top"/>
      <protection/>
    </xf>
    <xf numFmtId="0" fontId="3" fillId="0" borderId="2" xfId="20" applyFont="1" applyBorder="1" applyAlignment="1">
      <alignment horizontal="justify" vertical="top"/>
      <protection/>
    </xf>
    <xf numFmtId="0" fontId="3" fillId="0" borderId="8" xfId="20" applyFont="1" applyBorder="1" applyAlignment="1">
      <alignment horizontal="justify" vertical="top"/>
      <protection/>
    </xf>
    <xf numFmtId="0" fontId="5" fillId="0" borderId="2" xfId="20" applyFont="1" applyBorder="1" applyAlignment="1">
      <alignment horizontal="left" vertical="top"/>
      <protection/>
    </xf>
    <xf numFmtId="0" fontId="5" fillId="0" borderId="8" xfId="20" applyFont="1" applyBorder="1" applyAlignment="1">
      <alignment horizontal="left" vertical="top"/>
      <protection/>
    </xf>
    <xf numFmtId="0" fontId="6" fillId="2" borderId="11" xfId="20" applyFont="1" applyFill="1" applyBorder="1" applyAlignment="1">
      <alignment horizontal="center" vertical="top"/>
      <protection/>
    </xf>
    <xf numFmtId="0" fontId="6" fillId="2" borderId="12" xfId="20" applyFont="1" applyFill="1" applyBorder="1" applyAlignment="1">
      <alignment horizontal="center" vertical="top"/>
      <protection/>
    </xf>
  </cellXfs>
  <cellStyles count="13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  <cellStyle name="Normal 3" xfId="21"/>
    <cellStyle name="Moneda 2" xfId="22"/>
    <cellStyle name="Normal 2 2" xfId="23"/>
    <cellStyle name="Moneda" xfId="24" builtinId="4"/>
    <cellStyle name="Moneda 2 2" xfId="25"/>
    <cellStyle name="Millares" xfId="26" builtinId="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heetMetadata" Target="metadata.xml" /><Relationship Id="rId6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6</xdr:col>
      <xdr:colOff>114300</xdr:colOff>
      <xdr:row>2</xdr:row>
      <xdr:rowOff>371476</xdr:rowOff>
    </xdr:from>
    <xdr:to>
      <xdr:col>6</xdr:col>
      <xdr:colOff>1499250</xdr:colOff>
      <xdr:row>5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d1276eb-6af7-0296-e9b9-7f2f1499bcc3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115550" y="752475"/>
          <a:ext cx="1381125" cy="457200"/>
        </a:xfrm>
        <a:prstGeom prst="rect"/>
      </xdr:spPr>
    </xdr:pic>
    <xdr:clientData/>
  </xdr:twoCellAnchor>
  <xdr:twoCellAnchor>
    <xdr:from>
      <xdr:col>0</xdr:col>
      <xdr:colOff>209551</xdr:colOff>
      <xdr:row>2</xdr:row>
      <xdr:rowOff>133351</xdr:rowOff>
    </xdr:from>
    <xdr:to>
      <xdr:col>0</xdr:col>
      <xdr:colOff>1145941</xdr:colOff>
      <xdr:row>7</xdr:row>
      <xdr:rowOff>180976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5dfcae76-fa1a-596f-7cde-a439ec091d27}"/>
            </a:ext>
          </a:extLst>
        </xdr:cNvPr>
        <xdr:cNvGrpSpPr>
          <a:grpSpLocks/>
        </xdr:cNvGrpSpPr>
      </xdr:nvGrpSpPr>
      <xdr:grpSpPr>
        <a:xfrm>
          <a:off x="209550" y="514350"/>
          <a:ext cx="933450" cy="1238250"/>
          <a:chOff x="7855053" y="3240954"/>
          <a:chExt cx="1530757" cy="2024221"/>
        </a:xfrm>
      </xdr:grpSpPr>
      <xdr:pic>
        <xdr:nvPicPr>
          <xdr:cNvPr id="8" name="Imagen 7">
            <a:extLst>
              <a:ext uri="{FF2B5EF4-FFF2-40B4-BE49-F238E27FC236}">
                <a16:creationId xmlns:a16="http://schemas.microsoft.com/office/drawing/2014/main" id="{548e3b29-c347-b8c3-2539-42a6e8103dc3}"/>
              </a:ext>
            </a:extLst>
          </xdr:cNvPr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 l="2697" t="0" r="59002" b="0"/>
          <a:stretch>
            <a:fillRect/>
          </a:stretch>
        </xdr:blipFill>
        <xdr:spPr>
          <a:xfrm>
            <a:off x="7919884" y="3240954"/>
            <a:ext cx="1401097" cy="1422724"/>
          </a:xfrm>
          <a:prstGeom prst="rect"/>
        </xdr:spPr>
      </xdr:pic>
      <xdr:pic>
        <xdr:nvPicPr>
          <xdr:cNvPr id="9" name="Imagen 8">
            <a:extLst>
              <a:ext uri="{FF2B5EF4-FFF2-40B4-BE49-F238E27FC236}">
                <a16:creationId xmlns:a16="http://schemas.microsoft.com/office/drawing/2014/main" id="{e9764a1a-b7e8-128b-6b3a-1deb4b8b8b06}"/>
              </a:ext>
            </a:extLst>
          </xdr:cNvPr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 l="40861" t="0" r="2697" b="0"/>
          <a:stretch>
            <a:fillRect/>
          </a:stretch>
        </xdr:blipFill>
        <xdr:spPr>
          <a:xfrm>
            <a:off x="7855053" y="4210414"/>
            <a:ext cx="1530757" cy="1054761"/>
          </a:xfrm>
          <a:prstGeom prst="rect"/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74"/>
  <sheetViews>
    <sheetView showGridLines="0" showZeros="0" tabSelected="1" view="pageBreakPreview" zoomScaleNormal="100" zoomScaleSheetLayoutView="100" workbookViewId="0" topLeftCell="A7">
      <selection pane="topLeft" activeCell="E20" sqref="E20:E35"/>
    </sheetView>
  </sheetViews>
  <sheetFormatPr defaultColWidth="9.14428571428571" defaultRowHeight="15"/>
  <cols>
    <col min="1" max="1" width="20.5714285714286" style="5" customWidth="1"/>
    <col min="2" max="2" width="56.8571428571429" style="5" customWidth="1"/>
    <col min="3" max="3" width="13.7142857142857" style="5" customWidth="1"/>
    <col min="4" max="4" width="15.1428571428571" style="5" customWidth="1"/>
    <col min="5" max="5" width="17.8571428571429" style="5" customWidth="1"/>
    <col min="6" max="6" width="25.8571428571429" style="5" customWidth="1"/>
    <col min="7" max="7" width="24.2857142857143" style="5" customWidth="1"/>
    <col min="8" max="16384" width="9.14285714285714" style="5"/>
  </cols>
  <sheetData>
    <row r="1" spans="1:7" ht="15">
      <c r="A1" s="3"/>
      <c r="B1" s="1" t="s">
        <v>11</v>
      </c>
      <c r="C1" s="80" t="s">
        <v>26</v>
      </c>
      <c r="D1" s="81"/>
      <c r="E1" s="81"/>
      <c r="F1" s="82"/>
      <c r="G1" s="4"/>
    </row>
    <row r="2" spans="1:7" ht="15">
      <c r="A2" s="6"/>
      <c r="B2" s="2" t="s">
        <v>12</v>
      </c>
      <c r="C2" s="7"/>
      <c r="D2" s="69"/>
      <c r="E2" s="69"/>
      <c r="F2" s="8"/>
      <c r="G2" s="9"/>
    </row>
    <row r="3" spans="1:7" ht="33.75" customHeight="1">
      <c r="A3" s="6"/>
      <c r="B3" s="70" t="s">
        <v>24</v>
      </c>
      <c r="C3" s="87" t="s">
        <v>60</v>
      </c>
      <c r="D3" s="88"/>
      <c r="E3" s="88"/>
      <c r="F3" s="89"/>
      <c r="G3" s="9"/>
    </row>
    <row r="4" spans="1:7" ht="12.75" customHeight="1">
      <c r="A4" s="6"/>
      <c r="B4" s="78"/>
      <c r="C4" s="87"/>
      <c r="D4" s="88"/>
      <c r="E4" s="88"/>
      <c r="F4" s="89"/>
      <c r="G4" s="9"/>
    </row>
    <row r="5" spans="1:7" ht="18.75" customHeight="1" thickBot="1">
      <c r="A5" s="6"/>
      <c r="B5" s="79"/>
      <c r="C5" s="90"/>
      <c r="D5" s="91"/>
      <c r="E5" s="91"/>
      <c r="F5" s="92"/>
      <c r="G5" s="9"/>
    </row>
    <row r="6" spans="1:7" ht="13.5" customHeight="1">
      <c r="A6" s="6"/>
      <c r="B6" s="10" t="s">
        <v>0</v>
      </c>
      <c r="C6" s="83" t="s">
        <v>20</v>
      </c>
      <c r="D6" s="84"/>
      <c r="E6" s="84"/>
      <c r="F6" s="11"/>
      <c r="G6" s="9"/>
    </row>
    <row r="7" spans="1:7" ht="15">
      <c r="A7" s="6"/>
      <c r="B7" s="96" t="s">
        <v>61</v>
      </c>
      <c r="C7" s="85" t="s">
        <v>21</v>
      </c>
      <c r="D7" s="86"/>
      <c r="E7" s="86"/>
      <c r="F7" s="12"/>
      <c r="G7" s="9"/>
    </row>
    <row r="8" spans="1:7" ht="17.25" customHeight="1">
      <c r="A8" s="6"/>
      <c r="B8" s="96"/>
      <c r="C8" s="85" t="s">
        <v>1</v>
      </c>
      <c r="D8" s="86"/>
      <c r="E8" s="86"/>
      <c r="F8" s="13"/>
      <c r="G8" s="9"/>
    </row>
    <row r="9" spans="1:7" ht="14.25" customHeight="1" thickBot="1">
      <c r="A9" s="6"/>
      <c r="B9" s="97"/>
      <c r="C9" s="94" t="s">
        <v>13</v>
      </c>
      <c r="D9" s="95"/>
      <c r="E9" s="95"/>
      <c r="F9" s="14"/>
      <c r="G9" s="71"/>
    </row>
    <row r="10" spans="1:7" ht="17.25" customHeight="1">
      <c r="A10" s="6"/>
      <c r="B10" s="15" t="s">
        <v>16</v>
      </c>
      <c r="C10" s="80" t="s">
        <v>17</v>
      </c>
      <c r="D10" s="81"/>
      <c r="E10" s="81"/>
      <c r="F10" s="82"/>
      <c r="G10" s="72" t="s">
        <v>25</v>
      </c>
    </row>
    <row r="11" spans="1:7" ht="15">
      <c r="A11" s="6"/>
      <c r="B11" s="98"/>
      <c r="C11" s="16">
        <v>0</v>
      </c>
      <c r="D11" s="73"/>
      <c r="E11" s="73"/>
      <c r="F11" s="17"/>
      <c r="G11" s="74" t="s">
        <v>45</v>
      </c>
    </row>
    <row r="12" spans="1:7" ht="15.75" customHeight="1" thickBot="1">
      <c r="A12" s="18"/>
      <c r="B12" s="99"/>
      <c r="C12" s="19"/>
      <c r="D12" s="20"/>
      <c r="E12" s="20"/>
      <c r="F12" s="21"/>
      <c r="G12" s="75"/>
    </row>
    <row r="13" spans="4:4" ht="15.75" thickBot="1">
      <c r="D13" s="22"/>
    </row>
    <row r="14" spans="1:7" ht="15.75" customHeight="1" thickBot="1">
      <c r="A14" s="100" t="s">
        <v>22</v>
      </c>
      <c r="B14" s="101"/>
      <c r="C14" s="101"/>
      <c r="D14" s="101"/>
      <c r="E14" s="101"/>
      <c r="F14" s="101"/>
      <c r="G14" s="101"/>
    </row>
    <row r="15" spans="1:7" ht="15.75" thickBot="1">
      <c r="A15" s="23"/>
      <c r="B15" s="23"/>
      <c r="C15" s="23"/>
      <c r="D15" s="23"/>
      <c r="E15" s="23"/>
      <c r="F15" s="23"/>
      <c r="G15" s="23"/>
    </row>
    <row r="16" spans="1:7" s="27" customFormat="1" ht="30.75" thickBot="1">
      <c r="A16" s="24" t="s">
        <v>2</v>
      </c>
      <c r="B16" s="25" t="s">
        <v>3</v>
      </c>
      <c r="C16" s="25" t="s">
        <v>4</v>
      </c>
      <c r="D16" s="25" t="s">
        <v>5</v>
      </c>
      <c r="E16" s="26" t="s">
        <v>18</v>
      </c>
      <c r="F16" s="26" t="s">
        <v>19</v>
      </c>
      <c r="G16" s="25" t="s">
        <v>6</v>
      </c>
    </row>
    <row r="17" spans="1:7" s="56" customFormat="1" ht="45" customHeight="1">
      <c r="A17" s="30"/>
      <c r="B17" s="31" t="str">
        <f>+B7</f>
        <v>Construcción de muros para cárcamo a base de pilas de concreto (de la pila 244 a la 343) en la presa "La Calera", municipio de Tlajomulco de Zúñiga, Jalisco.</v>
      </c>
      <c r="C17" s="32"/>
      <c r="D17" s="33"/>
      <c r="E17" s="34"/>
      <c r="F17" s="35"/>
      <c r="G17" s="36"/>
    </row>
    <row r="18" spans="1:7" s="56" customFormat="1" ht="11.25">
      <c r="A18" s="37" t="s">
        <v>14</v>
      </c>
      <c r="B18" s="66" t="s">
        <v>49</v>
      </c>
      <c r="C18" s="39"/>
      <c r="D18" s="40"/>
      <c r="E18" s="61"/>
      <c r="F18" s="41"/>
      <c r="G18" s="42">
        <f>+G19+G28</f>
        <v>0</v>
      </c>
    </row>
    <row r="19" spans="1:7" s="56" customFormat="1" ht="11.25">
      <c r="A19" s="43" t="s">
        <v>15</v>
      </c>
      <c r="B19" s="43" t="s">
        <v>46</v>
      </c>
      <c r="C19" s="44"/>
      <c r="D19" s="45"/>
      <c r="E19" s="46"/>
      <c r="F19" s="47"/>
      <c r="G19" s="48">
        <f>SUM(G20:G27)</f>
        <v>0</v>
      </c>
    </row>
    <row r="20" spans="1:7" s="56" customFormat="1" ht="101.25">
      <c r="A20" s="30" t="s">
        <v>30</v>
      </c>
      <c r="B20" s="67" t="s">
        <v>56</v>
      </c>
      <c r="C20" s="32" t="s">
        <v>27</v>
      </c>
      <c r="D20" s="51">
        <v>276.46</v>
      </c>
      <c r="E20" s="62"/>
      <c r="F20" s="32" t="e" cm="1">
        <f t="array" ca="1" aca="1" ref="F20">+numtext(E20)</f>
        <v>#NAME?</v>
      </c>
      <c r="G20" s="52">
        <f t="shared" si="0" ref="G20:G27">+ROUND(E20*D20,2)</f>
        <v>0</v>
      </c>
    </row>
    <row r="21" spans="1:7" s="56" customFormat="1" ht="56.25">
      <c r="A21" s="30" t="s">
        <v>48</v>
      </c>
      <c r="B21" s="67" t="s">
        <v>52</v>
      </c>
      <c r="C21" s="32" t="s">
        <v>27</v>
      </c>
      <c r="D21" s="51">
        <v>276.46</v>
      </c>
      <c r="E21" s="62"/>
      <c r="F21" s="32" t="e" cm="1">
        <f t="array" ca="1" aca="1" ref="F21">+numtext(E21)</f>
        <v>#NAME?</v>
      </c>
      <c r="G21" s="52">
        <f t="shared" si="0"/>
        <v>0</v>
      </c>
    </row>
    <row r="22" spans="1:7" s="56" customFormat="1" ht="33.75">
      <c r="A22" s="30" t="s">
        <v>31</v>
      </c>
      <c r="B22" s="67" t="s">
        <v>55</v>
      </c>
      <c r="C22" s="76" t="s">
        <v>27</v>
      </c>
      <c r="D22" s="68">
        <v>276.46</v>
      </c>
      <c r="E22" s="62"/>
      <c r="F22" s="32" t="e" cm="1">
        <f t="array" ca="1" aca="1" ref="F22">+numtext(E22)</f>
        <v>#NAME?</v>
      </c>
      <c r="G22" s="52">
        <f t="shared" si="0"/>
        <v>0</v>
      </c>
    </row>
    <row r="23" spans="1:7" s="56" customFormat="1" ht="45">
      <c r="A23" s="30" t="s">
        <v>32</v>
      </c>
      <c r="B23" s="67" t="s">
        <v>50</v>
      </c>
      <c r="C23" s="32" t="s">
        <v>27</v>
      </c>
      <c r="D23" s="51">
        <v>276.46</v>
      </c>
      <c r="E23" s="62"/>
      <c r="F23" s="32" t="e" cm="1">
        <f t="array" ca="1" aca="1" ref="F23">+numtext(E23)</f>
        <v>#NAME?</v>
      </c>
      <c r="G23" s="52">
        <f t="shared" si="0"/>
        <v>0</v>
      </c>
    </row>
    <row r="24" spans="1:7" s="56" customFormat="1" ht="45">
      <c r="A24" s="30" t="s">
        <v>35</v>
      </c>
      <c r="B24" s="67" t="s">
        <v>51</v>
      </c>
      <c r="C24" s="32" t="s">
        <v>34</v>
      </c>
      <c r="D24" s="51">
        <v>6911.50</v>
      </c>
      <c r="E24" s="62"/>
      <c r="F24" s="32" t="e" cm="1">
        <f t="array" ca="1" aca="1" ref="F24">+numtext(E24)</f>
        <v>#NAME?</v>
      </c>
      <c r="G24" s="52">
        <f t="shared" si="0"/>
        <v>0</v>
      </c>
    </row>
    <row r="25" spans="1:7" s="56" customFormat="1" ht="56.25">
      <c r="A25" s="30" t="s">
        <v>33</v>
      </c>
      <c r="B25" s="67" t="s">
        <v>53</v>
      </c>
      <c r="C25" s="32" t="s">
        <v>28</v>
      </c>
      <c r="D25" s="51">
        <v>38946.98</v>
      </c>
      <c r="E25" s="62"/>
      <c r="F25" s="32" t="e" cm="1">
        <f t="array" ca="1" aca="1" ref="F25">+numtext(E25)</f>
        <v>#NAME?</v>
      </c>
      <c r="G25" s="52">
        <f t="shared" si="0"/>
        <v>0</v>
      </c>
    </row>
    <row r="26" spans="1:7" s="56" customFormat="1" ht="67.5">
      <c r="A26" s="30" t="s">
        <v>36</v>
      </c>
      <c r="B26" s="67" t="s">
        <v>58</v>
      </c>
      <c r="C26" s="32" t="s">
        <v>27</v>
      </c>
      <c r="D26" s="51">
        <v>276.46</v>
      </c>
      <c r="E26" s="62"/>
      <c r="F26" s="32" t="e" cm="1">
        <f t="array" ca="1" aca="1" ref="F26">+numtext(E26)</f>
        <v>#NAME?</v>
      </c>
      <c r="G26" s="52">
        <f t="shared" si="0"/>
        <v>0</v>
      </c>
    </row>
    <row r="27" spans="1:7" s="56" customFormat="1" ht="56.25">
      <c r="A27" s="30" t="s">
        <v>37</v>
      </c>
      <c r="B27" s="67" t="s">
        <v>54</v>
      </c>
      <c r="C27" s="32" t="s">
        <v>27</v>
      </c>
      <c r="D27" s="51">
        <v>51.46</v>
      </c>
      <c r="E27" s="62"/>
      <c r="F27" s="32" t="e" cm="1">
        <f t="array" ca="1" aca="1" ref="F27">+numtext(E27)</f>
        <v>#NAME?</v>
      </c>
      <c r="G27" s="52">
        <f t="shared" si="0"/>
        <v>0</v>
      </c>
    </row>
    <row r="28" spans="1:7" s="56" customFormat="1" ht="11.25">
      <c r="A28" s="43" t="s">
        <v>29</v>
      </c>
      <c r="B28" s="43" t="s">
        <v>47</v>
      </c>
      <c r="C28" s="44"/>
      <c r="D28" s="45"/>
      <c r="E28" s="46"/>
      <c r="F28" s="47"/>
      <c r="G28" s="48">
        <f>SUM(G29:G35)</f>
        <v>0</v>
      </c>
    </row>
    <row r="29" spans="1:7" s="56" customFormat="1" ht="78.75">
      <c r="A29" s="30" t="s">
        <v>38</v>
      </c>
      <c r="B29" s="67" t="s">
        <v>57</v>
      </c>
      <c r="C29" s="32" t="s">
        <v>27</v>
      </c>
      <c r="D29" s="51">
        <v>106.03</v>
      </c>
      <c r="E29" s="62"/>
      <c r="F29" s="32" t="e" cm="1">
        <f t="array" ca="1" aca="1" ref="F29">+numtext(E29)</f>
        <v>#NAME?</v>
      </c>
      <c r="G29" s="52">
        <f t="shared" si="1" ref="G29:G35">+ROUND(E29*D29,2)</f>
        <v>0</v>
      </c>
    </row>
    <row r="30" spans="1:7" s="56" customFormat="1" ht="56.25">
      <c r="A30" s="30" t="s">
        <v>39</v>
      </c>
      <c r="B30" s="67" t="s">
        <v>52</v>
      </c>
      <c r="C30" s="32" t="s">
        <v>27</v>
      </c>
      <c r="D30" s="51">
        <v>106.03</v>
      </c>
      <c r="E30" s="62"/>
      <c r="F30" s="32" t="e" cm="1">
        <f t="array" ca="1" aca="1" ref="F30">+numtext(E30)</f>
        <v>#NAME?</v>
      </c>
      <c r="G30" s="52">
        <f t="shared" si="1"/>
        <v>0</v>
      </c>
    </row>
    <row r="31" spans="1:7" s="56" customFormat="1" ht="33.75">
      <c r="A31" s="30" t="s">
        <v>40</v>
      </c>
      <c r="B31" s="67" t="s">
        <v>55</v>
      </c>
      <c r="C31" s="76" t="s">
        <v>27</v>
      </c>
      <c r="D31" s="68">
        <v>106.03</v>
      </c>
      <c r="E31" s="62"/>
      <c r="F31" s="32" t="e" cm="1">
        <f t="array" ca="1" aca="1" ref="F31">+numtext(E31)</f>
        <v>#NAME?</v>
      </c>
      <c r="G31" s="52">
        <f t="shared" si="1"/>
        <v>0</v>
      </c>
    </row>
    <row r="32" spans="1:7" s="56" customFormat="1" ht="45">
      <c r="A32" s="30" t="s">
        <v>41</v>
      </c>
      <c r="B32" s="67" t="s">
        <v>50</v>
      </c>
      <c r="C32" s="32" t="s">
        <v>27</v>
      </c>
      <c r="D32" s="51">
        <v>106.03</v>
      </c>
      <c r="E32" s="62"/>
      <c r="F32" s="32" t="e" cm="1">
        <f t="array" ca="1" aca="1" ref="F32">+numtext(E32)</f>
        <v>#NAME?</v>
      </c>
      <c r="G32" s="52">
        <f t="shared" si="1"/>
        <v>0</v>
      </c>
    </row>
    <row r="33" spans="1:7" s="56" customFormat="1" ht="45">
      <c r="A33" s="30" t="s">
        <v>42</v>
      </c>
      <c r="B33" s="67" t="s">
        <v>51</v>
      </c>
      <c r="C33" s="32" t="s">
        <v>34</v>
      </c>
      <c r="D33" s="51">
        <v>2650.75</v>
      </c>
      <c r="E33" s="62"/>
      <c r="F33" s="32" t="e" cm="1">
        <f t="array" ca="1" aca="1" ref="F33">+numtext(E33)</f>
        <v>#NAME?</v>
      </c>
      <c r="G33" s="52">
        <f t="shared" si="1"/>
        <v>0</v>
      </c>
    </row>
    <row r="34" spans="1:7" s="56" customFormat="1" ht="67.5">
      <c r="A34" s="30" t="s">
        <v>43</v>
      </c>
      <c r="B34" s="67" t="s">
        <v>59</v>
      </c>
      <c r="C34" s="32" t="s">
        <v>27</v>
      </c>
      <c r="D34" s="51">
        <v>106.03</v>
      </c>
      <c r="E34" s="62"/>
      <c r="F34" s="32" t="e" cm="1">
        <f t="array" ca="1" aca="1" ref="F34">+numtext(E34)</f>
        <v>#NAME?</v>
      </c>
      <c r="G34" s="52">
        <f t="shared" si="1"/>
        <v>0</v>
      </c>
    </row>
    <row r="35" spans="1:7" s="56" customFormat="1" ht="56.25">
      <c r="A35" s="30" t="s">
        <v>44</v>
      </c>
      <c r="B35" s="67" t="s">
        <v>54</v>
      </c>
      <c r="C35" s="32" t="s">
        <v>27</v>
      </c>
      <c r="D35" s="51">
        <v>25.34</v>
      </c>
      <c r="E35" s="62"/>
      <c r="F35" s="32" t="e" cm="1">
        <f t="array" ca="1" aca="1" ref="F35">+numtext(E35)</f>
        <v>#NAME?</v>
      </c>
      <c r="G35" s="52">
        <f t="shared" si="1"/>
        <v>0</v>
      </c>
    </row>
    <row r="36" spans="1:7" s="56" customFormat="1" ht="12.95" customHeight="1">
      <c r="A36" s="49"/>
      <c r="B36" s="49"/>
      <c r="C36" s="49"/>
      <c r="D36" s="50"/>
      <c r="E36" s="49"/>
      <c r="F36" s="49"/>
      <c r="G36" s="49"/>
    </row>
    <row r="37" spans="1:7" ht="15">
      <c r="A37" s="53"/>
      <c r="B37" s="54" t="s">
        <v>23</v>
      </c>
      <c r="C37" s="54"/>
      <c r="D37" s="55"/>
      <c r="E37" s="53"/>
      <c r="F37" s="53"/>
      <c r="G37" s="53">
        <f>D37*E37</f>
        <v>0</v>
      </c>
    </row>
    <row r="38" spans="1:7" ht="33.75">
      <c r="A38" s="49"/>
      <c r="B38" s="65" t="str">
        <f>+B17</f>
        <v>Construcción de muros para cárcamo a base de pilas de concreto (de la pila 244 a la 343) en la presa "La Calera", municipio de Tlajomulco de Zúñiga, Jalisco.</v>
      </c>
      <c r="C38" s="49"/>
      <c r="D38" s="50"/>
      <c r="E38" s="49"/>
      <c r="F38" s="49"/>
      <c r="G38" s="49"/>
    </row>
    <row r="39" spans="1:7" ht="15">
      <c r="A39" s="43"/>
      <c r="B39" s="43"/>
      <c r="C39" s="44"/>
      <c r="D39" s="45"/>
      <c r="E39" s="46"/>
      <c r="F39" s="47"/>
      <c r="G39" s="48"/>
    </row>
    <row r="40" spans="1:7" ht="15">
      <c r="A40" s="37" t="s">
        <v>14</v>
      </c>
      <c r="B40" s="38" t="str">
        <f>+VLOOKUP($A40,$A$17:$G$36,2,0)</f>
        <v xml:space="preserve">PILAS DE CIMENTACIÓN </v>
      </c>
      <c r="C40" s="49"/>
      <c r="D40" s="50"/>
      <c r="E40" s="49"/>
      <c r="F40" s="49"/>
      <c r="G40" s="64">
        <f>+VLOOKUP($A40,$A$17:$G$36,7,0)</f>
        <v>0</v>
      </c>
    </row>
    <row r="41" spans="1:7" ht="15">
      <c r="A41" s="43" t="s">
        <v>15</v>
      </c>
      <c r="B41" s="43" t="str">
        <f>+VLOOKUP($A41,$A$17:$G$36,2,0)</f>
        <v>PILAS DE CARGA</v>
      </c>
      <c r="C41" s="44"/>
      <c r="D41" s="45"/>
      <c r="E41" s="46"/>
      <c r="F41" s="47"/>
      <c r="G41" s="48">
        <f>+VLOOKUP($A41,$A$17:$G$36,7,0)</f>
        <v>0</v>
      </c>
    </row>
    <row r="42" spans="1:7" ht="15">
      <c r="A42" s="43" t="s">
        <v>29</v>
      </c>
      <c r="B42" s="43" t="str">
        <f>+VLOOKUP($A42,$A$17:$G$36,2,0)</f>
        <v>PILAS SECANTES</v>
      </c>
      <c r="C42" s="44"/>
      <c r="D42" s="45"/>
      <c r="E42" s="46"/>
      <c r="F42" s="47"/>
      <c r="G42" s="48">
        <f>+VLOOKUP($A42,$A$17:$G$36,7,0)</f>
        <v>0</v>
      </c>
    </row>
    <row r="43" spans="1:7" ht="15">
      <c r="A43" s="43"/>
      <c r="B43" s="43"/>
      <c r="C43" s="44"/>
      <c r="D43" s="45"/>
      <c r="E43" s="46"/>
      <c r="F43" s="47"/>
      <c r="G43" s="48"/>
    </row>
    <row r="44" spans="1:7" ht="15">
      <c r="A44" s="43"/>
      <c r="B44" s="43"/>
      <c r="C44" s="44"/>
      <c r="D44" s="45"/>
      <c r="E44" s="46"/>
      <c r="F44" s="47"/>
      <c r="G44" s="48"/>
    </row>
    <row r="45" spans="1:7" ht="15">
      <c r="A45" s="43"/>
      <c r="B45" s="43"/>
      <c r="C45" s="44"/>
      <c r="D45" s="45"/>
      <c r="E45" s="46"/>
      <c r="F45" s="47"/>
      <c r="G45" s="48"/>
    </row>
    <row r="46" spans="1:7" ht="15">
      <c r="A46" s="43"/>
      <c r="B46" s="43"/>
      <c r="C46" s="44"/>
      <c r="D46" s="45"/>
      <c r="E46" s="46"/>
      <c r="F46" s="47"/>
      <c r="G46" s="48"/>
    </row>
    <row r="47" spans="1:7" ht="15">
      <c r="A47" s="43"/>
      <c r="B47" s="43"/>
      <c r="C47" s="44"/>
      <c r="D47" s="45"/>
      <c r="E47" s="46"/>
      <c r="F47" s="47"/>
      <c r="G47" s="48"/>
    </row>
    <row r="48" spans="1:7" ht="15">
      <c r="A48" s="43"/>
      <c r="B48" s="43"/>
      <c r="C48" s="44"/>
      <c r="D48" s="45"/>
      <c r="E48" s="46"/>
      <c r="F48" s="47"/>
      <c r="G48" s="48"/>
    </row>
    <row r="49" spans="1:7" ht="15">
      <c r="A49" s="43"/>
      <c r="B49" s="43"/>
      <c r="C49" s="44"/>
      <c r="D49" s="45"/>
      <c r="E49" s="46"/>
      <c r="F49" s="47"/>
      <c r="G49" s="48"/>
    </row>
    <row r="50" spans="1:7" ht="15">
      <c r="A50" s="43"/>
      <c r="B50" s="43"/>
      <c r="C50" s="44"/>
      <c r="D50" s="45"/>
      <c r="E50" s="46"/>
      <c r="F50" s="47"/>
      <c r="G50" s="48"/>
    </row>
    <row r="51" spans="1:7" ht="15">
      <c r="A51" s="43"/>
      <c r="B51" s="43"/>
      <c r="C51" s="44"/>
      <c r="D51" s="45"/>
      <c r="E51" s="46"/>
      <c r="F51" s="47"/>
      <c r="G51" s="48"/>
    </row>
    <row r="52" spans="1:7" ht="15">
      <c r="A52" s="43"/>
      <c r="B52" s="43"/>
      <c r="C52" s="44"/>
      <c r="D52" s="45"/>
      <c r="E52" s="46"/>
      <c r="F52" s="47"/>
      <c r="G52" s="48"/>
    </row>
    <row r="53" spans="1:7" ht="15">
      <c r="A53" s="43"/>
      <c r="B53" s="43"/>
      <c r="C53" s="44"/>
      <c r="D53" s="45"/>
      <c r="E53" s="46"/>
      <c r="F53" s="47"/>
      <c r="G53" s="48"/>
    </row>
    <row r="54" spans="1:7" ht="15">
      <c r="A54" s="43"/>
      <c r="B54" s="43"/>
      <c r="C54" s="44"/>
      <c r="D54" s="45"/>
      <c r="E54" s="46"/>
      <c r="F54" s="47"/>
      <c r="G54" s="48"/>
    </row>
    <row r="55" spans="1:7" ht="15">
      <c r="A55" s="43"/>
      <c r="B55" s="43"/>
      <c r="C55" s="44"/>
      <c r="D55" s="45"/>
      <c r="E55" s="46"/>
      <c r="F55" s="47"/>
      <c r="G55" s="48"/>
    </row>
    <row r="56" spans="1:7" ht="15">
      <c r="A56" s="43"/>
      <c r="B56" s="43"/>
      <c r="C56" s="44"/>
      <c r="D56" s="45"/>
      <c r="E56" s="46"/>
      <c r="F56" s="47"/>
      <c r="G56" s="48"/>
    </row>
    <row r="57" spans="1:7" ht="15">
      <c r="A57" s="43"/>
      <c r="B57" s="43"/>
      <c r="C57" s="44"/>
      <c r="D57" s="45"/>
      <c r="E57" s="46"/>
      <c r="F57" s="47"/>
      <c r="G57" s="48"/>
    </row>
    <row r="58" spans="1:7" ht="15">
      <c r="A58" s="43"/>
      <c r="B58" s="43"/>
      <c r="C58" s="44"/>
      <c r="D58" s="45"/>
      <c r="E58" s="46"/>
      <c r="F58" s="47"/>
      <c r="G58" s="48"/>
    </row>
    <row r="59" spans="1:7" ht="15">
      <c r="A59" s="43"/>
      <c r="B59" s="43"/>
      <c r="C59" s="44"/>
      <c r="D59" s="45"/>
      <c r="E59" s="46"/>
      <c r="F59" s="47"/>
      <c r="G59" s="48"/>
    </row>
    <row r="60" spans="1:7" ht="15">
      <c r="A60" s="43"/>
      <c r="B60" s="43"/>
      <c r="C60" s="44"/>
      <c r="D60" s="45"/>
      <c r="E60" s="46"/>
      <c r="F60" s="47"/>
      <c r="G60" s="48"/>
    </row>
    <row r="61" spans="1:7" ht="15">
      <c r="A61" s="43"/>
      <c r="B61" s="43"/>
      <c r="C61" s="44"/>
      <c r="D61" s="45"/>
      <c r="E61" s="46"/>
      <c r="F61" s="47"/>
      <c r="G61" s="48"/>
    </row>
    <row r="62" spans="1:7" ht="15">
      <c r="A62" s="43"/>
      <c r="B62" s="43"/>
      <c r="C62" s="44"/>
      <c r="D62" s="45"/>
      <c r="E62" s="46"/>
      <c r="F62" s="47"/>
      <c r="G62" s="48"/>
    </row>
    <row r="63" spans="1:7" ht="15">
      <c r="A63" s="30"/>
      <c r="B63" s="56"/>
      <c r="C63" s="32"/>
      <c r="D63" s="51"/>
      <c r="E63" s="57"/>
      <c r="F63" s="58"/>
      <c r="G63" s="34"/>
    </row>
    <row r="64" spans="1:7" ht="15">
      <c r="A64" s="93" t="s">
        <v>7</v>
      </c>
      <c r="B64" s="93"/>
      <c r="C64" s="93"/>
      <c r="D64" s="93"/>
      <c r="E64" s="93"/>
      <c r="F64" s="29" t="s">
        <v>8</v>
      </c>
      <c r="G64" s="59">
        <f>+G41+G42</f>
        <v>0</v>
      </c>
    </row>
    <row r="65" spans="1:7" s="28" customFormat="1" ht="15">
      <c r="A65" s="77" t="e">
        <f ca="1">_xlfn.CONCAT("(*",numtext(G66),"*)")</f>
        <v>#NAME?</v>
      </c>
      <c r="B65" s="77"/>
      <c r="C65" s="77"/>
      <c r="D65" s="77"/>
      <c r="E65" s="77"/>
      <c r="F65" s="29" t="s">
        <v>9</v>
      </c>
      <c r="G65" s="59">
        <f>+G64*0.16</f>
        <v>0</v>
      </c>
    </row>
    <row r="66" spans="1:7" s="28" customFormat="1" ht="15">
      <c r="A66" s="77"/>
      <c r="B66" s="77"/>
      <c r="C66" s="77"/>
      <c r="D66" s="77"/>
      <c r="E66" s="77"/>
      <c r="F66" s="29" t="s">
        <v>10</v>
      </c>
      <c r="G66" s="59">
        <f>ROUND(G64+G65,2)</f>
        <v>0</v>
      </c>
    </row>
    <row r="67" s="28" customFormat="1" ht="15"/>
    <row r="68" spans="7:7" ht="15">
      <c r="G68" s="60"/>
    </row>
    <row r="69" spans="7:8" ht="15">
      <c r="G69" s="60"/>
      <c r="H69" s="60"/>
    </row>
    <row r="70" spans="7:8" ht="15">
      <c r="G70" s="60"/>
      <c r="H70" s="60"/>
    </row>
    <row r="71" spans="4:8" ht="15">
      <c r="D71" s="51"/>
      <c r="G71" s="60"/>
      <c r="H71" s="60"/>
    </row>
    <row r="72" spans="4:7" ht="15">
      <c r="D72" s="51"/>
      <c r="G72" s="60"/>
    </row>
    <row r="73" spans="4:7" ht="15">
      <c r="D73" s="51"/>
      <c r="G73" s="60"/>
    </row>
    <row r="74" spans="4:4" ht="15">
      <c r="D74" s="63"/>
    </row>
  </sheetData>
  <autoFilter ref="A16:G35"/>
  <mergeCells count="13">
    <mergeCell ref="A65:E66"/>
    <mergeCell ref="B4:B5"/>
    <mergeCell ref="C1:F1"/>
    <mergeCell ref="C6:E6"/>
    <mergeCell ref="C7:E7"/>
    <mergeCell ref="C8:E8"/>
    <mergeCell ref="C3:F5"/>
    <mergeCell ref="A64:E64"/>
    <mergeCell ref="C9:E9"/>
    <mergeCell ref="B7:B9"/>
    <mergeCell ref="B11:B12"/>
    <mergeCell ref="C10:F10"/>
    <mergeCell ref="A14:G14"/>
  </mergeCells>
  <printOptions horizontalCentered="1"/>
  <pageMargins left="0.196850393700787" right="0.196850393700787" top="0.196850393700787" bottom="0.393700787401575" header="0.275590551181102" footer="0.196850393700787"/>
  <pageSetup horizontalDpi="300" verticalDpi="300" orientation="landscape" paperSize="1" scale="76" r:id="rId2"/>
  <headerFooter>
    <oddFooter>&amp;C&amp;8Página &amp;P de &amp;N</oddFooter>
  </headerFooter>
  <rowBreaks count="1" manualBreakCount="1">
    <brk id="36" max="6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Diaz</dc:creator>
  <cp:keywords/>
  <dc:description/>
  <cp:lastModifiedBy>Tomas Ramirez</cp:lastModifiedBy>
  <cp:lastPrinted>2026-07-09T18:27:54Z</cp:lastPrinted>
  <dcterms:created xsi:type="dcterms:W3CDTF">2018-12-17T16:20:56Z</dcterms:created>
  <dcterms:modified xsi:type="dcterms:W3CDTF">2026-07-09T21:19:22Z</dcterms:modified>
  <cp:category/>
</cp:coreProperties>
</file>