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X:\1.- SIOP-2026\DOCUMENTOS PARA PUBLICAR\"/>
    </mc:Choice>
  </mc:AlternateContent>
  <xr:revisionPtr revIDLastSave="0" documentId="13_ncr:1_{3042B56E-ECCB-4D32-B200-F56B3F65EFBC}" xr6:coauthVersionLast="47" xr6:coauthVersionMax="47" xr10:uidLastSave="{00000000-0000-0000-0000-000000000000}"/>
  <bookViews>
    <workbookView xWindow="540" yWindow="2475" windowWidth="28260" windowHeight="13725" xr2:uid="{00000000-000D-0000-FFFF-FFFF00000000}"/>
  </bookViews>
  <sheets>
    <sheet name="CATALOGO" sheetId="3" r:id="rId1"/>
  </sheets>
  <definedNames>
    <definedName name="_xlnm._FilterDatabase" localSheetId="0" hidden="1">CATALOGO!$B$16:$H$49</definedName>
    <definedName name="area" localSheetId="0">#REF!</definedName>
    <definedName name="area">#REF!</definedName>
    <definedName name="_xlnm.Print_Area" localSheetId="0">CATALOGO!$B$1:$H$48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ACTOR" localSheetId="0">CATALOGO!#REF!</definedName>
    <definedName name="FACTOR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7" i="3" l="1"/>
  <c r="H48" i="3"/>
  <c r="F48" i="3" a="1"/>
  <c r="F48" i="3"/>
  <c r="E48" i="3" a="1"/>
  <c r="E48" i="3"/>
  <c r="D48" i="3" a="1"/>
  <c r="D48" i="3"/>
  <c r="C48" i="3" a="1"/>
  <c r="C48" i="3"/>
  <c r="B48" i="3" a="1"/>
  <c r="B48" i="3"/>
  <c r="H47" i="3"/>
  <c r="F47" i="3" a="1"/>
  <c r="F47" i="3"/>
  <c r="E47" i="3" a="1"/>
  <c r="E47" i="3"/>
  <c r="D47" i="3" a="1"/>
  <c r="D47" i="3"/>
  <c r="C47" i="3" a="1"/>
  <c r="C47" i="3"/>
  <c r="B47" i="3" a="1"/>
  <c r="B47" i="3"/>
  <c r="H46" i="3"/>
  <c r="H40" i="3"/>
  <c r="C40" i="3"/>
  <c r="H39" i="3"/>
  <c r="C39" i="3"/>
  <c r="H38" i="3"/>
  <c r="C38" i="3"/>
  <c r="H37" i="3"/>
  <c r="C37" i="3"/>
  <c r="H36" i="3"/>
  <c r="C36" i="3"/>
  <c r="H35" i="3"/>
  <c r="H33" i="3"/>
  <c r="G33" i="3" a="1"/>
  <c r="G33" i="3"/>
  <c r="H32" i="3"/>
  <c r="H31" i="3"/>
  <c r="G31" i="3" a="1"/>
  <c r="G31" i="3"/>
  <c r="H30" i="3"/>
  <c r="G30" i="3" a="1"/>
  <c r="G30" i="3"/>
  <c r="H29" i="3"/>
  <c r="G29" i="3" a="1"/>
  <c r="G29" i="3"/>
  <c r="H28" i="3"/>
  <c r="G28" i="3" a="1"/>
  <c r="G28" i="3"/>
  <c r="H27" i="3"/>
  <c r="G27" i="3" a="1"/>
  <c r="G27" i="3"/>
  <c r="H26" i="3"/>
  <c r="H25" i="3"/>
  <c r="G25" i="3" a="1"/>
  <c r="G25" i="3"/>
  <c r="H24" i="3"/>
  <c r="G24" i="3" a="1"/>
  <c r="G24" i="3"/>
  <c r="H23" i="3"/>
  <c r="H22" i="3"/>
  <c r="G22" i="3" a="1"/>
  <c r="G22" i="3"/>
  <c r="H21" i="3"/>
  <c r="G21" i="3" a="1"/>
  <c r="G21" i="3"/>
  <c r="H20" i="3"/>
  <c r="G20" i="3" a="1"/>
  <c r="G20" i="3"/>
  <c r="H19" i="3"/>
  <c r="G19" i="3" a="1"/>
  <c r="G19" i="3"/>
  <c r="H18" i="3"/>
  <c r="H17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<sst xmlns="http://schemas.openxmlformats.org/spreadsheetml/2006/main" count="78" uniqueCount="66">
  <si>
    <t>GOBIERNO DEL ESTADO DE JALISCO</t>
  </si>
  <si>
    <t>NÚMERO DE PROCEDIMIENTO:</t>
  </si>
  <si>
    <t>SECRETARÍA DE INFRAESTRUCTURA Y OBRA PÚBLICA</t>
  </si>
  <si>
    <t>DIRECCIÓN GENERAL DE LICITACIÓN Y CONTRATACIÓN</t>
  </si>
  <si>
    <t>DESCRIPCIÓN GENERAL DE LOS TRABAJOS:</t>
  </si>
  <si>
    <t>FECHA DE INICIO AUTORIZADA:</t>
  </si>
  <si>
    <t>FECHA DE TERMINACIÓN AUTORIZADA:</t>
  </si>
  <si>
    <t>PLAZO DE EJECUCIÓN:</t>
  </si>
  <si>
    <t>FECHA:</t>
  </si>
  <si>
    <t>RAZÓN SOCIAL DEL CONTRATISTA:</t>
  </si>
  <si>
    <t>NOMBRE Y FIRMA DEL REPRESENTANTE LEGAL</t>
  </si>
  <si>
    <t>DOCUMENTO</t>
  </si>
  <si>
    <t>E2</t>
  </si>
  <si>
    <t>CATÁLOGO DE CONCEPTOS</t>
  </si>
  <si>
    <t>CLAVE</t>
  </si>
  <si>
    <t xml:space="preserve">DESCRIPCIÓN </t>
  </si>
  <si>
    <t>UNIDAD</t>
  </si>
  <si>
    <t>CANTIDAD</t>
  </si>
  <si>
    <t>PRECIO UNITARIO ($) PROPUESTO</t>
  </si>
  <si>
    <t>PRECIO UNITARIO ($) PROPUESTO CON LETRA</t>
  </si>
  <si>
    <t>IMPORTE ($) M. N.</t>
  </si>
  <si>
    <t>A</t>
  </si>
  <si>
    <t>A1</t>
  </si>
  <si>
    <t>SIOP-001</t>
  </si>
  <si>
    <t>SIOP-002</t>
  </si>
  <si>
    <t>M3</t>
  </si>
  <si>
    <t>SIOP-003</t>
  </si>
  <si>
    <t>SIOP-004</t>
  </si>
  <si>
    <t>SIOP-005</t>
  </si>
  <si>
    <t>SIOP-006</t>
  </si>
  <si>
    <t>SIOP-007</t>
  </si>
  <si>
    <t>SIOP-008</t>
  </si>
  <si>
    <t>SIOP-009</t>
  </si>
  <si>
    <t>ACARREO EN CAMION A KILÓMETROS SUBSECUENTES DE MATERIAL PRODUCTO DE EXCAVACIÓN Y/O DEMOLICIÓN,  INCLUYE: MANO DE OBRA, EQUIPO Y HERRAMIENTA, MEDIDO EN SECCION DE PROYECTO. (NORMA S. C. T. N-CTR-CAR-1-01-013-00)</t>
  </si>
  <si>
    <t>M3/KM</t>
  </si>
  <si>
    <t>CARGA MECÁNICA Y ACARREO EN CAMION 1 ER. KILOMETRO, DE MATERIAL PRODUCTO DE EXCAVACIÓN Y/O DEMOLICIÓN, INCLUYE: MANO DE OBRA, EQUIPO Y HERRAMIENTA, MEDIDO EN SECCION DE PROYECTO.(NORMA S. C. T. N-CTR-CAR-1-01-013-00).</t>
  </si>
  <si>
    <t>A2</t>
  </si>
  <si>
    <t>SIOP-010</t>
  </si>
  <si>
    <t>SIOP-011</t>
  </si>
  <si>
    <t>M2</t>
  </si>
  <si>
    <t>SIOP-012</t>
  </si>
  <si>
    <t>KG</t>
  </si>
  <si>
    <t>PZA</t>
  </si>
  <si>
    <t>A3</t>
  </si>
  <si>
    <t>A4</t>
  </si>
  <si>
    <t>LIMPIEZA</t>
  </si>
  <si>
    <t>RESUMEN DE PARTIDAS</t>
  </si>
  <si>
    <t>IMPORTE CON LETRA (IVA INCLUIDO)</t>
  </si>
  <si>
    <t>SUBTOTAL M. N.</t>
  </si>
  <si>
    <t>IVA M. N.</t>
  </si>
  <si>
    <t>TOTAL M. N.</t>
  </si>
  <si>
    <t>Construcción de losa de fondo de cárcamo de bombeo "La Calera", municipio de Tlajomulco de Zúñiga, Jalisco.</t>
  </si>
  <si>
    <t>SIOP-E-HID-OB-LP-0452-2026</t>
  </si>
  <si>
    <t>TRAZO Y NIVELACIÓN CON EQUIPO TOPOGRAFICO DEL TERRENO ESTABLECIENDO EJES Y REFERENCIAS Y BANCOS DE NIVEL, INCLUYE: CRUCETAS, ESTACAS, HILOS, MARCAS Y TRAZOS CON CALHIDRA, MANO DE OBRA, EQUIPO Y HERRAMIENTA.</t>
  </si>
  <si>
    <t>CONFORMACION Y COMPACTACION DEL TERRENO NATURAL AL FONDO DE LA EXCAVACION POR MEDIOS MECÁNICOS, DE 20 CM. DE ESPESOR, COMPACTADO AL 90% DE SU  P.V.S.M., INCLUYE: AGUA, ESCARIFICADO Y COMPACTADO. (NORMA S.C.T. N-CTR-CAR-1-01-009/16), P.U.O.T.</t>
  </si>
  <si>
    <t>FIRME A BASE DE RELLENO FLUIDO BOMBEABLE F'C=100 KG/CM2 A 3 DIAS, ACABADO RUSTICO, INCLUYE: BOMBEO, HERRAMIENTA, SUMINISTRO, CIMBRA, COLADO, VIBRADO, DESCIMBRA, CURADO, MATERIALES, EQUIPO Y MANO DE OBRA.</t>
  </si>
  <si>
    <t>LIMPIEZA FINA Y GRUESA DURANTE LA OBRA, INCLUYE: MANO DE OBRA, EQUIPO Y HERRAMIENTA, TRABAJOS DIURNOS Y NOCTURNOS.</t>
  </si>
  <si>
    <t>EXCAVACIÓN</t>
  </si>
  <si>
    <t>TERRACERIAS</t>
  </si>
  <si>
    <t>LOSA FONDO</t>
  </si>
  <si>
    <t>SUMINISTRO, COLOCACIÓN Y HABILITADO DE ACERO DE REFUERZO  EN CUALQUIER DIAMETRO FY=4200 KG/CM2 , INCLUYE: MATERIALES, CORTES, TRASLAPES, DOBLECES, GANCHOS, SILLETAS, DESPERDICIOS, AMARRES, MANO DE OBRA, EQUIPO Y HERRAMIENTA.</t>
  </si>
  <si>
    <t>SUMINISTRO Y COLOCACION DE CONCRETO HIDRAULICO DE F'C= 350 KG/CM2 EN ESTRUCTURAS DE CONCRETO RESISTENTE A LOS SULFATOS BOMBELABLE CON IMPERMEABILIZANTE INTEGRAL POR CRISTALIZACION A 8 KG/M3, INCLUYE: BOMBEO,MATERIALES, COLADO, CURADO, VIBRADO, MANO DE OBRA, EQUIPO Y HERRAMIENTA.</t>
  </si>
  <si>
    <t>EXCAVACIÓN POR MEDIOS MECÁNICOS EN MATERIAL TIPO II, CON SATURACION NATURAL, A CUALQUIER PROFUNDIDAD, INCLUYE: MANO DE OBRA, EQUIPO Y HERRAMIENTA.</t>
  </si>
  <si>
    <t>FORMACIÓN DE CAPA DE PEDRAPLÉN A BASE DE PIEDRA DE 6" A FINOS DE ESPESOR VARIABLE AL FONDO DE LA EXCAVACIÓN, INCLUYE: SUMINISTRO DE LOS MATERIALES, BANDEO, CONFORMACIÓN Y AFINE DEL MATERIAL, HERRAMIENTA, SEÑALAMIENTO, LOS TIEMPOS EMPLEADOS EN EL TRANSPORTE, DURANTE LAS CARGAS Y DESCARGAS, HERRAMIENTA, MANO DE OBRA, MAQUINARIA Y EQUIPO (NORMA S.I.C.T. N-CMT-1-05/23).</t>
  </si>
  <si>
    <t>CIMBRA EN MURETES, CON CIMBRAPLAY, INCLUYE: DESPERDICIO, HABILITADO, CIMBRADO Y DESCIMBRA, DESMOLDANTE, NIVELACIÓN, PLOMEO MATERIAL, MANO DE OBRA, HERRAMIENTA, ACARREO DEL MATERIAL DENTRO Y FUERA DE LA OBRA.</t>
  </si>
  <si>
    <t>PERFORACIÓN CON EQUIPO DE 22.22 MM DE DIÁMETRO Y 30 CM DE PROFUNIDAD, EN ELEMENTO DE CONCRETO, PARA RECIBIR ANCLA DE ACERO DE 19.2 MM DE DIÁMETRO, INCLUYE: SUMINISTRO E INYECCIÓN DE EPOXICO HILTI RE-500 V3, EQUIPO, HERRAMIENTA MENOR, NO INCLUYE ACERO, MANO DE OBRA.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</si>
</sst>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0.000"/>
    <numFmt numFmtId="166" formatCode="&quot;$&quot;#,###.00"/>
    <numFmt numFmtId="167" formatCode="#,##0.00000"/>
    <numFmt numFmtId="168" formatCode="#,##0.000000"/>
    <numFmt numFmtId="169" formatCode="_-&quot;$&quot;* #,##0.00_-;&quot;-$&quot;* #,##0.00_-;_-&quot;$&quot;* \-??_-;_-@_-"/>
  </numFmts>
  <fonts count="14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b/>
      <sz val="11"/>
      <color theme="1" tint="4.9989318521683403E-2"/>
      <name val="Calibri"/>
      <family val="2"/>
    </font>
    <font>
      <b/>
      <sz val="11"/>
      <color rgb="FFFF0000"/>
      <name val="Calibri"/>
      <family val="2"/>
    </font>
    <font>
      <sz val="11"/>
      <color rgb="FF00B050"/>
      <name val="Calibri"/>
      <family val="2"/>
    </font>
    <font>
      <b/>
      <sz val="11"/>
      <color rgb="FF008000"/>
      <name val="Calibri"/>
      <family val="2"/>
    </font>
    <font>
      <sz val="11"/>
      <color rgb="FF00800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1"/>
      <color rgb="FF000000"/>
      <name val="Calibri"/>
      <family val="2"/>
      <charset val="134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88555558946501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6">
    <xf numFmtId="0" fontId="0" fillId="0" borderId="0"/>
    <xf numFmtId="44" fontId="13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3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169" fontId="12" fillId="0" borderId="0" applyBorder="0" applyProtection="0"/>
    <xf numFmtId="0" fontId="12" fillId="0" borderId="0"/>
  </cellStyleXfs>
  <cellXfs count="101">
    <xf numFmtId="0" fontId="0" fillId="0" borderId="0" xfId="0"/>
    <xf numFmtId="0" fontId="2" fillId="0" borderId="3" xfId="2" applyFont="1" applyBorder="1" applyAlignment="1">
      <alignment horizontal="justify" vertical="top"/>
    </xf>
    <xf numFmtId="14" fontId="3" fillId="0" borderId="12" xfId="2" applyNumberFormat="1" applyFont="1" applyBorder="1" applyAlignment="1">
      <alignment horizontal="right" vertical="top"/>
    </xf>
    <xf numFmtId="14" fontId="3" fillId="0" borderId="6" xfId="2" applyNumberFormat="1" applyFont="1" applyBorder="1" applyAlignment="1">
      <alignment horizontal="right" vertical="top"/>
    </xf>
    <xf numFmtId="0" fontId="3" fillId="0" borderId="8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/>
    </xf>
    <xf numFmtId="0" fontId="10" fillId="0" borderId="14" xfId="2" applyFont="1" applyBorder="1" applyAlignment="1">
      <alignment horizontal="center" vertical="top"/>
    </xf>
    <xf numFmtId="0" fontId="10" fillId="0" borderId="13" xfId="2" applyFont="1" applyBorder="1" applyAlignment="1">
      <alignment horizontal="center" vertical="top"/>
    </xf>
    <xf numFmtId="0" fontId="10" fillId="0" borderId="5" xfId="2" applyFont="1" applyBorder="1" applyAlignment="1">
      <alignment horizontal="center" vertical="top"/>
    </xf>
    <xf numFmtId="0" fontId="10" fillId="0" borderId="0" xfId="2" applyFont="1" applyAlignment="1">
      <alignment horizontal="center" vertical="top"/>
    </xf>
    <xf numFmtId="0" fontId="10" fillId="0" borderId="4" xfId="2" applyFont="1" applyBorder="1" applyAlignment="1">
      <alignment horizontal="center" vertical="top"/>
    </xf>
    <xf numFmtId="0" fontId="3" fillId="0" borderId="2" xfId="2" applyFont="1" applyBorder="1" applyAlignment="1">
      <alignment horizontal="center" vertical="top"/>
    </xf>
    <xf numFmtId="0" fontId="3" fillId="0" borderId="12" xfId="2" applyFont="1" applyBorder="1" applyAlignment="1">
      <alignment horizontal="center" vertical="top"/>
    </xf>
    <xf numFmtId="0" fontId="3" fillId="0" borderId="6" xfId="2" applyFont="1" applyBorder="1" applyAlignment="1">
      <alignment horizontal="center" vertical="top"/>
    </xf>
    <xf numFmtId="0" fontId="2" fillId="0" borderId="8" xfId="2" applyFont="1" applyBorder="1" applyAlignment="1">
      <alignment horizontal="justify" vertical="top"/>
    </xf>
    <xf numFmtId="0" fontId="2" fillId="0" borderId="1" xfId="2" applyFont="1" applyBorder="1" applyAlignment="1">
      <alignment horizontal="center" vertical="top"/>
    </xf>
    <xf numFmtId="0" fontId="3" fillId="0" borderId="1" xfId="2" applyFont="1" applyBorder="1" applyAlignment="1">
      <alignment horizontal="center" vertical="top"/>
    </xf>
    <xf numFmtId="0" fontId="3" fillId="0" borderId="2" xfId="2" applyFont="1" applyBorder="1" applyAlignment="1">
      <alignment vertical="top"/>
    </xf>
    <xf numFmtId="0" fontId="3" fillId="0" borderId="0" xfId="2" applyFont="1" applyAlignment="1">
      <alignment horizontal="center" vertical="top"/>
    </xf>
    <xf numFmtId="0" fontId="2" fillId="0" borderId="0" xfId="2" applyFont="1" applyAlignment="1">
      <alignment vertical="top"/>
    </xf>
    <xf numFmtId="0" fontId="2" fillId="0" borderId="3" xfId="2" applyFont="1" applyBorder="1" applyAlignment="1">
      <alignment horizontal="center" vertical="top"/>
    </xf>
    <xf numFmtId="0" fontId="3" fillId="0" borderId="3" xfId="2" applyFont="1" applyBorder="1" applyAlignment="1">
      <alignment horizontal="center" vertical="top" wrapText="1"/>
    </xf>
    <xf numFmtId="0" fontId="3" fillId="0" borderId="4" xfId="2" applyFont="1" applyBorder="1" applyAlignment="1">
      <alignment horizontal="center" vertical="top"/>
    </xf>
    <xf numFmtId="0" fontId="3" fillId="0" borderId="5" xfId="2" applyFont="1" applyBorder="1" applyAlignment="1">
      <alignment horizontal="center" vertical="top"/>
    </xf>
    <xf numFmtId="0" fontId="3" fillId="0" borderId="5" xfId="2" applyFont="1" applyBorder="1" applyAlignment="1">
      <alignment vertical="top"/>
    </xf>
    <xf numFmtId="0" fontId="3" fillId="0" borderId="0" xfId="2" applyFont="1" applyAlignment="1">
      <alignment horizontal="center" vertical="top" wrapText="1"/>
    </xf>
    <xf numFmtId="0" fontId="3" fillId="0" borderId="6" xfId="2" applyFont="1" applyBorder="1" applyAlignment="1">
      <alignment horizontal="left" vertical="top"/>
    </xf>
    <xf numFmtId="14" fontId="2" fillId="0" borderId="2" xfId="2" applyNumberFormat="1" applyFont="1" applyBorder="1" applyAlignment="1">
      <alignment horizontal="left" vertical="top"/>
    </xf>
    <xf numFmtId="14" fontId="2" fillId="0" borderId="5" xfId="2" applyNumberFormat="1" applyFont="1" applyBorder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4" fontId="2" fillId="0" borderId="7" xfId="2" applyNumberFormat="1" applyFont="1" applyBorder="1" applyAlignment="1">
      <alignment horizontal="left" vertical="top"/>
    </xf>
    <xf numFmtId="0" fontId="3" fillId="0" borderId="7" xfId="2" applyFont="1" applyBorder="1" applyAlignment="1">
      <alignment vertical="top"/>
    </xf>
    <xf numFmtId="0" fontId="3" fillId="0" borderId="1" xfId="2" applyFont="1" applyBorder="1" applyAlignment="1">
      <alignment horizontal="left" vertical="top"/>
    </xf>
    <xf numFmtId="0" fontId="2" fillId="0" borderId="8" xfId="2" applyFont="1" applyBorder="1" applyAlignment="1">
      <alignment horizontal="center" vertical="top"/>
    </xf>
    <xf numFmtId="0" fontId="2" fillId="0" borderId="0" xfId="2" applyFont="1" applyAlignment="1">
      <alignment horizontal="justify" vertical="top"/>
    </xf>
    <xf numFmtId="0" fontId="2" fillId="0" borderId="0" xfId="2" applyFont="1" applyAlignment="1">
      <alignment horizontal="center" vertical="top"/>
    </xf>
    <xf numFmtId="0" fontId="3" fillId="0" borderId="0" xfId="2" applyFont="1" applyAlignment="1">
      <alignment vertical="top"/>
    </xf>
    <xf numFmtId="49" fontId="4" fillId="2" borderId="9" xfId="3" applyNumberFormat="1" applyFont="1" applyFill="1" applyBorder="1" applyAlignment="1">
      <alignment horizontal="center" vertical="center"/>
    </xf>
    <xf numFmtId="49" fontId="4" fillId="2" borderId="10" xfId="3" applyNumberFormat="1" applyFont="1" applyFill="1" applyBorder="1" applyAlignment="1">
      <alignment horizontal="center" vertical="center"/>
    </xf>
    <xf numFmtId="49" fontId="4" fillId="2" borderId="10" xfId="3" applyNumberFormat="1" applyFont="1" applyFill="1" applyBorder="1" applyAlignment="1">
      <alignment horizontal="center" vertical="center" wrapText="1"/>
    </xf>
    <xf numFmtId="49" fontId="4" fillId="2" borderId="11" xfId="3" applyNumberFormat="1" applyFont="1" applyFill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49" fontId="3" fillId="0" borderId="0" xfId="2" applyNumberFormat="1" applyFont="1" applyAlignment="1">
      <alignment horizontal="left" vertical="top"/>
    </xf>
    <xf numFmtId="0" fontId="5" fillId="0" borderId="0" xfId="2" applyFont="1" applyAlignment="1">
      <alignment horizontal="justify" vertical="top"/>
    </xf>
    <xf numFmtId="0" fontId="2" fillId="0" borderId="0" xfId="2" applyFont="1" applyAlignment="1">
      <alignment horizontal="center" vertical="top" wrapText="1"/>
    </xf>
    <xf numFmtId="164" fontId="6" fillId="0" borderId="0" xfId="4" applyNumberFormat="1" applyFont="1" applyAlignment="1">
      <alignment horizontal="center" vertical="top" wrapText="1"/>
    </xf>
    <xf numFmtId="164" fontId="3" fillId="0" borderId="0" xfId="4" applyNumberFormat="1" applyFont="1" applyAlignment="1">
      <alignment vertical="top"/>
    </xf>
    <xf numFmtId="0" fontId="7" fillId="0" borderId="0" xfId="2" applyFont="1" applyAlignment="1">
      <alignment vertical="top"/>
    </xf>
    <xf numFmtId="0" fontId="8" fillId="0" borderId="0" xfId="2" applyFont="1" applyAlignment="1">
      <alignment horizontal="justify" vertical="top"/>
    </xf>
    <xf numFmtId="0" fontId="9" fillId="0" borderId="0" xfId="2" applyFont="1" applyAlignment="1">
      <alignment horizontal="center" vertical="top" wrapText="1"/>
    </xf>
    <xf numFmtId="164" fontId="8" fillId="0" borderId="0" xfId="1" applyNumberFormat="1" applyFont="1" applyFill="1" applyAlignment="1">
      <alignment vertical="top"/>
    </xf>
    <xf numFmtId="4" fontId="2" fillId="0" borderId="0" xfId="2" applyNumberFormat="1" applyFont="1" applyAlignment="1">
      <alignment vertical="top"/>
    </xf>
    <xf numFmtId="0" fontId="2" fillId="0" borderId="0" xfId="2" applyFont="1" applyAlignment="1">
      <alignment horizontal="left" vertical="top"/>
    </xf>
    <xf numFmtId="4" fontId="2" fillId="0" borderId="0" xfId="2" applyNumberFormat="1" applyFont="1" applyAlignment="1">
      <alignment horizontal="right" vertical="top" wrapText="1"/>
    </xf>
    <xf numFmtId="164" fontId="2" fillId="0" borderId="0" xfId="6" applyNumberFormat="1" applyFont="1" applyFill="1" applyAlignment="1">
      <alignment horizontal="right" vertical="top" wrapText="1"/>
    </xf>
    <xf numFmtId="4" fontId="2" fillId="0" borderId="0" xfId="2" applyNumberFormat="1" applyFont="1" applyAlignment="1">
      <alignment horizontal="center" vertical="top" wrapText="1"/>
    </xf>
    <xf numFmtId="164" fontId="2" fillId="0" borderId="0" xfId="4" applyNumberFormat="1" applyFont="1" applyFill="1" applyAlignment="1">
      <alignment vertical="top"/>
    </xf>
    <xf numFmtId="0" fontId="2" fillId="0" borderId="0" xfId="2" applyFont="1" applyAlignment="1">
      <alignment horizontal="justify" vertical="top" wrapText="1"/>
    </xf>
    <xf numFmtId="49" fontId="2" fillId="0" borderId="0" xfId="2" applyNumberFormat="1" applyFont="1" applyAlignment="1">
      <alignment horizontal="left" vertical="top"/>
    </xf>
    <xf numFmtId="0" fontId="3" fillId="3" borderId="0" xfId="2" applyFont="1" applyFill="1" applyAlignment="1">
      <alignment vertical="top"/>
    </xf>
    <xf numFmtId="0" fontId="3" fillId="3" borderId="0" xfId="2" applyFont="1" applyFill="1" applyAlignment="1">
      <alignment horizontal="center" vertical="top"/>
    </xf>
    <xf numFmtId="165" fontId="3" fillId="3" borderId="0" xfId="2" applyNumberFormat="1" applyFont="1" applyFill="1" applyAlignment="1">
      <alignment vertical="top"/>
    </xf>
    <xf numFmtId="0" fontId="3" fillId="0" borderId="0" xfId="2" applyFont="1" applyAlignment="1">
      <alignment horizontal="justify" vertical="top"/>
    </xf>
    <xf numFmtId="4" fontId="3" fillId="0" borderId="0" xfId="2" applyNumberFormat="1" applyFont="1" applyAlignment="1">
      <alignment vertical="top"/>
    </xf>
    <xf numFmtId="8" fontId="3" fillId="0" borderId="0" xfId="2" applyNumberFormat="1" applyFont="1" applyAlignment="1">
      <alignment vertical="top"/>
    </xf>
    <xf numFmtId="4" fontId="2" fillId="0" borderId="0" xfId="2" applyNumberFormat="1" applyFont="1" applyAlignment="1">
      <alignment horizontal="right" vertical="top"/>
    </xf>
    <xf numFmtId="164" fontId="2" fillId="0" borderId="0" xfId="4" applyNumberFormat="1" applyFont="1" applyFill="1" applyAlignment="1">
      <alignment horizontal="right" vertical="top"/>
    </xf>
    <xf numFmtId="164" fontId="2" fillId="0" borderId="0" xfId="4" applyNumberFormat="1" applyFont="1" applyAlignment="1">
      <alignment horizontal="right" vertical="top"/>
    </xf>
    <xf numFmtId="0" fontId="4" fillId="2" borderId="0" xfId="7" applyFont="1" applyFill="1" applyAlignment="1">
      <alignment horizontal="right" vertical="top"/>
    </xf>
    <xf numFmtId="166" fontId="4" fillId="2" borderId="0" xfId="7" applyNumberFormat="1" applyFont="1" applyFill="1" applyAlignment="1">
      <alignment vertical="top"/>
    </xf>
    <xf numFmtId="0" fontId="2" fillId="0" borderId="0" xfId="7" applyFont="1" applyAlignment="1">
      <alignment vertical="top"/>
    </xf>
    <xf numFmtId="44" fontId="2" fillId="0" borderId="0" xfId="1" applyFont="1" applyAlignment="1">
      <alignment vertical="top"/>
    </xf>
    <xf numFmtId="4" fontId="8" fillId="0" borderId="0" xfId="2" applyNumberFormat="1" applyFont="1" applyFill="1" applyAlignment="1">
      <alignment horizontal="center" vertical="top"/>
    </xf>
    <xf numFmtId="4" fontId="2" fillId="0" borderId="0" xfId="2" applyNumberFormat="1" applyFont="1" applyFill="1" applyAlignment="1">
      <alignment horizontal="center" vertical="top" wrapText="1"/>
    </xf>
    <xf numFmtId="0" fontId="2" fillId="0" borderId="0" xfId="2" applyFont="1" applyAlignment="1">
      <alignment horizontal="center" vertical="center" wrapText="1"/>
    </xf>
    <xf numFmtId="0" fontId="2" fillId="0" borderId="0" xfId="2" applyFont="1" applyAlignment="1">
      <alignment horizontal="right" vertical="top"/>
    </xf>
    <xf numFmtId="44" fontId="3" fillId="0" borderId="0" xfId="2" applyNumberFormat="1" applyFont="1" applyAlignment="1">
      <alignment vertical="top"/>
    </xf>
    <xf numFmtId="44" fontId="2" fillId="0" borderId="0" xfId="2" applyNumberFormat="1" applyFont="1" applyAlignment="1">
      <alignment vertical="top"/>
    </xf>
    <xf numFmtId="4" fontId="2" fillId="0" borderId="0" xfId="2" applyNumberFormat="1" applyFont="1" applyFill="1" applyAlignment="1">
      <alignment horizontal="justify" vertical="top" wrapText="1"/>
    </xf>
    <xf numFmtId="167" fontId="2" fillId="0" borderId="0" xfId="2" applyNumberFormat="1" applyFont="1" applyAlignment="1">
      <alignment horizontal="right" vertical="top"/>
    </xf>
    <xf numFmtId="168" fontId="9" fillId="0" borderId="0" xfId="2" applyNumberFormat="1" applyFont="1" applyAlignment="1">
      <alignment horizontal="right" vertical="top"/>
    </xf>
    <xf numFmtId="164" fontId="2" fillId="0" borderId="0" xfId="6" applyNumberFormat="1" applyFont="1" applyFill="1" applyAlignment="1">
      <alignment horizontal="center" vertical="top" wrapText="1"/>
    </xf>
    <xf numFmtId="14" fontId="3" fillId="0" borderId="4" xfId="2" applyNumberFormat="1" applyFont="1" applyBorder="1" applyAlignment="1">
      <alignment horizontal="right" vertical="top"/>
    </xf>
    <xf numFmtId="14" fontId="3" fillId="0" borderId="0" xfId="2" applyNumberFormat="1" applyFont="1" applyAlignment="1">
      <alignment horizontal="right" vertical="top"/>
    </xf>
    <xf numFmtId="14" fontId="3" fillId="0" borderId="13" xfId="2" applyNumberFormat="1" applyFont="1" applyBorder="1" applyAlignment="1">
      <alignment horizontal="right" vertical="top"/>
    </xf>
    <xf numFmtId="14" fontId="3" fillId="0" borderId="14" xfId="2" applyNumberFormat="1" applyFont="1" applyBorder="1" applyAlignment="1">
      <alignment horizontal="right" vertical="top"/>
    </xf>
    <xf numFmtId="0" fontId="11" fillId="0" borderId="3" xfId="2" applyFont="1" applyBorder="1" applyAlignment="1">
      <alignment horizontal="center" vertical="top"/>
    </xf>
    <xf numFmtId="0" fontId="11" fillId="0" borderId="8" xfId="2" applyFont="1" applyBorder="1" applyAlignment="1">
      <alignment horizontal="center" vertical="top"/>
    </xf>
    <xf numFmtId="0" fontId="4" fillId="2" borderId="9" xfId="2" applyFont="1" applyFill="1" applyBorder="1" applyAlignment="1">
      <alignment horizontal="center" vertical="top"/>
    </xf>
    <xf numFmtId="0" fontId="4" fillId="2" borderId="10" xfId="2" applyFont="1" applyFill="1" applyBorder="1" applyAlignment="1">
      <alignment horizontal="center" vertical="top"/>
    </xf>
    <xf numFmtId="0" fontId="4" fillId="2" borderId="11" xfId="2" applyFont="1" applyFill="1" applyBorder="1" applyAlignment="1">
      <alignment horizontal="center" vertical="top"/>
    </xf>
    <xf numFmtId="0" fontId="4" fillId="2" borderId="0" xfId="7" applyFont="1" applyFill="1" applyAlignment="1">
      <alignment horizontal="center" vertical="top"/>
    </xf>
    <xf numFmtId="0" fontId="2" fillId="0" borderId="3" xfId="2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/>
    </xf>
    <xf numFmtId="0" fontId="2" fillId="0" borderId="4" xfId="2" applyFont="1" applyBorder="1" applyAlignment="1">
      <alignment horizontal="center"/>
    </xf>
    <xf numFmtId="0" fontId="2" fillId="0" borderId="0" xfId="2" applyFont="1" applyAlignment="1">
      <alignment horizontal="center"/>
    </xf>
    <xf numFmtId="0" fontId="2" fillId="0" borderId="5" xfId="2" applyFont="1" applyBorder="1" applyAlignment="1">
      <alignment horizontal="center"/>
    </xf>
    <xf numFmtId="0" fontId="2" fillId="0" borderId="13" xfId="2" applyFont="1" applyBorder="1" applyAlignment="1">
      <alignment horizontal="center"/>
    </xf>
    <xf numFmtId="0" fontId="2" fillId="0" borderId="14" xfId="2" applyFont="1" applyBorder="1" applyAlignment="1">
      <alignment horizontal="center"/>
    </xf>
    <xf numFmtId="0" fontId="2" fillId="0" borderId="7" xfId="2" applyFont="1" applyBorder="1" applyAlignment="1">
      <alignment horizontal="center"/>
    </xf>
  </cellXfs>
  <cellStyles count="16">
    <cellStyle name="Millares 2" xfId="11" xr:uid="{00000000-0005-0000-0000-00000F000000}"/>
    <cellStyle name="Moneda" xfId="1" builtinId="4"/>
    <cellStyle name="Moneda 2" xfId="4" xr:uid="{00000000-0005-0000-0000-000008000000}"/>
    <cellStyle name="Moneda 2 2" xfId="5" xr:uid="{00000000-0005-0000-0000-000009000000}"/>
    <cellStyle name="Moneda 2 2 2" xfId="6" xr:uid="{00000000-0005-0000-0000-00000A000000}"/>
    <cellStyle name="Moneda 2 2 3" xfId="10" xr:uid="{00000000-0005-0000-0000-00000E000000}"/>
    <cellStyle name="Moneda 2 3" xfId="14" xr:uid="{00000000-0005-0000-0000-000012000000}"/>
    <cellStyle name="Moneda 3" xfId="13" xr:uid="{00000000-0005-0000-0000-000011000000}"/>
    <cellStyle name="Moneda 4" xfId="8" xr:uid="{00000000-0005-0000-0000-00000C000000}"/>
    <cellStyle name="Normal" xfId="0" builtinId="0"/>
    <cellStyle name="Normal 2" xfId="2" xr:uid="{00000000-0005-0000-0000-000006000000}"/>
    <cellStyle name="Normal 2 2" xfId="7" xr:uid="{00000000-0005-0000-0000-00000B000000}"/>
    <cellStyle name="Normal 3" xfId="3" xr:uid="{00000000-0005-0000-0000-000007000000}"/>
    <cellStyle name="Normal 3 2" xfId="9" xr:uid="{00000000-0005-0000-0000-00000D000000}"/>
    <cellStyle name="Normal 4" xfId="15" xr:uid="{00000000-0005-0000-0000-000013000000}"/>
    <cellStyle name="Normal 5" xfId="12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29162</xdr:colOff>
      <xdr:row>2</xdr:row>
      <xdr:rowOff>137737</xdr:rowOff>
    </xdr:from>
    <xdr:to>
      <xdr:col>1</xdr:col>
      <xdr:colOff>918161</xdr:colOff>
      <xdr:row>7</xdr:row>
      <xdr:rowOff>31020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D26C03-C353-4B17-B03A-265DE532A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125" y="514350"/>
          <a:ext cx="885825" cy="857250"/>
        </a:xfrm>
        <a:prstGeom prst="rect">
          <a:avLst/>
        </a:prstGeom>
      </xdr:spPr>
    </xdr:pic>
    <xdr:clientData/>
  </xdr:twoCellAnchor>
  <xdr:twoCellAnchor editAs="oneCell">
    <xdr:from>
      <xdr:col>7</xdr:col>
      <xdr:colOff>60961</xdr:colOff>
      <xdr:row>2</xdr:row>
      <xdr:rowOff>189864</xdr:rowOff>
    </xdr:from>
    <xdr:to>
      <xdr:col>7</xdr:col>
      <xdr:colOff>1563068</xdr:colOff>
      <xdr:row>5</xdr:row>
      <xdr:rowOff>119852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05DC7D2-EE81-4EDD-AF17-7AFBE48AC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20625" y="571500"/>
          <a:ext cx="1504950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D672C-8B54-4542-AF10-E9932924B5E7}">
  <sheetPr codeName="Hoja1"/>
  <dimension ref="A1:H60"/>
  <sheetViews>
    <sheetView showGridLines="0" showZeros="0" tabSelected="1" view="pageBreakPreview" zoomScaleNormal="100" zoomScaleSheetLayoutView="100" workbookViewId="0">
      <selection activeCell="F33" sqref="F33"/>
    </sheetView>
  </sheetViews>
  <sheetFormatPr baseColWidth="10" defaultColWidth="9.125" defaultRowHeight="15"/>
  <cols>
    <col min="1" max="2" width="14.625" style="20" customWidth="1"/>
    <col min="3" max="3" width="77.375" style="20" customWidth="1"/>
    <col min="4" max="4" width="16.25" style="20" customWidth="1"/>
    <col min="5" max="5" width="15.125" style="20" customWidth="1"/>
    <col min="6" max="6" width="20.125" style="20" customWidth="1"/>
    <col min="7" max="7" width="30.25" style="20" customWidth="1"/>
    <col min="8" max="8" width="24.25" style="20" customWidth="1"/>
    <col min="9" max="16384" width="9.125" style="20"/>
  </cols>
  <sheetData>
    <row r="1" spans="1:8">
      <c r="B1" s="16"/>
      <c r="C1" s="17" t="s">
        <v>0</v>
      </c>
      <c r="D1" s="14" t="s">
        <v>1</v>
      </c>
      <c r="E1" s="13"/>
      <c r="F1" s="13"/>
      <c r="G1" s="12"/>
      <c r="H1" s="18"/>
    </row>
    <row r="2" spans="1:8">
      <c r="B2" s="21"/>
      <c r="C2" s="22" t="s">
        <v>2</v>
      </c>
      <c r="D2" s="23"/>
      <c r="E2" s="19"/>
      <c r="F2" s="19"/>
      <c r="G2" s="24"/>
      <c r="H2" s="25"/>
    </row>
    <row r="3" spans="1:8">
      <c r="B3" s="21"/>
      <c r="C3" s="26" t="s">
        <v>3</v>
      </c>
      <c r="D3" s="11" t="s">
        <v>52</v>
      </c>
      <c r="E3" s="10"/>
      <c r="F3" s="10"/>
      <c r="G3" s="9"/>
      <c r="H3" s="25"/>
    </row>
    <row r="4" spans="1:8">
      <c r="B4" s="21"/>
      <c r="C4" s="5"/>
      <c r="D4" s="11"/>
      <c r="E4" s="10"/>
      <c r="F4" s="10"/>
      <c r="G4" s="9"/>
      <c r="H4" s="25"/>
    </row>
    <row r="5" spans="1:8" ht="15.75" thickBot="1">
      <c r="B5" s="21"/>
      <c r="C5" s="4"/>
      <c r="D5" s="8"/>
      <c r="E5" s="7"/>
      <c r="F5" s="7"/>
      <c r="G5" s="6"/>
      <c r="H5" s="25"/>
    </row>
    <row r="6" spans="1:8">
      <c r="B6" s="21"/>
      <c r="C6" s="27" t="s">
        <v>4</v>
      </c>
      <c r="D6" s="3" t="s">
        <v>5</v>
      </c>
      <c r="E6" s="2"/>
      <c r="F6" s="2"/>
      <c r="G6" s="28"/>
      <c r="H6" s="25"/>
    </row>
    <row r="7" spans="1:8">
      <c r="B7" s="21"/>
      <c r="C7" s="1" t="s">
        <v>51</v>
      </c>
      <c r="D7" s="83" t="s">
        <v>6</v>
      </c>
      <c r="E7" s="84"/>
      <c r="F7" s="84"/>
      <c r="G7" s="29"/>
      <c r="H7" s="25"/>
    </row>
    <row r="8" spans="1:8">
      <c r="B8" s="21"/>
      <c r="C8" s="1"/>
      <c r="D8" s="83" t="s">
        <v>7</v>
      </c>
      <c r="E8" s="84"/>
      <c r="F8" s="84"/>
      <c r="G8" s="30"/>
      <c r="H8" s="25"/>
    </row>
    <row r="9" spans="1:8" ht="15.75" thickBot="1">
      <c r="B9" s="21"/>
      <c r="C9" s="15"/>
      <c r="D9" s="85" t="s">
        <v>8</v>
      </c>
      <c r="E9" s="86"/>
      <c r="F9" s="86"/>
      <c r="G9" s="31"/>
      <c r="H9" s="32"/>
    </row>
    <row r="10" spans="1:8">
      <c r="B10" s="21"/>
      <c r="C10" s="33" t="s">
        <v>9</v>
      </c>
      <c r="D10" s="14" t="s">
        <v>10</v>
      </c>
      <c r="E10" s="13"/>
      <c r="F10" s="13"/>
      <c r="G10" s="12"/>
      <c r="H10" s="17" t="s">
        <v>11</v>
      </c>
    </row>
    <row r="11" spans="1:8">
      <c r="B11" s="21"/>
      <c r="C11" s="93"/>
      <c r="D11" s="95"/>
      <c r="E11" s="96"/>
      <c r="F11" s="96"/>
      <c r="G11" s="97"/>
      <c r="H11" s="87" t="s">
        <v>12</v>
      </c>
    </row>
    <row r="12" spans="1:8" ht="15.75" thickBot="1">
      <c r="B12" s="34"/>
      <c r="C12" s="94"/>
      <c r="D12" s="98"/>
      <c r="E12" s="99"/>
      <c r="F12" s="99"/>
      <c r="G12" s="100"/>
      <c r="H12" s="88"/>
    </row>
    <row r="13" spans="1:8" ht="15.75" thickBot="1">
      <c r="E13" s="35"/>
    </row>
    <row r="14" spans="1:8" ht="15.75" thickBot="1">
      <c r="B14" s="89" t="s">
        <v>13</v>
      </c>
      <c r="C14" s="90"/>
      <c r="D14" s="90"/>
      <c r="E14" s="90"/>
      <c r="F14" s="90"/>
      <c r="G14" s="90"/>
      <c r="H14" s="91"/>
    </row>
    <row r="15" spans="1:8" ht="15.75" thickBot="1">
      <c r="B15" s="37"/>
      <c r="C15" s="37"/>
      <c r="D15" s="37"/>
      <c r="E15" s="37"/>
      <c r="F15" s="37"/>
      <c r="G15" s="37"/>
      <c r="H15" s="37"/>
    </row>
    <row r="16" spans="1:8" s="42" customFormat="1" ht="30.75" thickBot="1">
      <c r="A16" s="75"/>
      <c r="B16" s="38" t="s">
        <v>14</v>
      </c>
      <c r="C16" s="39" t="s">
        <v>15</v>
      </c>
      <c r="D16" s="39" t="s">
        <v>16</v>
      </c>
      <c r="E16" s="39" t="s">
        <v>17</v>
      </c>
      <c r="F16" s="40" t="s">
        <v>18</v>
      </c>
      <c r="G16" s="40" t="s">
        <v>19</v>
      </c>
      <c r="H16" s="41" t="s">
        <v>20</v>
      </c>
    </row>
    <row r="17" spans="1:8" ht="30">
      <c r="B17" s="43" t="s">
        <v>21</v>
      </c>
      <c r="C17" s="44" t="str">
        <f>+C7</f>
        <v>Construcción de losa de fondo de cárcamo de bombeo "La Calera", municipio de Tlajomulco de Zúñiga, Jalisco.</v>
      </c>
      <c r="D17" s="45"/>
      <c r="E17" s="80"/>
      <c r="F17" s="80"/>
      <c r="G17" s="46"/>
      <c r="H17" s="47">
        <f>+H18+H23+H26+H32</f>
        <v>0</v>
      </c>
    </row>
    <row r="18" spans="1:8" s="48" customFormat="1">
      <c r="B18" s="49" t="s">
        <v>22</v>
      </c>
      <c r="C18" s="49" t="s">
        <v>57</v>
      </c>
      <c r="D18" s="50"/>
      <c r="E18" s="81"/>
      <c r="F18" s="81"/>
      <c r="G18" s="73"/>
      <c r="H18" s="51">
        <f>SUM(H19:H22)</f>
        <v>0</v>
      </c>
    </row>
    <row r="19" spans="1:8" ht="45">
      <c r="A19" s="52"/>
      <c r="B19" s="53" t="s">
        <v>23</v>
      </c>
      <c r="C19" s="58" t="s">
        <v>53</v>
      </c>
      <c r="D19" s="45" t="s">
        <v>39</v>
      </c>
      <c r="E19" s="54">
        <v>829.55</v>
      </c>
      <c r="F19" s="82"/>
      <c r="G19" s="79" t="str" cm="1">
        <f t="array" ref="G19">numtext(F19)</f>
        <v>CERO PESOS 00/100 M.N.</v>
      </c>
      <c r="H19" s="57">
        <f>+ROUND(F19*E19,2)</f>
        <v>0</v>
      </c>
    </row>
    <row r="20" spans="1:8" ht="30">
      <c r="A20" s="52"/>
      <c r="B20" s="53" t="s">
        <v>24</v>
      </c>
      <c r="C20" s="58" t="s">
        <v>62</v>
      </c>
      <c r="D20" s="45" t="s">
        <v>25</v>
      </c>
      <c r="E20" s="54">
        <v>7188.12</v>
      </c>
      <c r="F20" s="82"/>
      <c r="G20" s="79" t="str" cm="1">
        <f t="array" ref="G20">numtext(F20)</f>
        <v>CERO PESOS 00/100 M.N.</v>
      </c>
      <c r="H20" s="57">
        <f t="shared" ref="H20:H22" si="0">+ROUND(F20*E20,2)</f>
        <v>0</v>
      </c>
    </row>
    <row r="21" spans="1:8" ht="45">
      <c r="A21" s="52"/>
      <c r="B21" s="53" t="s">
        <v>26</v>
      </c>
      <c r="C21" s="58" t="s">
        <v>35</v>
      </c>
      <c r="D21" s="45" t="s">
        <v>25</v>
      </c>
      <c r="E21" s="54">
        <v>7188.12</v>
      </c>
      <c r="F21" s="82"/>
      <c r="G21" s="79" t="str" cm="1">
        <f t="array" ref="G21">numtext(F21)</f>
        <v>CERO PESOS 00/100 M.N.</v>
      </c>
      <c r="H21" s="57">
        <f t="shared" si="0"/>
        <v>0</v>
      </c>
    </row>
    <row r="22" spans="1:8" ht="45">
      <c r="A22" s="52"/>
      <c r="B22" s="53" t="s">
        <v>27</v>
      </c>
      <c r="C22" s="58" t="s">
        <v>33</v>
      </c>
      <c r="D22" s="45" t="s">
        <v>34</v>
      </c>
      <c r="E22" s="54">
        <v>179702.78</v>
      </c>
      <c r="F22" s="82"/>
      <c r="G22" s="79" t="str" cm="1">
        <f t="array" ref="G22">numtext(F22)</f>
        <v>CERO PESOS 00/100 M.N.</v>
      </c>
      <c r="H22" s="57">
        <f t="shared" si="0"/>
        <v>0</v>
      </c>
    </row>
    <row r="23" spans="1:8" s="48" customFormat="1">
      <c r="B23" s="49" t="s">
        <v>36</v>
      </c>
      <c r="C23" s="49" t="s">
        <v>58</v>
      </c>
      <c r="D23" s="50"/>
      <c r="E23" s="81">
        <v>0</v>
      </c>
      <c r="F23" s="81"/>
      <c r="G23" s="73"/>
      <c r="H23" s="51">
        <f>SUM(H24:H25)</f>
        <v>0</v>
      </c>
    </row>
    <row r="24" spans="1:8" ht="45">
      <c r="A24" s="52"/>
      <c r="B24" s="53" t="s">
        <v>28</v>
      </c>
      <c r="C24" s="58" t="s">
        <v>54</v>
      </c>
      <c r="D24" s="45" t="s">
        <v>25</v>
      </c>
      <c r="E24" s="54">
        <v>165.91</v>
      </c>
      <c r="F24" s="82"/>
      <c r="G24" s="79" t="str" cm="1">
        <f t="array" ref="G24">numtext(F24)</f>
        <v>CERO PESOS 00/100 M.N.</v>
      </c>
      <c r="H24" s="57">
        <f t="shared" ref="H24" si="1">+ROUND(F24*E24,2)</f>
        <v>0</v>
      </c>
    </row>
    <row r="25" spans="1:8" ht="75">
      <c r="A25" s="52"/>
      <c r="B25" s="53" t="s">
        <v>29</v>
      </c>
      <c r="C25" s="58" t="s">
        <v>63</v>
      </c>
      <c r="D25" s="45" t="s">
        <v>25</v>
      </c>
      <c r="E25" s="54">
        <v>331.82</v>
      </c>
      <c r="F25" s="82"/>
      <c r="G25" s="79" t="str" cm="1">
        <f t="array" ref="G25">numtext(F25)</f>
        <v>CERO PESOS 00/100 M.N.</v>
      </c>
      <c r="H25" s="57">
        <f t="shared" ref="H25:H30" si="2">+ROUND(F25*E25,2)</f>
        <v>0</v>
      </c>
    </row>
    <row r="26" spans="1:8" s="48" customFormat="1">
      <c r="B26" s="49" t="s">
        <v>43</v>
      </c>
      <c r="C26" s="49" t="s">
        <v>59</v>
      </c>
      <c r="D26" s="50"/>
      <c r="E26" s="81">
        <v>0</v>
      </c>
      <c r="F26" s="81"/>
      <c r="G26" s="73"/>
      <c r="H26" s="51">
        <f>SUM(H27:H31)</f>
        <v>0</v>
      </c>
    </row>
    <row r="27" spans="1:8" ht="60">
      <c r="A27" s="52"/>
      <c r="B27" s="53" t="s">
        <v>30</v>
      </c>
      <c r="C27" s="58" t="s">
        <v>65</v>
      </c>
      <c r="D27" s="45" t="s">
        <v>42</v>
      </c>
      <c r="E27" s="54">
        <v>610</v>
      </c>
      <c r="F27" s="82"/>
      <c r="G27" s="79" t="str" cm="1">
        <f t="array" ref="G27">numtext(F27)</f>
        <v>CERO PESOS 00/100 M.N.</v>
      </c>
      <c r="H27" s="57">
        <f t="shared" si="2"/>
        <v>0</v>
      </c>
    </row>
    <row r="28" spans="1:8" ht="45">
      <c r="A28" s="52"/>
      <c r="B28" s="53" t="s">
        <v>31</v>
      </c>
      <c r="C28" s="58" t="s">
        <v>55</v>
      </c>
      <c r="D28" s="45" t="s">
        <v>25</v>
      </c>
      <c r="E28" s="54">
        <v>124.43</v>
      </c>
      <c r="F28" s="82"/>
      <c r="G28" s="79" t="str" cm="1">
        <f t="array" ref="G28">numtext(F28)</f>
        <v>CERO PESOS 00/100 M.N.</v>
      </c>
      <c r="H28" s="57">
        <f t="shared" ref="H28" si="3">+ROUND(F28*E28,2)</f>
        <v>0</v>
      </c>
    </row>
    <row r="29" spans="1:8" ht="45">
      <c r="A29" s="52"/>
      <c r="B29" s="53" t="s">
        <v>32</v>
      </c>
      <c r="C29" s="58" t="s">
        <v>60</v>
      </c>
      <c r="D29" s="45" t="s">
        <v>41</v>
      </c>
      <c r="E29" s="54">
        <v>27268.799999999999</v>
      </c>
      <c r="F29" s="82"/>
      <c r="G29" s="79" t="str" cm="1">
        <f t="array" ref="G29">numtext(F29)</f>
        <v>CERO PESOS 00/100 M.N.</v>
      </c>
      <c r="H29" s="57">
        <f t="shared" si="2"/>
        <v>0</v>
      </c>
    </row>
    <row r="30" spans="1:8" ht="45">
      <c r="A30" s="52"/>
      <c r="B30" s="53" t="s">
        <v>37</v>
      </c>
      <c r="C30" s="58" t="s">
        <v>64</v>
      </c>
      <c r="D30" s="45" t="s">
        <v>39</v>
      </c>
      <c r="E30" s="54">
        <v>88.91</v>
      </c>
      <c r="F30" s="82"/>
      <c r="G30" s="79" t="str" cm="1">
        <f t="array" ref="G30">numtext(F30)</f>
        <v>CERO PESOS 00/100 M.N.</v>
      </c>
      <c r="H30" s="57">
        <f t="shared" si="2"/>
        <v>0</v>
      </c>
    </row>
    <row r="31" spans="1:8" ht="60">
      <c r="A31" s="52"/>
      <c r="B31" s="53" t="s">
        <v>38</v>
      </c>
      <c r="C31" s="58" t="s">
        <v>61</v>
      </c>
      <c r="D31" s="45" t="s">
        <v>25</v>
      </c>
      <c r="E31" s="54">
        <v>305.89999999999998</v>
      </c>
      <c r="F31" s="82"/>
      <c r="G31" s="79" t="str" cm="1">
        <f t="array" ref="G31">numtext(F31)</f>
        <v>CERO PESOS 00/100 M.N.</v>
      </c>
      <c r="H31" s="57">
        <f t="shared" ref="H31" si="4">+ROUND(F31*E31,2)</f>
        <v>0</v>
      </c>
    </row>
    <row r="32" spans="1:8" s="48" customFormat="1">
      <c r="B32" s="49" t="s">
        <v>44</v>
      </c>
      <c r="C32" s="49" t="s">
        <v>45</v>
      </c>
      <c r="D32" s="50"/>
      <c r="E32" s="81">
        <v>0</v>
      </c>
      <c r="F32" s="81"/>
      <c r="G32" s="73"/>
      <c r="H32" s="51">
        <f>SUM(H33)</f>
        <v>0</v>
      </c>
    </row>
    <row r="33" spans="1:8" ht="30">
      <c r="A33" s="52"/>
      <c r="B33" s="53" t="s">
        <v>40</v>
      </c>
      <c r="C33" s="58" t="s">
        <v>56</v>
      </c>
      <c r="D33" s="45" t="s">
        <v>39</v>
      </c>
      <c r="E33" s="54">
        <v>829.55</v>
      </c>
      <c r="F33" s="82"/>
      <c r="G33" s="79" t="str" cm="1">
        <f t="array" ref="G33">numtext(F33)</f>
        <v>CERO PESOS 00/100 M.N.</v>
      </c>
      <c r="H33" s="57">
        <f t="shared" ref="H33" si="5">+ROUND(F33*E33,2)</f>
        <v>0</v>
      </c>
    </row>
    <row r="34" spans="1:8">
      <c r="A34" s="52"/>
      <c r="B34" s="59"/>
      <c r="C34" s="58"/>
      <c r="D34" s="45"/>
      <c r="E34" s="54">
        <v>0</v>
      </c>
      <c r="F34" s="55"/>
      <c r="G34" s="56"/>
      <c r="H34" s="57"/>
    </row>
    <row r="35" spans="1:8">
      <c r="B35" s="60"/>
      <c r="C35" s="61" t="s">
        <v>46</v>
      </c>
      <c r="D35" s="61"/>
      <c r="E35" s="62"/>
      <c r="F35" s="60"/>
      <c r="G35" s="60"/>
      <c r="H35" s="60">
        <f>E35*F35</f>
        <v>0</v>
      </c>
    </row>
    <row r="36" spans="1:8" ht="30">
      <c r="B36" s="37" t="s">
        <v>21</v>
      </c>
      <c r="C36" s="63" t="str">
        <f>VLOOKUP(B36,B15:E32,2,0)</f>
        <v>Construcción de losa de fondo de cárcamo de bombeo "La Calera", municipio de Tlajomulco de Zúñiga, Jalisco.</v>
      </c>
      <c r="D36" s="37"/>
      <c r="E36" s="64"/>
      <c r="F36" s="37"/>
      <c r="G36" s="37"/>
      <c r="H36" s="65">
        <f>VLOOKUP(B36,B15:H34,7,0)</f>
        <v>0</v>
      </c>
    </row>
    <row r="37" spans="1:8">
      <c r="B37" s="49" t="s">
        <v>22</v>
      </c>
      <c r="C37" s="49" t="str">
        <f>VLOOKUP(B37,B16:E33,2,0)</f>
        <v>EXCAVACIÓN</v>
      </c>
      <c r="D37" s="37"/>
      <c r="E37" s="64"/>
      <c r="F37" s="37"/>
      <c r="G37" s="37"/>
      <c r="H37" s="51">
        <f>VLOOKUP(B37,B16:H35,7,0)</f>
        <v>0</v>
      </c>
    </row>
    <row r="38" spans="1:8">
      <c r="B38" s="49" t="s">
        <v>36</v>
      </c>
      <c r="C38" s="49" t="str">
        <f>VLOOKUP(B38,B17:E34,2,0)</f>
        <v>TERRACERIAS</v>
      </c>
      <c r="D38" s="37"/>
      <c r="E38" s="64"/>
      <c r="F38" s="37"/>
      <c r="G38" s="37"/>
      <c r="H38" s="51">
        <f>VLOOKUP(B38,B17:H36,7,0)</f>
        <v>0</v>
      </c>
    </row>
    <row r="39" spans="1:8">
      <c r="B39" s="49" t="s">
        <v>43</v>
      </c>
      <c r="C39" s="49" t="str">
        <f>VLOOKUP(B39,B18:E35,2,0)</f>
        <v>LOSA FONDO</v>
      </c>
      <c r="D39" s="37"/>
      <c r="E39" s="64"/>
      <c r="F39" s="37"/>
      <c r="G39" s="37"/>
      <c r="H39" s="51">
        <f>VLOOKUP(B39,B18:H37,7,0)</f>
        <v>0</v>
      </c>
    </row>
    <row r="40" spans="1:8">
      <c r="B40" s="49" t="s">
        <v>44</v>
      </c>
      <c r="C40" s="49" t="str">
        <f>VLOOKUP(B40,B19:E36,2,0)</f>
        <v>LIMPIEZA</v>
      </c>
      <c r="D40" s="37"/>
      <c r="E40" s="64"/>
      <c r="F40" s="37"/>
      <c r="G40" s="37"/>
      <c r="H40" s="51">
        <f>VLOOKUP(B40,B19:H38,7,0)</f>
        <v>0</v>
      </c>
    </row>
    <row r="41" spans="1:8">
      <c r="B41" s="49"/>
      <c r="C41" s="49"/>
      <c r="D41" s="37"/>
      <c r="E41" s="64"/>
      <c r="F41" s="37"/>
      <c r="G41" s="37"/>
      <c r="H41" s="51"/>
    </row>
    <row r="42" spans="1:8">
      <c r="B42" s="49"/>
      <c r="C42" s="49"/>
      <c r="D42" s="37"/>
      <c r="E42" s="64"/>
      <c r="F42" s="37"/>
      <c r="G42" s="37"/>
      <c r="H42" s="51"/>
    </row>
    <row r="43" spans="1:8">
      <c r="B43" s="49"/>
      <c r="C43" s="49"/>
      <c r="D43" s="37"/>
      <c r="E43" s="64"/>
      <c r="F43" s="37"/>
      <c r="G43" s="37"/>
      <c r="H43" s="51"/>
    </row>
    <row r="44" spans="1:8">
      <c r="B44" s="49"/>
      <c r="C44" s="49"/>
      <c r="D44" s="37"/>
      <c r="E44" s="64"/>
      <c r="F44" s="37"/>
      <c r="G44" s="37"/>
      <c r="H44" s="51"/>
    </row>
    <row r="45" spans="1:8">
      <c r="B45" s="59"/>
      <c r="D45" s="45"/>
      <c r="E45" s="66"/>
      <c r="F45" s="67"/>
      <c r="G45" s="36"/>
      <c r="H45" s="68"/>
    </row>
    <row r="46" spans="1:8">
      <c r="B46" s="92" t="s">
        <v>47</v>
      </c>
      <c r="C46" s="92"/>
      <c r="D46" s="92"/>
      <c r="E46" s="92"/>
      <c r="F46" s="92"/>
      <c r="G46" s="69" t="s">
        <v>48</v>
      </c>
      <c r="H46" s="70">
        <f>+H36</f>
        <v>0</v>
      </c>
    </row>
    <row r="47" spans="1:8" s="71" customFormat="1">
      <c r="B47" s="92" t="str" cm="1">
        <f t="array" ref="B47">numtext(H48)</f>
        <v>CERO PESOS 00/100 M.N.</v>
      </c>
      <c r="C47" s="92" t="e" cm="1">
        <f t="array" ref="C47">numtext(B47)</f>
        <v>#VALUE!</v>
      </c>
      <c r="D47" s="92" t="e" cm="1">
        <f t="array" ref="D47">numtext(C47)</f>
        <v>#VALUE!</v>
      </c>
      <c r="E47" s="92" t="e" cm="1">
        <f t="array" ref="E47">numtext(D47)</f>
        <v>#VALUE!</v>
      </c>
      <c r="F47" s="92" t="e" cm="1">
        <f t="array" ref="F47">numtext(E47)</f>
        <v>#VALUE!</v>
      </c>
      <c r="G47" s="69" t="s">
        <v>49</v>
      </c>
      <c r="H47" s="70">
        <f>+ROUND(H46*0.16,2)</f>
        <v>0</v>
      </c>
    </row>
    <row r="48" spans="1:8" s="71" customFormat="1">
      <c r="B48" s="92" t="str" cm="1">
        <f t="array" ref="B48">numtext(A48)</f>
        <v>CERO PESOS 00/100 M.N.</v>
      </c>
      <c r="C48" s="92" t="e" cm="1">
        <f t="array" ref="C48">numtext(B48)</f>
        <v>#VALUE!</v>
      </c>
      <c r="D48" s="92" t="e" cm="1">
        <f t="array" ref="D48">numtext(C48)</f>
        <v>#VALUE!</v>
      </c>
      <c r="E48" s="92" t="e" cm="1">
        <f t="array" ref="E48">numtext(D48)</f>
        <v>#VALUE!</v>
      </c>
      <c r="F48" s="92" t="e" cm="1">
        <f t="array" ref="F48">numtext(E48)</f>
        <v>#VALUE!</v>
      </c>
      <c r="G48" s="69" t="s">
        <v>50</v>
      </c>
      <c r="H48" s="70">
        <f>+ROUND(H46+H47,2)</f>
        <v>0</v>
      </c>
    </row>
    <row r="49" spans="7:8" s="71" customFormat="1">
      <c r="H49" s="72"/>
    </row>
    <row r="52" spans="7:8">
      <c r="H52" s="36"/>
    </row>
    <row r="53" spans="7:8">
      <c r="G53" s="74"/>
      <c r="H53" s="72"/>
    </row>
    <row r="54" spans="7:8">
      <c r="G54" s="74"/>
      <c r="H54" s="72"/>
    </row>
    <row r="55" spans="7:8">
      <c r="G55" s="74"/>
      <c r="H55" s="72"/>
    </row>
    <row r="56" spans="7:8">
      <c r="G56" s="74"/>
      <c r="H56" s="72"/>
    </row>
    <row r="57" spans="7:8">
      <c r="G57" s="74"/>
      <c r="H57" s="72"/>
    </row>
    <row r="58" spans="7:8">
      <c r="G58" s="74"/>
      <c r="H58" s="72"/>
    </row>
    <row r="59" spans="7:8">
      <c r="G59" s="76"/>
      <c r="H59" s="77"/>
    </row>
    <row r="60" spans="7:8">
      <c r="H60" s="78"/>
    </row>
  </sheetData>
  <mergeCells count="15">
    <mergeCell ref="H11:H12"/>
    <mergeCell ref="B14:H14"/>
    <mergeCell ref="B46:F46"/>
    <mergeCell ref="B47:F48"/>
    <mergeCell ref="D10:G10"/>
    <mergeCell ref="C11:C12"/>
    <mergeCell ref="D11:G12"/>
    <mergeCell ref="D1:G1"/>
    <mergeCell ref="D3:G5"/>
    <mergeCell ref="C4:C5"/>
    <mergeCell ref="D6:F6"/>
    <mergeCell ref="C7:C9"/>
    <mergeCell ref="D7:F7"/>
    <mergeCell ref="D8:F8"/>
    <mergeCell ref="D9:F9"/>
  </mergeCells>
  <printOptions horizontalCentered="1"/>
  <pageMargins left="0.196850393700787" right="0.196850393700787" top="0.196850393700787" bottom="0.39370078740157499" header="0.27559055118110198" footer="0.196850393700787"/>
  <pageSetup scale="62" orientation="landscape" horizontalDpi="300" verticalDpi="300" r:id="rId1"/>
  <headerFooter>
    <oddFooter>&amp;C&amp;8Página &amp;P de &amp;N</oddFooter>
  </headerFooter>
  <rowBreaks count="2" manualBreakCount="2">
    <brk id="29" min="1" max="7" man="1"/>
    <brk id="34" min="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CATALOGO</vt:lpstr>
      <vt:lpstr>CATALOGO!Área_de_impresión</vt:lpstr>
      <vt:lpstr>CATALOGO!Títulos_a_imprimir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NAYELI GALINDO TULE.</dc:creator>
  <cp:keywords/>
  <dc:description/>
  <cp:lastModifiedBy>ELIDA IVETTE AGUIRRE ROCHIN.</cp:lastModifiedBy>
  <cp:lastPrinted>2026-07-17T19:25:09Z</cp:lastPrinted>
  <dcterms:created xsi:type="dcterms:W3CDTF">2026-05-13T15:31:47Z</dcterms:created>
  <dcterms:modified xsi:type="dcterms:W3CDTF">2026-07-21T22:55:32Z</dcterms:modified>
  <cp:category/>
</cp:coreProperties>
</file>