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Override PartName="/xl/styles.xml" ContentType="application/vnd.openxmlformats-officedocument.spreadsheetml.style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 codeName="{4D1C537B-E38A-612A-F078-A93A15B4B7F4}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omas\Dropbox\Trabajo\Siop\2026\1.- Convocatorias\22.-\0457 Raul\"/>
    </mc:Choice>
  </mc:AlternateContent>
  <bookViews>
    <workbookView xWindow="-120" yWindow="-120" windowWidth="29040" windowHeight="15720" activeTab="0"/>
  </bookViews>
  <sheets>
    <sheet name="CATALOGO" sheetId="2" r:id="rId3"/>
  </sheets>
  <definedNames>
    <definedName name="area" localSheetId="0">#REF!</definedName>
    <definedName name="area">#REF!</definedName>
    <definedName name="_xlnm.Print_Area" localSheetId="0">CATALOGO!$B$1:$H$151</definedName>
    <definedName name="cargo" localSheetId="0">#REF!</definedName>
    <definedName name="cargo">#REF!</definedName>
    <definedName name="cargocontacto" localSheetId="0">#REF!</definedName>
    <definedName name="cargocontacto">#REF!</definedName>
    <definedName name="cargoresponsabledelaobra" localSheetId="0">#REF!</definedName>
    <definedName name="cargoresponsabledelaobra">#REF!</definedName>
    <definedName name="cargovendedor" localSheetId="0">#REF!</definedName>
    <definedName name="cargovendedor">#REF!</definedName>
    <definedName name="ciudad" localSheetId="0">#REF!</definedName>
    <definedName name="ciudad">#REF!</definedName>
    <definedName name="ciudadcliente" localSheetId="0">#REF!</definedName>
    <definedName name="ciudadcliente">#REF!</definedName>
    <definedName name="ciudaddelaobra" localSheetId="0">#REF!</definedName>
    <definedName name="ciudaddelaobra">#REF!</definedName>
    <definedName name="cmic" localSheetId="0">#REF!</definedName>
    <definedName name="cmic">#REF!</definedName>
    <definedName name="codigodelaobra" localSheetId="0">#REF!</definedName>
    <definedName name="codigodelaobra">#REF!</definedName>
    <definedName name="codigopostalcliente" localSheetId="0">#REF!</definedName>
    <definedName name="codigopostalcliente">#REF!</definedName>
    <definedName name="codigopostaldelaobra" localSheetId="0">#REF!</definedName>
    <definedName name="codigopostaldelaobra">#REF!</definedName>
    <definedName name="codigovendedor" localSheetId="0">#REF!</definedName>
    <definedName name="codigovendedor">#REF!</definedName>
    <definedName name="colonia" localSheetId="0">#REF!</definedName>
    <definedName name="colonia">#REF!</definedName>
    <definedName name="coloniacliente" localSheetId="0">#REF!</definedName>
    <definedName name="coloniacliente">#REF!</definedName>
    <definedName name="coloniadelaobra" localSheetId="0">#REF!</definedName>
    <definedName name="coloniadelaobra">#REF!</definedName>
    <definedName name="contactocliente" localSheetId="0">#REF!</definedName>
    <definedName name="contactocliente">#REF!</definedName>
    <definedName name="decimalesredondeo" localSheetId="0">#REF!</definedName>
    <definedName name="decimalesredondeo">#REF!</definedName>
    <definedName name="departamento" localSheetId="0">#REF!</definedName>
    <definedName name="departamento">#REF!</definedName>
    <definedName name="direccioncliente" localSheetId="0">#REF!</definedName>
    <definedName name="direccioncliente">#REF!</definedName>
    <definedName name="direcciondeconcurso" localSheetId="0">#REF!</definedName>
    <definedName name="direcciondeconcurso">#REF!</definedName>
    <definedName name="direcciondelaobra" localSheetId="0">#REF!</definedName>
    <definedName name="direcciondelaobra">#REF!</definedName>
    <definedName name="domicilio" localSheetId="0">#REF!</definedName>
    <definedName name="domicilio">#REF!</definedName>
    <definedName name="email" localSheetId="0">#REF!</definedName>
    <definedName name="email">#REF!</definedName>
    <definedName name="emailcliente" localSheetId="0">#REF!</definedName>
    <definedName name="emailcliente">#REF!</definedName>
    <definedName name="emaildelaobra" localSheetId="0">#REF!</definedName>
    <definedName name="emaildelaobra">#REF!</definedName>
    <definedName name="estado" localSheetId="0">#REF!</definedName>
    <definedName name="estado">#REF!</definedName>
    <definedName name="estadodelaobra" localSheetId="0">#REF!</definedName>
    <definedName name="estadodelaobra">#REF!</definedName>
    <definedName name="fechaconvocatoria" localSheetId="0">#REF!</definedName>
    <definedName name="fechaconvocatoria">#REF!</definedName>
    <definedName name="fechadeconcurso" localSheetId="0">#REF!</definedName>
    <definedName name="fechadeconcurso">#REF!</definedName>
    <definedName name="fechainicio" localSheetId="0">#REF!</definedName>
    <definedName name="fechainicio">#REF!</definedName>
    <definedName name="fechaterminacion" localSheetId="0">#REF!</definedName>
    <definedName name="fechaterminacion">#REF!</definedName>
    <definedName name="imss" localSheetId="0">#REF!</definedName>
    <definedName name="imss">#REF!</definedName>
    <definedName name="infonavit" localSheetId="0">#REF!</definedName>
    <definedName name="infonavit">#REF!</definedName>
    <definedName name="mailcontacto" localSheetId="0">#REF!</definedName>
    <definedName name="mailcontacto">#REF!</definedName>
    <definedName name="mailvendedor" localSheetId="0">#REF!</definedName>
    <definedName name="mailvendedor">#REF!</definedName>
    <definedName name="nombrecliente" localSheetId="0">#REF!</definedName>
    <definedName name="nombrecliente">#REF!</definedName>
    <definedName name="nombredelaobra" localSheetId="0">#REF!</definedName>
    <definedName name="nombredelaobra">#REF!</definedName>
    <definedName name="nombrevendedor" localSheetId="0">#REF!</definedName>
    <definedName name="nombrevendedor">#REF!</definedName>
    <definedName name="numconvocatoria" localSheetId="0">#REF!</definedName>
    <definedName name="numconvocatoria">#REF!</definedName>
    <definedName name="numerodeconcurso" localSheetId="0">#REF!</definedName>
    <definedName name="numerodeconcurso">#REF!</definedName>
    <definedName name="plazocalculado" localSheetId="0">#REF!</definedName>
    <definedName name="plazocalculado">#REF!</definedName>
    <definedName name="plazoreal" localSheetId="0">#REF!</definedName>
    <definedName name="plazoreal">#REF!</definedName>
    <definedName name="porcentajeivapresupuesto" localSheetId="0">#REF!</definedName>
    <definedName name="porcentajeivapresupuesto">#REF!</definedName>
    <definedName name="primeramoneda" localSheetId="0">#REF!</definedName>
    <definedName name="primeramoneda">#REF!</definedName>
    <definedName name="razonsocial" localSheetId="0">#REF!</definedName>
    <definedName name="razonsocial">#REF!</definedName>
    <definedName name="remateprimeramoneda" localSheetId="0">#REF!</definedName>
    <definedName name="remateprimeramoneda">#REF!</definedName>
    <definedName name="rematesegundamoneda" localSheetId="0">#REF!</definedName>
    <definedName name="rematesegundamoneda">#REF!</definedName>
    <definedName name="responsable" localSheetId="0">#REF!</definedName>
    <definedName name="responsable">#REF!</definedName>
    <definedName name="responsabledelaobra" localSheetId="0">#REF!</definedName>
    <definedName name="responsabledelaobra">#REF!</definedName>
    <definedName name="rfc" localSheetId="0">#REF!</definedName>
    <definedName name="rfc">#REF!</definedName>
    <definedName name="segundamoneda" localSheetId="0">#REF!</definedName>
    <definedName name="segundamoneda">#REF!</definedName>
    <definedName name="telefono" localSheetId="0">#REF!</definedName>
    <definedName name="telefono">#REF!</definedName>
    <definedName name="telefonocliente" localSheetId="0">#REF!</definedName>
    <definedName name="telefonocliente">#REF!</definedName>
    <definedName name="telefonocontacto" localSheetId="0">#REF!</definedName>
    <definedName name="telefonocontacto">#REF!</definedName>
    <definedName name="telefonodelaobra" localSheetId="0">#REF!</definedName>
    <definedName name="telefonodelaobra">#REF!</definedName>
    <definedName name="telefonovendedor" localSheetId="0">#REF!</definedName>
    <definedName name="telefonovendedor">#REF!</definedName>
    <definedName name="tipodelicitacion" localSheetId="0">#REF!</definedName>
    <definedName name="tipodelicitacion">#REF!</definedName>
    <definedName name="_xlnm.Print_Titles" localSheetId="0">CATALOGO!$1:$16</definedName>
    <definedName name="totalpresupuestoprimeramoneda" localSheetId="0">#REF!</definedName>
    <definedName name="totalpresupuestoprimeramoneda">#REF!</definedName>
    <definedName name="totalpresupuestosegundamoneda" localSheetId="0">#REF!</definedName>
    <definedName name="totalpresupuestosegundamoned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7" i="2" l="1"/>
</calcChain>
</file>

<file path=xl/metadata.xml><?xml version="1.0" encoding="utf-8"?>
<metadata xmlns="http://schemas.openxmlformats.org/spreadsheetml/2006/main" xmlns:xda="http://schemas.microsoft.com/office/spreadsheetml/2017/dynamicarray" xmlns:xlrd="http://schemas.microsoft.com/office/spreadsheetml/2017/richdata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<sst xmlns="http://schemas.openxmlformats.org/spreadsheetml/2006/main" count="337" uniqueCount="171">
  <si>
    <t>DESCRIPCIÓN GENERAL DE LOS TRABAJOS:</t>
  </si>
  <si>
    <t>PLAZO DE EJECUCIÓN:</t>
  </si>
  <si>
    <t>CLAVE</t>
  </si>
  <si>
    <t xml:space="preserve">DESCRIPCIÓN </t>
  </si>
  <si>
    <t>UNIDAD</t>
  </si>
  <si>
    <t>CANTIDAD</t>
  </si>
  <si>
    <t>IMPORTE ($) M. N.</t>
  </si>
  <si>
    <t>IMPORTE CON LETRA (IVA INCLUIDO)</t>
  </si>
  <si>
    <t>SUBTOTAL M. N.</t>
  </si>
  <si>
    <t>IVA M. N.</t>
  </si>
  <si>
    <t>TOTAL M. N.</t>
  </si>
  <si>
    <t>GOBIERNO DEL ESTADO DE JALISCO</t>
  </si>
  <si>
    <t>SECRETARÍA DE INFRAESTRUCTURA Y OBRA PÚBLICA</t>
  </si>
  <si>
    <t>FECHA:</t>
  </si>
  <si>
    <t>A</t>
  </si>
  <si>
    <t>A1</t>
  </si>
  <si>
    <t>RAZÓN SOCIAL DEL CONTRATISTA:</t>
  </si>
  <si>
    <t>PRECIO UNITARIO ($) PROPUESTO</t>
  </si>
  <si>
    <t>PRECIO UNITARIO ($) PROPUESTO CON LETRA</t>
  </si>
  <si>
    <t>FECHA DE INICIO AUTORIZADA:</t>
  </si>
  <si>
    <t>FECHA DE TERMINACIÓN AUTORIZADA:</t>
  </si>
  <si>
    <t>CATÁLOGO DE CONCEPTOS</t>
  </si>
  <si>
    <t>RESUMEN DE PARTIDAS</t>
  </si>
  <si>
    <t>SIOP-001</t>
  </si>
  <si>
    <t>M2</t>
  </si>
  <si>
    <t>DIRECCIÓN GENERAL DE LICITACIÓN Y CONTRATACIÓN</t>
  </si>
  <si>
    <t>DOCUMENTO</t>
  </si>
  <si>
    <t>NÚMERO DE PROCEDIMIENTO:</t>
  </si>
  <si>
    <t>NOMBRE Y FIRMA DEL REPRESENTANTE LEGAL</t>
  </si>
  <si>
    <t>E2</t>
  </si>
  <si>
    <t>TANQUE DE MEZCLA RÁPIDA</t>
  </si>
  <si>
    <t>PRELIMINARES</t>
  </si>
  <si>
    <t>TRAZO Y NIVELACIÓN CON EQUIPO TOPOGRAFICO DEL TERRENO ESTABLECIENDO EJES Y REFERENCIAS Y BANCOS DE NIVEL, INCLUYE: CRUCETAS, ESTACAS, HILOS, MARCAS Y TRAZOS CON CALHIDRA, MANO DE OBRA, EQUIPO Y HERRAMEINTA, TRABAJOS DIURNOS Y NOCTURNOS.</t>
  </si>
  <si>
    <t>SIOP-002</t>
  </si>
  <si>
    <t>EXCAVACIÓN POR MEDIOS MECÁNICOS EN MATERIAL TIPO II O B, A CUALQUIER PROFUNDIDAD, INCLUYE: MANO DE OBRA, EQUIPO Y HERRAMIENTA, TRABAJOS DIURNOS Y NOCTURNOS.</t>
  </si>
  <si>
    <t>M3</t>
  </si>
  <si>
    <t>SIOP-003</t>
  </si>
  <si>
    <t>CARGA MECÁNICA Y ACARREO EN CAMION 1 ER. KILOMETRO, DE MATERIAL PRODUCTO DE EXCAVACIÓN Y/O DEMOLICIÓN, INCLUYE: MANO DE OBRA, EQUIPO Y HERRAMIENTA, MEDIDO EN SECCION DE PROYECTO.(NORMA S. C. T. N-CTR-CAR-1-01-013-00), TRABAJOS DIURNOS Y NOCTURNOS.</t>
  </si>
  <si>
    <t>SIOP-004</t>
  </si>
  <si>
    <t>ACARREO EN CAMION A KILÓMETROS SUBSECUENTES DE MATERIAL PRODUCTO DE EXCAVACIÓN Y/O DEMOLICIÓN,  INCLUYE: MANO DE OBRA, EQUIPO Y HERRAMIENTA, MEDIDO EN SECCION DE PROYECTO. (NORMA S. C. T. N-CTR-CAR-1-01-013-00), TRABAJOS DIURNOS Y NOCTURNOS.</t>
  </si>
  <si>
    <t>M3/KM</t>
  </si>
  <si>
    <t>SIOP-005</t>
  </si>
  <si>
    <t>RELLENO DE SUELO CEMENTO A BASE DEFORMADA CON MATERIAL DEL LUGAR MEZCLA CON MATERIAL CEMENTANTE EN PROPORCION 1:10 COMPACTADO AL 95% DE SU PVSM EN CAPAS DE 20 CM, VOLUMEN MEDIDO COMPACTO, INCLUYE: FORMACION, CARGA, ACARREOS E INCORPORACION DE HUMEDAD, SUMINISTRO DE MATERIAL, TENDIDO, CONFORMACION, AFINE Y COMPACTACION.</t>
  </si>
  <si>
    <t>A2</t>
  </si>
  <si>
    <t>MURO DE CONCRETO</t>
  </si>
  <si>
    <t>SIOP-006</t>
  </si>
  <si>
    <t>CIMBRA DE MADERA EN ESTRUCTURA ACABADO APARENTE UNA CARA, A BASE DE CIMBRAPLAY DE 16 MM, PARA MUROS DE CONCRETO,  CON CIMBRA DE TRIPLAY 16 MM. INCLUYE: MADERA, HABILITADO, DESMOLDANTE, CIMBRADO  Y DESCIMBRADO, TRABAJOS DIURNOS Y NOCTURNOS.</t>
  </si>
  <si>
    <t>SIOP-007</t>
  </si>
  <si>
    <t>SUMINISTRO Y COLOCACION DE CONCRETO PREMEZCLADO EN ESTRUCTURA BOMBEABLE DE  F'C=350 KG/CM2 TMA. 19 MM CON RESISTENCIA 28  DIAS, RESISTENTE A LOS SULFATOS, INCLUYE: BOMBEO, REVENIMIENTO, DESPERDICIOS, COLADO, CURADO, VIBRADO, MANO DE OBRA, EQUIPO, RETIRO DE SOBRANTES FUERA DEL AREA DE OBRA A CENTRO DE ACOPIO PARA SU POSTERIOR RETIRO FUERA DE LA OBRA, HERRAMIENTA Y TODO LO NECESARIO PARA SU CORRECTA EJECUCION, TRABAJOS DIURNOS Y NOCTURNOS.</t>
  </si>
  <si>
    <t>SIOP-008</t>
  </si>
  <si>
    <t>SUMINISTRO, HABILITADO, ARMADO E INSTALACIÓN, ACERO DE REFUERZO FY =4,200 KG/CM 2 (GE 42), DE 3/8" (#3), DE 1/2" (#4), DE 5/8" (#5), DE 3/4" (#6) Y DE 1" (#8), EN ELEMENTOS ESTRUCTURALES. INCLUYE: MATERIAL, HABILITADO, DOBLES, SILLETAS, ALAMBRE, GANCHOS, ESCUADRAS, TRASLAPES, DESPERDICIOS, MANO DE OBRA, HERRAMIENTAS Y EQUIPO, TRABAJOS DIURNOS Y NOCTURNOS.</t>
  </si>
  <si>
    <t>KG</t>
  </si>
  <si>
    <t>SIOP-009</t>
  </si>
  <si>
    <t>SUMINISTRO Y COLOCACION DE BANDA OJILLADA DE 9" DE PVC EN MURO DE CONCRETO, INCLUYE: ALAMBRE RECOCIDO, TERMOFUSIONADO EN LAS UNIONES DE BANDA Y BANDA PARA GARANTIZAR HERMETICIDAD DE MURO DE CONCRETO, MANO DE OBRA, HERRAMIENTA, DESPERDICIO, EQUIPO, RETIRO DE SOBRANTES FUERA DEL AREA DE TRABAJO AL CENTRO DE ACOPIO PARA SU POSTERIOR RETIRO.</t>
  </si>
  <si>
    <t>M</t>
  </si>
  <si>
    <t>SIOP-010</t>
  </si>
  <si>
    <t>RELLENO EN CEPAS O MESETAS CON MATERIAL DE BANCO COMPACTADO AL 90% PROCTOR CON COMPACTADOR DE IMPACTO, EN CAPAS NO MAYORES DE 20 CM., INCLUYE: INCORPORACIÓN DE AGUA NECESARIA, MANO DE OBRA, EQUIPO Y HERRAMIENTA.</t>
  </si>
  <si>
    <t>A3</t>
  </si>
  <si>
    <t>LOSA DE CONCRETO EN PISO</t>
  </si>
  <si>
    <t>SIOP-011</t>
  </si>
  <si>
    <t>PLANTILLA DE CONCRETO F'C=100 KG/CM2, ESPESOR DE 10 CMS. CONCRETO HECHO EN OBRA.</t>
  </si>
  <si>
    <t>SIOP-012</t>
  </si>
  <si>
    <t>CIMBRA DE MADERA, ACABADO APARENTE, EN PERIMETRO DE LOSA, CON CIMBRAPLAY DE 16 MM. SUPERFICIE DE CONTACTO, INCLUYE:MADERA, DESPERDICIO, HABILITADO, CIMBRADO Y DESCIMBRA, NIVELACION, PLOMEO MATERIAL, MANO DE OBRA , HERRAMIENTA, ACARREO DEL MATERIAL DENTRO Y FUERA DE LA OBRA, TRABAJOS DIURNOS Y NOCTURNOS.</t>
  </si>
  <si>
    <t>SIOP-013</t>
  </si>
  <si>
    <t>SIOP-014</t>
  </si>
  <si>
    <t>A4</t>
  </si>
  <si>
    <t>PIEZA EMPOTRAMIENTO T-01</t>
  </si>
  <si>
    <t>SIOP-015</t>
  </si>
  <si>
    <t>TRABAJOS DE PAILERIA EN GENERAL PARA PIEZA EMPOTRADA EN MURO DE CONCRETO INCLUYE: SUMINISTRO DEL MATERIAL, TRAZO, CORTES, SOLDADURA, MANIOBRAS, DESPERDICIOS, RECUBRIMIENTOS, TRASLADOS, EQUIPO, HERRAMIENTA, ACARREOS NECESARIOS Y MANO DE OBRA. Y LIMPIEZA CON CHORRO DE ARENA, EXTERIOR E INTERIOR A METAL BLANCO, RECUBRIMIENTO EPOXICO PRIMARIO RP-6. . INORGANICO DE ZINC AUTOCURANTE BASE AGUA 3 MILESIMAS DE PULGADA DE ESPESOR DE PELICULA SECA, APLICACION DE 2 MANOS DE RECUBRIMIENTO TERMINADO ACABADO CON RP=21 EPOXICO CATALIZADO DE ALTOS SOLIDOS DE 5 MILESIMAS DE PULGADA DE ESPESOR DE PELICULA SECA POR CAPA.  INCLUYE INSTALACION DE LA PIEZA EN SU LUGAR DEFINITIVO Y TODO LO NECESARIO PARA SU CORRECTA INSTALACION.</t>
  </si>
  <si>
    <t>A5</t>
  </si>
  <si>
    <t xml:space="preserve">REJILLA IRVING IS-05 </t>
  </si>
  <si>
    <t>SIOP-016</t>
  </si>
  <si>
    <t xml:space="preserve">ELEMENTOS DE CONEXIÓN Y FIJACION, PLACAS, CARTABONES, SEPARADORES, ANGULOS, SOLERAS, ACCESORIOS EN ACERO ESTRUCTURAL A-36, ESTRUCTURAS DE ACERO. INCLUYE: SUMINISTRO E INSTALACION, FLETES, HABILITADO, CORTES CON EQUIPO OXI-ACETILENO, COLOCACION, NIVELACION, SOLDADURA 7018, RADIOGRAFIAS SEGUN NORMA MEXICANA NMX-B-532-1-CANACERO-2021, ELEVACIONES, ACARREOS, PINTURA ANTICORROSIVA Y DOS MANOS DE ESMALTE ALKIDALICO MARCA COMEX 100, ANDAMIOS, DESPERDICIOS, MATERIALES, MANO DE OBRA, HERRAMIENTA, EQUIPO Y TODO LO NECESARIO PARA SU CORRECTA INSTALACION, SEGUN NORMA NMX, AWS, API Y ASME. P.U.O.T. </t>
  </si>
  <si>
    <t>SIOP-017</t>
  </si>
  <si>
    <t>ESTRUCTURA METALCA  A BASE DE PERFILES COMERCIALES, INCLUYE: TRAZO, SOLDADURA, RECORTES, DESPERDICIOS, DESCALIBRES, PINTURA ANTICORROSIVA, ACARREOS, MONTAJE, PRUEBAS DE CONTROL DE CALIDAD, MATERIAL, MANO DE OBRA Y TODO LO NECESARIO PARA SU CORRECTA EJECUCION.</t>
  </si>
  <si>
    <t>SIOP-018</t>
  </si>
  <si>
    <t xml:space="preserve"> SUMINISTRO E INSTALACION REJILLA IRVING DENTADA, ELECTROFORJADA TIPO IS-05 DE  3/16 x 1, EN ACERO GALVANIZADO, INCLUYE: ACARREOS HORIZONTALES Y VERTICALES, MANO DE OBRA, HERRAMIENTAS, EQUIPO, DESPERDICIOS, RETIRO DE SOBRANTES FUERA DE LA OBRA A SITIO DE ACOPIO PARA SU POSTERIOR RETIRO.</t>
  </si>
  <si>
    <t>SIOP-019</t>
  </si>
  <si>
    <t>SUMINISTRO Y COLOCACION DE TORNILLOS DE 1/2" X 2" A INOX, CON ROLDANA PLANA Y TUERCA INCLUYE: MANO DE OBRA, HERRAMIENTA, EQUIPO, DESPERDICIOS, RETIRO DE SOBRANTES FUERA DE LA OBRA A SITIO DE ACOPI PARA SU POSTERIOR RETIRO FUERA DE LA OBRA.</t>
  </si>
  <si>
    <t>PZA</t>
  </si>
  <si>
    <t>SIOP-020</t>
  </si>
  <si>
    <t>SUMINISTRO Y COLOCACION DE BARANDAL ELABORADO CON ACERO AL CARBÓN GALVANIZADODE 2" DE DIAMETRO, INCLUYE UN TUBO HORIZONTAL PARA PASAMANOS, UN TUBO HORIZONTAL INTERMEDIO, TUBO VERTICAL A CADA 1.15 MTS CENTRO A CENTRO, CONEXIONES DE ACERO AL CARBON GALVANIZADO, RETIRO , MANO DE OBRA, EQUIPO, DESPERDICIOS, ACARREOS HORIZONTALES Y VERTICALES, FIJACION A LOSA DE CONCETO, RETIRO DE SOBRANTES FUERA DEL AREA DE TRABAJO A SITIO DE ACOPIO PARA SU POSTERIOR RETIRO FUERA DE LA OBRA.</t>
  </si>
  <si>
    <t>A6</t>
  </si>
  <si>
    <t>ESCALERA DE CONCRETO</t>
  </si>
  <si>
    <t>SIOP-021</t>
  </si>
  <si>
    <t>SIOP-022</t>
  </si>
  <si>
    <t>CIMBRA DE MADERA EN ESTRUCTURA ACABADO APARENTE UNA CARA, A BASE DE CIMBRAPLAY DE 16 MM, PARA MUROS DE CONCRETO,  CON CIMBRA DE TRIPLAY 16 MM. INCLUYE: MADERA, HABILITADO, DESMOLDANTE, CIMBRADO  Y DESCIMBRADO, TRABAJOS DIURNOS Y NOCTURNOS.}</t>
  </si>
  <si>
    <t>SIOP-023</t>
  </si>
  <si>
    <t>SIOP-024</t>
  </si>
  <si>
    <t>SIOP-025</t>
  </si>
  <si>
    <t>A7</t>
  </si>
  <si>
    <t>LIMPIEZA</t>
  </si>
  <si>
    <t>SIOP-026</t>
  </si>
  <si>
    <t>LIMPIEZA GENERAL DURANTE Y AL FINAL DE LA OBRA, INCLUYE; ACARREOS Y RETIRO DEL MATERIAL PRODUCTO DE LA LIMPIEZA A BANCO DE ACOPIO PARA SU RETIRO POSTERIOR</t>
  </si>
  <si>
    <t>B</t>
  </si>
  <si>
    <t>TANQUE DE FLOCULACIÓN</t>
  </si>
  <si>
    <t>B1</t>
  </si>
  <si>
    <t>SIOP-027</t>
  </si>
  <si>
    <t>SIOP-028</t>
  </si>
  <si>
    <t>SIOP-029</t>
  </si>
  <si>
    <t>SIOP-030</t>
  </si>
  <si>
    <t>SIOP-031</t>
  </si>
  <si>
    <t>B2</t>
  </si>
  <si>
    <t>SIOP-032</t>
  </si>
  <si>
    <t>CIMBRA DE MADERA EN ESTRUCTURA ACABADO APARENTE UNA CARA, A BASE DE CIMBRAPLAY DE 16 MM, PARA MUROS DE CONCRETO,  CON CIMBRA DE TRIPLAY 16 MM. INCLUYE: 4 USOS DE LA MADERA, HABILITADO, DESMOLDANTE, CIMBRADO  Y DESCIMBRADO, TRABAJOS DIURNOS Y NOCTURNOS.}</t>
  </si>
  <si>
    <t>SIOP-033</t>
  </si>
  <si>
    <t>SIOP-034</t>
  </si>
  <si>
    <t>SIOP-035</t>
  </si>
  <si>
    <t>SIOP-036</t>
  </si>
  <si>
    <t>SIOP-037</t>
  </si>
  <si>
    <t>SUMINISTRO Y COLOCACION DE PASOS CON TUBERIA DE PVC CEDULA 80 DE 6"  Y 30 CMS DE LARGO, COLOCADOS EN MURO DE CONCRETO ARMADO CON VARILLA CORRUGADA, INCLUYE:  ACARREOS HORIZONTALES Y VERTICALES, COLOCACION DE 0.00 A 6.90 MTS DE ALTURA, MATERIALES, CORTES, DESPERDICIOS, LIJADO DE CANTOS DE TUBO, HERRAMIENTA, EQUIPO, RETIRO DE SOBRANTES A SITIO DE ACOPIO PARA SU POSTERIOR RETIRO FUERA DE LA OBRA Y TODO LO NECESARIO PARA SU CORRECTA EJECUCION.</t>
  </si>
  <si>
    <t>B3</t>
  </si>
  <si>
    <t>LOSA DE CONCRETO</t>
  </si>
  <si>
    <t>SIOP-038</t>
  </si>
  <si>
    <t>CIMBRA DE MADERA, ACABADO APARENTE, EN LOSA, CON CIMBRAPLAY DE 16 MM. SUPERFICIE DE CONTACTO, INCLUYE: 4 USOS DE LA MADERA,DESPERDICIO, HABILITADO, CIMBRADO Y DESCIMBRA, NIVELACION, PLOMEO MATERIAL, MANO DE OBRA , HERRAMIENTA, ACARREO DEL MATERIAL DENTRO Y FUERA DE LA OBRA, TRABAJOS DIURNOS Y NOCTURNOS.</t>
  </si>
  <si>
    <t>SIOP-039</t>
  </si>
  <si>
    <t>SIOP-040</t>
  </si>
  <si>
    <t>SIOP-041</t>
  </si>
  <si>
    <t>B4</t>
  </si>
  <si>
    <t>SIOP-042</t>
  </si>
  <si>
    <t>SIOP-043</t>
  </si>
  <si>
    <t>SIOP-044</t>
  </si>
  <si>
    <t>SIOP-045</t>
  </si>
  <si>
    <t>B5</t>
  </si>
  <si>
    <t>SIOP-046</t>
  </si>
  <si>
    <t>SIOP-047</t>
  </si>
  <si>
    <t>SIOP-048</t>
  </si>
  <si>
    <t>B6</t>
  </si>
  <si>
    <t>SIOP-049</t>
  </si>
  <si>
    <t>C</t>
  </si>
  <si>
    <t>TANQUE DE SEDIMENTACIÓN</t>
  </si>
  <si>
    <t>C1</t>
  </si>
  <si>
    <t>SIOP-050</t>
  </si>
  <si>
    <t>SIOP-051</t>
  </si>
  <si>
    <t>SIOP-052</t>
  </si>
  <si>
    <t>SIOP-053</t>
  </si>
  <si>
    <t>SIOP-054</t>
  </si>
  <si>
    <t>C2</t>
  </si>
  <si>
    <t>SIOP-055</t>
  </si>
  <si>
    <t>SIOP-056</t>
  </si>
  <si>
    <t>SIOP-057</t>
  </si>
  <si>
    <t>SIOP-058</t>
  </si>
  <si>
    <t>SIOP-059</t>
  </si>
  <si>
    <t>C3</t>
  </si>
  <si>
    <t>SIOP-060</t>
  </si>
  <si>
    <t>SIOP-061</t>
  </si>
  <si>
    <t>SIOP-062</t>
  </si>
  <si>
    <t>SIOP-063</t>
  </si>
  <si>
    <t>C4</t>
  </si>
  <si>
    <t>SIOP-064</t>
  </si>
  <si>
    <t>SIOP-065</t>
  </si>
  <si>
    <t>SIOP-066</t>
  </si>
  <si>
    <t>SIOP-067</t>
  </si>
  <si>
    <t>C5</t>
  </si>
  <si>
    <t>SIOP-068</t>
  </si>
  <si>
    <t>C6</t>
  </si>
  <si>
    <t>SIOP-069</t>
  </si>
  <si>
    <t>SIOP-070</t>
  </si>
  <si>
    <t>SIOP-071</t>
  </si>
  <si>
    <t>SIOP-072</t>
  </si>
  <si>
    <t>SIOP-073</t>
  </si>
  <si>
    <t>C7</t>
  </si>
  <si>
    <t>SIOP-074</t>
  </si>
  <si>
    <t>SIOP-075</t>
  </si>
  <si>
    <t>SIOP-076</t>
  </si>
  <si>
    <t>SIOP-077</t>
  </si>
  <si>
    <t>SIOP-078</t>
  </si>
  <si>
    <t>C8</t>
  </si>
  <si>
    <t>SIOP-079</t>
  </si>
  <si>
    <t>SIOP-E-HID-OB-LP-0457-2026</t>
  </si>
  <si>
    <t>Construcción de módulo de floculación y sedimentación de la unidad número 1 para la ampliación de la planta potabilizadora número 1 "PP1 Miravalle", en el municipio de Guadalajara,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</si>
</sst>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  <numFmt numFmtId="165" formatCode="&quot;$&quot;#,###.00"/>
    <numFmt numFmtId="166" formatCode="#,##0.0000"/>
    <numFmt numFmtId="170" formatCode="0.000000"/>
  </numFmts>
  <fonts count="19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0"/>
      <name val="Calibri"/>
      <family val="2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12"/>
      <name val="Calibri"/>
      <family val="2"/>
      <scheme val="minor"/>
    </font>
    <font>
      <b/>
      <sz val="10"/>
      <color rgb="FF0000CC"/>
      <name val="Calibri"/>
      <family val="2"/>
      <scheme val="minor"/>
    </font>
    <font>
      <b/>
      <sz val="10"/>
      <color rgb="FF006600"/>
      <name val="Calibri"/>
      <family val="2"/>
      <scheme val="minor"/>
    </font>
    <font>
      <sz val="10"/>
      <color rgb="FF006600"/>
      <name val="Calibri"/>
      <family val="2"/>
      <scheme val="minor"/>
    </font>
    <font>
      <b/>
      <sz val="8"/>
      <color theme="1" tint="0.0499899983406067"/>
      <name val="Arial"/>
      <family val="2"/>
    </font>
    <font>
      <b/>
      <sz val="8"/>
      <color rgb="FF006600"/>
      <name val="Arial"/>
      <family val="2"/>
    </font>
    <font>
      <b/>
      <sz val="8"/>
      <color rgb="FF0000CC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953B"/>
        <bgColor indexed="64"/>
      </patternFill>
    </fill>
    <fill>
      <patternFill patternType="solid">
        <fgColor theme="0" tint="-0.249970003962517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 style="medium">
        <color auto="1"/>
      </right>
      <top/>
      <bottom/>
    </border>
    <border>
      <left/>
      <right style="medium">
        <color auto="1"/>
      </right>
      <top style="medium">
        <color auto="1"/>
      </top>
      <bottom/>
    </border>
    <border>
      <left style="medium">
        <color auto="1"/>
      </left>
      <right/>
      <top/>
      <bottom/>
    </border>
    <border>
      <left/>
      <right style="medium">
        <color auto="1"/>
      </right>
      <top/>
      <bottom/>
    </border>
    <border>
      <left style="medium">
        <color auto="1"/>
      </left>
      <right/>
      <top style="medium">
        <color auto="1"/>
      </top>
      <bottom/>
    </border>
    <border>
      <left/>
      <right style="medium">
        <color auto="1"/>
      </right>
      <top/>
      <bottom style="medium">
        <color auto="1"/>
      </bottom>
    </border>
    <border>
      <left style="medium">
        <color auto="1"/>
      </left>
      <right style="medium">
        <color auto="1"/>
      </right>
      <top/>
      <bottom style="medium">
        <color auto="1"/>
      </bottom>
    </border>
    <border>
      <left style="medium">
        <color auto="1"/>
      </left>
      <right/>
      <top/>
      <bottom style="medium">
        <color auto="1"/>
      </bottom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/>
      <right/>
      <top style="medium">
        <color auto="1"/>
      </top>
      <bottom/>
    </border>
  </borders>
  <cellStyleXfs count="26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44" fontId="2" fillId="0" borderId="0" applyFont="0" applyFill="0" applyBorder="0" applyAlignment="0" applyProtection="0"/>
    <xf numFmtId="0" fontId="2" fillId="0" borderId="0">
      <alignment/>
      <protection/>
    </xf>
    <xf numFmtId="44" fontId="0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03">
    <xf numFmtId="0" fontId="0" fillId="0" borderId="0" xfId="0"/>
    <xf numFmtId="0" fontId="4" fillId="0" borderId="1" xfId="20" applyFont="1" applyBorder="1" applyAlignment="1">
      <alignment horizontal="center" vertical="top"/>
      <protection/>
    </xf>
    <xf numFmtId="0" fontId="4" fillId="0" borderId="2" xfId="20" applyFont="1" applyBorder="1" applyAlignment="1">
      <alignment horizontal="center" vertical="top" wrapText="1"/>
      <protection/>
    </xf>
    <xf numFmtId="0" fontId="5" fillId="0" borderId="1" xfId="20" applyFont="1" applyBorder="1" applyAlignment="1">
      <alignment horizontal="center" vertical="top"/>
      <protection/>
    </xf>
    <xf numFmtId="0" fontId="4" fillId="0" borderId="3" xfId="20" applyFont="1" applyBorder="1" applyAlignment="1">
      <alignment vertical="top"/>
      <protection/>
    </xf>
    <xf numFmtId="0" fontId="5" fillId="0" borderId="0" xfId="20" applyFont="1" applyAlignment="1">
      <alignment vertical="top"/>
      <protection/>
    </xf>
    <xf numFmtId="0" fontId="5" fillId="0" borderId="2" xfId="20" applyFont="1" applyBorder="1" applyAlignment="1">
      <alignment horizontal="center" vertical="top"/>
      <protection/>
    </xf>
    <xf numFmtId="0" fontId="4" fillId="0" borderId="4" xfId="20" applyFont="1" applyBorder="1" applyAlignment="1">
      <alignment horizontal="center" vertical="top"/>
      <protection/>
    </xf>
    <xf numFmtId="0" fontId="4" fillId="0" borderId="0" xfId="20" applyFont="1" applyAlignment="1">
      <alignment horizontal="center" vertical="top"/>
      <protection/>
    </xf>
    <xf numFmtId="0" fontId="4" fillId="0" borderId="5" xfId="20" applyFont="1" applyBorder="1" applyAlignment="1">
      <alignment horizontal="center" vertical="top"/>
      <protection/>
    </xf>
    <xf numFmtId="0" fontId="4" fillId="0" borderId="5" xfId="20" applyFont="1" applyBorder="1" applyAlignment="1">
      <alignment vertical="top"/>
      <protection/>
    </xf>
    <xf numFmtId="0" fontId="4" fillId="0" borderId="6" xfId="20" applyFont="1" applyBorder="1" applyAlignment="1">
      <alignment horizontal="left" vertical="top"/>
      <protection/>
    </xf>
    <xf numFmtId="14" fontId="5" fillId="0" borderId="3" xfId="20" applyNumberFormat="1" applyFont="1" applyBorder="1" applyAlignment="1">
      <alignment horizontal="left" vertical="top"/>
      <protection/>
    </xf>
    <xf numFmtId="14" fontId="5" fillId="0" borderId="5" xfId="20" applyNumberFormat="1" applyFont="1" applyBorder="1" applyAlignment="1">
      <alignment horizontal="left" vertical="top"/>
      <protection/>
    </xf>
    <xf numFmtId="0" fontId="5" fillId="0" borderId="5" xfId="20" applyFont="1" applyBorder="1" applyAlignment="1">
      <alignment horizontal="left" vertical="top"/>
      <protection/>
    </xf>
    <xf numFmtId="14" fontId="5" fillId="0" borderId="7" xfId="20" applyNumberFormat="1" applyFont="1" applyBorder="1" applyAlignment="1">
      <alignment horizontal="left" vertical="top"/>
      <protection/>
    </xf>
    <xf numFmtId="0" fontId="4" fillId="0" borderId="7" xfId="20" applyFont="1" applyBorder="1" applyAlignment="1">
      <alignment vertical="top"/>
      <protection/>
    </xf>
    <xf numFmtId="0" fontId="4" fillId="0" borderId="1" xfId="20" applyFont="1" applyBorder="1" applyAlignment="1">
      <alignment horizontal="left" vertical="top"/>
      <protection/>
    </xf>
    <xf numFmtId="0" fontId="5" fillId="0" borderId="4" xfId="20" applyFont="1" applyBorder="1" applyAlignment="1">
      <alignment horizontal="center" vertical="top"/>
      <protection/>
    </xf>
    <xf numFmtId="0" fontId="5" fillId="0" borderId="0" xfId="20" applyFont="1" applyAlignment="1">
      <alignment horizontal="center" vertical="top"/>
      <protection/>
    </xf>
    <xf numFmtId="0" fontId="5" fillId="0" borderId="5" xfId="20" applyFont="1" applyBorder="1" applyAlignment="1">
      <alignment horizontal="center" vertical="top"/>
      <protection/>
    </xf>
    <xf numFmtId="0" fontId="5" fillId="0" borderId="8" xfId="20" applyFont="1" applyBorder="1" applyAlignment="1">
      <alignment horizontal="center" vertical="top"/>
      <protection/>
    </xf>
    <xf numFmtId="0" fontId="5" fillId="0" borderId="9" xfId="20" applyFont="1" applyBorder="1" applyAlignment="1">
      <alignment horizontal="center" vertical="top"/>
      <protection/>
    </xf>
    <xf numFmtId="0" fontId="5" fillId="0" borderId="10" xfId="20" applyFont="1" applyBorder="1" applyAlignment="1">
      <alignment horizontal="center" vertical="top"/>
      <protection/>
    </xf>
    <xf numFmtId="0" fontId="5" fillId="0" borderId="7" xfId="20" applyFont="1" applyBorder="1" applyAlignment="1">
      <alignment horizontal="center" vertical="top"/>
      <protection/>
    </xf>
    <xf numFmtId="0" fontId="5" fillId="0" borderId="0" xfId="20" applyFont="1" applyAlignment="1">
      <alignment horizontal="justify" vertical="top"/>
      <protection/>
    </xf>
    <xf numFmtId="0" fontId="4" fillId="0" borderId="0" xfId="20" applyFont="1" applyAlignment="1">
      <alignment vertical="top"/>
      <protection/>
    </xf>
    <xf numFmtId="49" fontId="6" fillId="2" borderId="11" xfId="21" applyNumberFormat="1" applyFont="1" applyFill="1" applyBorder="1" applyAlignment="1">
      <alignment horizontal="center" vertical="center"/>
      <protection/>
    </xf>
    <xf numFmtId="49" fontId="6" fillId="2" borderId="12" xfId="21" applyNumberFormat="1" applyFont="1" applyFill="1" applyBorder="1" applyAlignment="1">
      <alignment horizontal="center" vertical="center"/>
      <protection/>
    </xf>
    <xf numFmtId="49" fontId="6" fillId="2" borderId="12" xfId="21" applyNumberFormat="1" applyFont="1" applyFill="1" applyBorder="1" applyAlignment="1">
      <alignment horizontal="center" vertical="center" wrapText="1"/>
      <protection/>
    </xf>
    <xf numFmtId="49" fontId="6" fillId="2" borderId="13" xfId="21" applyNumberFormat="1" applyFont="1" applyFill="1" applyBorder="1" applyAlignment="1">
      <alignment horizontal="center" vertical="center"/>
      <protection/>
    </xf>
    <xf numFmtId="0" fontId="5" fillId="0" borderId="0" xfId="20" applyFont="1" applyAlignment="1">
      <alignment horizontal="center" vertical="center"/>
      <protection/>
    </xf>
    <xf numFmtId="4" fontId="4" fillId="0" borderId="0" xfId="20" applyNumberFormat="1" applyFont="1" applyAlignment="1">
      <alignment vertical="top"/>
      <protection/>
    </xf>
    <xf numFmtId="49" fontId="5" fillId="0" borderId="0" xfId="20" applyNumberFormat="1" applyFont="1" applyAlignment="1">
      <alignment horizontal="left" vertical="top"/>
      <protection/>
    </xf>
    <xf numFmtId="0" fontId="5" fillId="0" borderId="0" xfId="20" applyFont="1" applyAlignment="1">
      <alignment horizontal="center" vertical="top" wrapText="1"/>
      <protection/>
    </xf>
    <xf numFmtId="4" fontId="5" fillId="0" borderId="0" xfId="20" applyNumberFormat="1" applyFont="1" applyAlignment="1">
      <alignment horizontal="right" vertical="top"/>
      <protection/>
    </xf>
    <xf numFmtId="164" fontId="5" fillId="0" borderId="0" xfId="22" applyNumberFormat="1" applyFont="1" applyFill="1" applyAlignment="1">
      <alignment horizontal="right" vertical="top"/>
    </xf>
    <xf numFmtId="164" fontId="5" fillId="0" borderId="0" xfId="22" applyNumberFormat="1" applyFont="1" applyAlignment="1">
      <alignment horizontal="right" vertical="top"/>
    </xf>
    <xf numFmtId="0" fontId="5" fillId="0" borderId="0" xfId="23" applyFont="1" applyAlignment="1">
      <alignment vertical="top"/>
      <protection/>
    </xf>
    <xf numFmtId="49" fontId="3" fillId="0" borderId="0" xfId="20" applyNumberFormat="1" applyFont="1" applyAlignment="1">
      <alignment horizontal="left" vertical="top"/>
      <protection/>
    </xf>
    <xf numFmtId="0" fontId="3" fillId="0" borderId="0" xfId="20" applyFont="1" applyAlignment="1">
      <alignment horizontal="center" vertical="top" wrapText="1"/>
      <protection/>
    </xf>
    <xf numFmtId="166" fontId="3" fillId="0" borderId="0" xfId="20" applyNumberFormat="1" applyFont="1" applyAlignment="1">
      <alignment horizontal="right" vertical="top"/>
      <protection/>
    </xf>
    <xf numFmtId="4" fontId="7" fillId="0" borderId="0" xfId="20" applyNumberFormat="1" applyFont="1" applyAlignment="1">
      <alignment horizontal="center" vertical="top"/>
      <protection/>
    </xf>
    <xf numFmtId="4" fontId="3" fillId="0" borderId="0" xfId="20" applyNumberFormat="1" applyFont="1" applyAlignment="1">
      <alignment horizontal="right" vertical="top"/>
      <protection/>
    </xf>
    <xf numFmtId="0" fontId="8" fillId="0" borderId="0" xfId="20" applyFont="1" applyAlignment="1">
      <alignment horizontal="center" vertical="top" wrapText="1"/>
      <protection/>
    </xf>
    <xf numFmtId="0" fontId="9" fillId="3" borderId="0" xfId="20" applyFont="1" applyFill="1" applyAlignment="1">
      <alignment vertical="top"/>
      <protection/>
    </xf>
    <xf numFmtId="0" fontId="7" fillId="3" borderId="0" xfId="20" applyFont="1" applyFill="1" applyAlignment="1">
      <alignment horizontal="center" vertical="top"/>
      <protection/>
    </xf>
    <xf numFmtId="0" fontId="9" fillId="3" borderId="0" xfId="20" applyFont="1" applyFill="1" applyAlignment="1">
      <alignment horizontal="center" vertical="top"/>
      <protection/>
    </xf>
    <xf numFmtId="0" fontId="7" fillId="0" borderId="1" xfId="20" applyFont="1" applyBorder="1" applyAlignment="1">
      <alignment horizontal="center" vertical="top"/>
      <protection/>
    </xf>
    <xf numFmtId="4" fontId="7" fillId="0" borderId="0" xfId="20" applyNumberFormat="1" applyFont="1" applyAlignment="1">
      <alignment horizontal="justify" vertical="top" wrapText="1"/>
      <protection/>
    </xf>
    <xf numFmtId="49" fontId="10" fillId="0" borderId="0" xfId="20" applyNumberFormat="1" applyFont="1" applyAlignment="1">
      <alignment horizontal="left" vertical="top"/>
      <protection/>
    </xf>
    <xf numFmtId="0" fontId="10" fillId="0" borderId="0" xfId="20" applyFont="1" applyAlignment="1">
      <alignment horizontal="justify" vertical="top"/>
      <protection/>
    </xf>
    <xf numFmtId="164" fontId="10" fillId="0" borderId="0" xfId="25" applyNumberFormat="1" applyFont="1" applyAlignment="1">
      <alignment vertical="top"/>
    </xf>
    <xf numFmtId="0" fontId="11" fillId="0" borderId="0" xfId="20" applyFont="1" applyAlignment="1">
      <alignment horizontal="justify" vertical="top"/>
      <protection/>
    </xf>
    <xf numFmtId="0" fontId="12" fillId="0" borderId="0" xfId="20" applyFont="1" applyAlignment="1">
      <alignment horizontal="center" vertical="top" wrapText="1"/>
      <protection/>
    </xf>
    <xf numFmtId="4" fontId="12" fillId="0" borderId="0" xfId="20" applyNumberFormat="1" applyFont="1" applyAlignment="1">
      <alignment horizontal="right" vertical="top"/>
      <protection/>
    </xf>
    <xf numFmtId="164" fontId="12" fillId="0" borderId="0" xfId="25" applyNumberFormat="1" applyFont="1" applyAlignment="1">
      <alignment horizontal="right" vertical="top"/>
    </xf>
    <xf numFmtId="4" fontId="11" fillId="0" borderId="0" xfId="20" applyNumberFormat="1" applyFont="1" applyAlignment="1">
      <alignment horizontal="center" vertical="top"/>
      <protection/>
    </xf>
    <xf numFmtId="164" fontId="11" fillId="0" borderId="0" xfId="24" applyNumberFormat="1" applyFont="1" applyFill="1" applyAlignment="1">
      <alignment vertical="top"/>
    </xf>
    <xf numFmtId="0" fontId="6" fillId="2" borderId="0" xfId="23" applyFont="1" applyFill="1" applyAlignment="1">
      <alignment horizontal="justify" vertical="top"/>
      <protection/>
    </xf>
    <xf numFmtId="165" fontId="6" fillId="2" borderId="0" xfId="23" applyNumberFormat="1" applyFont="1" applyFill="1" applyAlignment="1">
      <alignment vertical="top"/>
      <protection/>
    </xf>
    <xf numFmtId="0" fontId="4" fillId="0" borderId="0" xfId="20" applyFont="1" applyAlignment="1">
      <alignment horizontal="justify" vertical="top"/>
      <protection/>
    </xf>
    <xf numFmtId="8" fontId="4" fillId="0" borderId="0" xfId="20" applyNumberFormat="1" applyFont="1" applyAlignment="1">
      <alignment vertical="top"/>
      <protection/>
    </xf>
    <xf numFmtId="49" fontId="7" fillId="0" borderId="0" xfId="20" applyNumberFormat="1" applyFont="1" applyAlignment="1">
      <alignment horizontal="left" vertical="top"/>
      <protection/>
    </xf>
    <xf numFmtId="0" fontId="13" fillId="0" borderId="0" xfId="20" applyFont="1" applyAlignment="1">
      <alignment horizontal="justify" vertical="top"/>
      <protection/>
    </xf>
    <xf numFmtId="0" fontId="14" fillId="0" borderId="0" xfId="20" applyFont="1" applyAlignment="1">
      <alignment horizontal="justify" vertical="top"/>
      <protection/>
    </xf>
    <xf numFmtId="0" fontId="15" fillId="0" borderId="0" xfId="20" applyFont="1" applyAlignment="1">
      <alignment horizontal="justify" vertical="top"/>
      <protection/>
    </xf>
    <xf numFmtId="0" fontId="16" fillId="0" borderId="0" xfId="20" applyFont="1" applyAlignment="1">
      <alignment horizontal="justify" vertical="top" wrapText="1"/>
      <protection/>
    </xf>
    <xf numFmtId="0" fontId="17" fillId="0" borderId="0" xfId="20" applyFont="1" applyAlignment="1">
      <alignment vertical="top"/>
      <protection/>
    </xf>
    <xf numFmtId="164" fontId="3" fillId="0" borderId="0" xfId="25" applyNumberFormat="1" applyFont="1" applyAlignment="1">
      <alignment horizontal="right" vertical="top"/>
    </xf>
    <xf numFmtId="164" fontId="9" fillId="0" borderId="0" xfId="25" applyNumberFormat="1" applyFont="1" applyAlignment="1">
      <alignment vertical="top"/>
    </xf>
    <xf numFmtId="164" fontId="12" fillId="0" borderId="0" xfId="25" applyNumberFormat="1" applyFont="1" applyFill="1" applyAlignment="1">
      <alignment horizontal="right" vertical="top"/>
    </xf>
    <xf numFmtId="164" fontId="10" fillId="0" borderId="0" xfId="25" applyNumberFormat="1" applyFont="1" applyFill="1" applyAlignment="1">
      <alignment vertical="top"/>
    </xf>
    <xf numFmtId="164" fontId="3" fillId="0" borderId="0" xfId="25" applyNumberFormat="1" applyFont="1" applyAlignment="1">
      <alignment vertical="top"/>
    </xf>
    <xf numFmtId="164" fontId="3" fillId="0" borderId="0" xfId="25" applyNumberFormat="1" applyFont="1" applyFill="1" applyAlignment="1">
      <alignment horizontal="right" vertical="top"/>
    </xf>
    <xf numFmtId="0" fontId="6" fillId="2" borderId="0" xfId="23" applyFont="1" applyFill="1" applyAlignment="1">
      <alignment horizontal="center" vertical="top"/>
      <protection/>
    </xf>
    <xf numFmtId="14" fontId="4" fillId="0" borderId="9" xfId="20" applyNumberFormat="1" applyFont="1" applyBorder="1" applyAlignment="1">
      <alignment horizontal="right" vertical="top"/>
      <protection/>
    </xf>
    <xf numFmtId="14" fontId="4" fillId="0" borderId="10" xfId="20" applyNumberFormat="1" applyFont="1" applyBorder="1" applyAlignment="1">
      <alignment horizontal="right" vertical="top"/>
      <protection/>
    </xf>
    <xf numFmtId="0" fontId="3" fillId="0" borderId="2" xfId="20" applyFont="1" applyBorder="1" applyAlignment="1">
      <alignment horizontal="justify" vertical="top"/>
      <protection/>
    </xf>
    <xf numFmtId="0" fontId="3" fillId="0" borderId="8" xfId="20" applyFont="1" applyBorder="1" applyAlignment="1">
      <alignment horizontal="justify" vertical="top"/>
      <protection/>
    </xf>
    <xf numFmtId="0" fontId="5" fillId="0" borderId="2" xfId="20" applyFont="1" applyBorder="1" applyAlignment="1">
      <alignment horizontal="left" vertical="top"/>
      <protection/>
    </xf>
    <xf numFmtId="0" fontId="5" fillId="0" borderId="8" xfId="20" applyFont="1" applyBorder="1" applyAlignment="1">
      <alignment horizontal="left" vertical="top"/>
      <protection/>
    </xf>
    <xf numFmtId="0" fontId="4" fillId="0" borderId="6" xfId="20" applyFont="1" applyBorder="1" applyAlignment="1">
      <alignment horizontal="center" vertical="top"/>
      <protection/>
    </xf>
    <xf numFmtId="0" fontId="4" fillId="0" borderId="14" xfId="20" applyFont="1" applyBorder="1" applyAlignment="1">
      <alignment horizontal="center" vertical="top"/>
      <protection/>
    </xf>
    <xf numFmtId="0" fontId="4" fillId="0" borderId="3" xfId="20" applyFont="1" applyBorder="1" applyAlignment="1">
      <alignment horizontal="center" vertical="top"/>
      <protection/>
    </xf>
    <xf numFmtId="0" fontId="6" fillId="2" borderId="11" xfId="20" applyFont="1" applyFill="1" applyBorder="1" applyAlignment="1">
      <alignment horizontal="center" vertical="top"/>
      <protection/>
    </xf>
    <xf numFmtId="0" fontId="6" fillId="2" borderId="12" xfId="20" applyFont="1" applyFill="1" applyBorder="1" applyAlignment="1">
      <alignment horizontal="center" vertical="top"/>
      <protection/>
    </xf>
    <xf numFmtId="0" fontId="6" fillId="2" borderId="13" xfId="20" applyFont="1" applyFill="1" applyBorder="1" applyAlignment="1">
      <alignment horizontal="center" vertical="top"/>
      <protection/>
    </xf>
    <xf numFmtId="0" fontId="18" fillId="0" borderId="2" xfId="20" applyFont="1" applyBorder="1" applyAlignment="1">
      <alignment horizontal="center" vertical="top"/>
      <protection/>
    </xf>
    <xf numFmtId="0" fontId="18" fillId="0" borderId="8" xfId="20" applyFont="1" applyBorder="1" applyAlignment="1">
      <alignment horizontal="center" vertical="top"/>
      <protection/>
    </xf>
    <xf numFmtId="0" fontId="4" fillId="0" borderId="2" xfId="20" applyFont="1" applyBorder="1" applyAlignment="1">
      <alignment horizontal="center" vertical="top" wrapText="1"/>
      <protection/>
    </xf>
    <xf numFmtId="0" fontId="4" fillId="0" borderId="8" xfId="20" applyFont="1" applyBorder="1" applyAlignment="1">
      <alignment horizontal="center" vertical="top" wrapText="1"/>
      <protection/>
    </xf>
    <xf numFmtId="14" fontId="4" fillId="0" borderId="6" xfId="20" applyNumberFormat="1" applyFont="1" applyBorder="1" applyAlignment="1">
      <alignment horizontal="right" vertical="top"/>
      <protection/>
    </xf>
    <xf numFmtId="14" fontId="4" fillId="0" borderId="14" xfId="20" applyNumberFormat="1" applyFont="1" applyBorder="1" applyAlignment="1">
      <alignment horizontal="right" vertical="top"/>
      <protection/>
    </xf>
    <xf numFmtId="14" fontId="4" fillId="0" borderId="4" xfId="20" applyNumberFormat="1" applyFont="1" applyBorder="1" applyAlignment="1">
      <alignment horizontal="right" vertical="top"/>
      <protection/>
    </xf>
    <xf numFmtId="14" fontId="4" fillId="0" borderId="0" xfId="20" applyNumberFormat="1" applyFont="1" applyAlignment="1">
      <alignment horizontal="right" vertical="top"/>
      <protection/>
    </xf>
    <xf numFmtId="0" fontId="18" fillId="0" borderId="4" xfId="20" applyFont="1" applyBorder="1" applyAlignment="1">
      <alignment horizontal="center" vertical="top"/>
      <protection/>
    </xf>
    <xf numFmtId="0" fontId="18" fillId="0" borderId="0" xfId="20" applyFont="1" applyAlignment="1">
      <alignment horizontal="center" vertical="top"/>
      <protection/>
    </xf>
    <xf numFmtId="0" fontId="18" fillId="0" borderId="5" xfId="20" applyFont="1" applyBorder="1" applyAlignment="1">
      <alignment horizontal="center" vertical="top"/>
      <protection/>
    </xf>
    <xf numFmtId="0" fontId="18" fillId="0" borderId="9" xfId="20" applyFont="1" applyBorder="1" applyAlignment="1">
      <alignment horizontal="center" vertical="top"/>
      <protection/>
    </xf>
    <xf numFmtId="0" fontId="18" fillId="0" borderId="10" xfId="20" applyFont="1" applyBorder="1" applyAlignment="1">
      <alignment horizontal="center" vertical="top"/>
      <protection/>
    </xf>
    <xf numFmtId="0" fontId="18" fillId="0" borderId="7" xfId="20" applyFont="1" applyBorder="1" applyAlignment="1">
      <alignment horizontal="center" vertical="top"/>
      <protection/>
    </xf>
    <xf numFmtId="170" fontId="9" fillId="3" borderId="0" xfId="20" applyNumberFormat="1" applyFont="1" applyFill="1" applyAlignment="1">
      <alignment vertical="top"/>
      <protection/>
    </xf>
  </cellXfs>
  <cellStyles count="12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  <cellStyle name="Normal 3" xfId="21"/>
    <cellStyle name="Moneda 2" xfId="22"/>
    <cellStyle name="Normal 2 2" xfId="23"/>
    <cellStyle name="Moneda" xfId="24" builtinId="4"/>
    <cellStyle name="Moneda 2 2" xfId="2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heetMetadata" Target="metadata.xml" /><Relationship Id="rId6" Type="http://schemas.openxmlformats.org/officeDocument/2006/relationships/calcChain" Target="calcChain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Relationship Id="rId2" Type="http://schemas.openxmlformats.org/officeDocument/2006/relationships/image" Target="../media/image2.jpe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1</xdr:col>
      <xdr:colOff>63500</xdr:colOff>
      <xdr:row>2</xdr:row>
      <xdr:rowOff>133350</xdr:rowOff>
    </xdr:from>
    <xdr:to>
      <xdr:col>2</xdr:col>
      <xdr:colOff>746</xdr:colOff>
      <xdr:row>7</xdr:row>
      <xdr:rowOff>127000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7ef00e-045e-4a2d-8bf2-68d2ee9afe77}"/>
            </a:ext>
          </a:extLst>
        </xdr:cNvPr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6275" y="514350"/>
          <a:ext cx="1304925" cy="1181100"/>
        </a:xfrm>
        <a:prstGeom prst="rect"/>
      </xdr:spPr>
    </xdr:pic>
    <xdr:clientData/>
  </xdr:twoCellAnchor>
  <xdr:twoCellAnchor editAs="oneCell">
    <xdr:from>
      <xdr:col>7</xdr:col>
      <xdr:colOff>60960</xdr:colOff>
      <xdr:row>2</xdr:row>
      <xdr:rowOff>313689</xdr:rowOff>
    </xdr:from>
    <xdr:to>
      <xdr:col>7</xdr:col>
      <xdr:colOff>1618615</xdr:colOff>
      <xdr:row>4</xdr:row>
      <xdr:rowOff>200946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3dc475e-547c-426d-86a1-785cda98e356}"/>
            </a:ext>
          </a:extLst>
        </xdr:cNvPr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68000" y="695325"/>
          <a:ext cx="1562100" cy="476250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H151"/>
  <sheetViews>
    <sheetView showGridLines="0" showZeros="0" tabSelected="1" view="pageBreakPreview" zoomScaleNormal="100" zoomScaleSheetLayoutView="100" workbookViewId="0" topLeftCell="A129">
      <selection pane="topLeft" activeCell="F120" sqref="F20:F120"/>
    </sheetView>
  </sheetViews>
  <sheetFormatPr defaultColWidth="9.14428571428571" defaultRowHeight="15"/>
  <cols>
    <col min="1" max="1" width="9.14285714285714" style="5"/>
    <col min="2" max="2" width="20.5714285714286" style="5" customWidth="1"/>
    <col min="3" max="3" width="56.8571428571429" style="5" customWidth="1"/>
    <col min="4" max="4" width="13.7142857142857" style="5" customWidth="1"/>
    <col min="5" max="5" width="15.1428571428571" style="5" customWidth="1"/>
    <col min="6" max="6" width="17.8571428571429" style="5" customWidth="1"/>
    <col min="7" max="7" width="25.8571428571429" style="5" customWidth="1"/>
    <col min="8" max="8" width="24.2857142857143" style="5" customWidth="1"/>
    <col min="9" max="16384" width="9.14285714285714" style="5"/>
  </cols>
  <sheetData>
    <row r="1" spans="2:8" ht="15">
      <c r="B1" s="3"/>
      <c r="C1" s="1" t="s">
        <v>11</v>
      </c>
      <c r="D1" s="82" t="s">
        <v>27</v>
      </c>
      <c r="E1" s="83"/>
      <c r="F1" s="83"/>
      <c r="G1" s="84"/>
      <c r="H1" s="4"/>
    </row>
    <row r="2" spans="2:8" ht="15">
      <c r="B2" s="6"/>
      <c r="C2" s="2" t="s">
        <v>12</v>
      </c>
      <c r="D2" s="7"/>
      <c r="E2" s="8"/>
      <c r="F2" s="8"/>
      <c r="G2" s="9"/>
      <c r="H2" s="10"/>
    </row>
    <row r="3" spans="2:8" ht="33.75" customHeight="1">
      <c r="B3" s="6"/>
      <c r="C3" s="44" t="s">
        <v>25</v>
      </c>
      <c r="D3" s="96" t="s">
        <v>169</v>
      </c>
      <c r="E3" s="97"/>
      <c r="F3" s="97"/>
      <c r="G3" s="98"/>
      <c r="H3" s="10"/>
    </row>
    <row r="4" spans="2:8" ht="12.75" customHeight="1">
      <c r="B4" s="6"/>
      <c r="C4" s="90"/>
      <c r="D4" s="96"/>
      <c r="E4" s="97"/>
      <c r="F4" s="97"/>
      <c r="G4" s="98"/>
      <c r="H4" s="10"/>
    </row>
    <row r="5" spans="2:8" ht="18.75" customHeight="1" thickBot="1">
      <c r="B5" s="6"/>
      <c r="C5" s="91"/>
      <c r="D5" s="99"/>
      <c r="E5" s="100"/>
      <c r="F5" s="100"/>
      <c r="G5" s="101"/>
      <c r="H5" s="10"/>
    </row>
    <row r="6" spans="2:8" ht="13.5" customHeight="1">
      <c r="B6" s="6"/>
      <c r="C6" s="11" t="s">
        <v>0</v>
      </c>
      <c r="D6" s="92" t="s">
        <v>19</v>
      </c>
      <c r="E6" s="93"/>
      <c r="F6" s="93"/>
      <c r="G6" s="12"/>
      <c r="H6" s="10"/>
    </row>
    <row r="7" spans="2:8" ht="15">
      <c r="B7" s="6"/>
      <c r="C7" s="78" t="s">
        <v>170</v>
      </c>
      <c r="D7" s="94" t="s">
        <v>20</v>
      </c>
      <c r="E7" s="95"/>
      <c r="F7" s="95"/>
      <c r="G7" s="13"/>
      <c r="H7" s="10"/>
    </row>
    <row r="8" spans="2:8" ht="17.25" customHeight="1">
      <c r="B8" s="6"/>
      <c r="C8" s="78"/>
      <c r="D8" s="94" t="s">
        <v>1</v>
      </c>
      <c r="E8" s="95"/>
      <c r="F8" s="95"/>
      <c r="G8" s="14"/>
      <c r="H8" s="10"/>
    </row>
    <row r="9" spans="2:8" ht="14.25" customHeight="1" thickBot="1">
      <c r="B9" s="6"/>
      <c r="C9" s="79"/>
      <c r="D9" s="76" t="s">
        <v>13</v>
      </c>
      <c r="E9" s="77"/>
      <c r="F9" s="77"/>
      <c r="G9" s="15"/>
      <c r="H9" s="16"/>
    </row>
    <row r="10" spans="2:8" ht="17.25" customHeight="1">
      <c r="B10" s="6"/>
      <c r="C10" s="17" t="s">
        <v>16</v>
      </c>
      <c r="D10" s="82" t="s">
        <v>28</v>
      </c>
      <c r="E10" s="83"/>
      <c r="F10" s="83"/>
      <c r="G10" s="84"/>
      <c r="H10" s="48" t="s">
        <v>26</v>
      </c>
    </row>
    <row r="11" spans="2:8" ht="15">
      <c r="B11" s="6"/>
      <c r="C11" s="80"/>
      <c r="D11" s="18">
        <v>0</v>
      </c>
      <c r="E11" s="19"/>
      <c r="F11" s="19"/>
      <c r="G11" s="20"/>
      <c r="H11" s="88" t="s">
        <v>29</v>
      </c>
    </row>
    <row r="12" spans="2:8" ht="15.75" customHeight="1" thickBot="1">
      <c r="B12" s="21"/>
      <c r="C12" s="81"/>
      <c r="D12" s="22"/>
      <c r="E12" s="23"/>
      <c r="F12" s="23"/>
      <c r="G12" s="24"/>
      <c r="H12" s="89"/>
    </row>
    <row r="13" spans="5:5" ht="15.75" thickBot="1">
      <c r="E13" s="25"/>
    </row>
    <row r="14" spans="2:8" ht="15.75" customHeight="1" thickBot="1">
      <c r="B14" s="85" t="s">
        <v>21</v>
      </c>
      <c r="C14" s="86"/>
      <c r="D14" s="86"/>
      <c r="E14" s="86"/>
      <c r="F14" s="86"/>
      <c r="G14" s="86"/>
      <c r="H14" s="87"/>
    </row>
    <row r="15" spans="2:8" ht="15.75" thickBot="1">
      <c r="B15" s="26"/>
      <c r="C15" s="26"/>
      <c r="D15" s="26"/>
      <c r="E15" s="26"/>
      <c r="F15" s="26"/>
      <c r="G15" s="26"/>
      <c r="H15" s="26"/>
    </row>
    <row r="16" spans="2:8" s="31" customFormat="1" ht="40.5" customHeight="1" thickBot="1">
      <c r="B16" s="27" t="s">
        <v>2</v>
      </c>
      <c r="C16" s="28" t="s">
        <v>3</v>
      </c>
      <c r="D16" s="28" t="s">
        <v>4</v>
      </c>
      <c r="E16" s="28" t="s">
        <v>5</v>
      </c>
      <c r="F16" s="29" t="s">
        <v>17</v>
      </c>
      <c r="G16" s="29" t="s">
        <v>18</v>
      </c>
      <c r="H16" s="30" t="s">
        <v>6</v>
      </c>
    </row>
    <row r="17" spans="2:8" ht="39.75" customHeight="1">
      <c r="B17" s="63"/>
      <c r="C17" s="64" t="str">
        <f>+C7</f>
        <v>Construcción de módulo de floculación y sedimentación de la unidad número 1 para la ampliación de la planta potabilizadora número 1 "PP1 Miravalle", en el municipio de Guadalajara, Jalisco.</v>
      </c>
      <c r="D17" s="40"/>
      <c r="E17" s="41"/>
      <c r="F17" s="69"/>
      <c r="G17" s="42"/>
      <c r="H17" s="70">
        <f>H18+H52+H82</f>
        <v>0</v>
      </c>
    </row>
    <row r="18" spans="2:8" ht="15">
      <c r="B18" s="53" t="s">
        <v>14</v>
      </c>
      <c r="C18" s="65" t="s">
        <v>30</v>
      </c>
      <c r="D18" s="54"/>
      <c r="E18" s="55"/>
      <c r="F18" s="71"/>
      <c r="G18" s="57"/>
      <c r="H18" s="58">
        <f>+H19+H25+H36+H38+H31+H44+H50</f>
        <v>0</v>
      </c>
    </row>
    <row r="19" spans="2:8" ht="15">
      <c r="B19" s="50" t="s">
        <v>15</v>
      </c>
      <c r="C19" s="66" t="s">
        <v>31</v>
      </c>
      <c r="D19" s="26"/>
      <c r="E19" s="32"/>
      <c r="F19" s="26"/>
      <c r="G19" s="26"/>
      <c r="H19" s="72">
        <f>SUM(H20:H24)</f>
        <v>0</v>
      </c>
    </row>
    <row r="20" spans="2:8" ht="45">
      <c r="B20" s="39" t="s">
        <v>23</v>
      </c>
      <c r="C20" s="67" t="s">
        <v>32</v>
      </c>
      <c r="D20" s="40" t="s">
        <v>24</v>
      </c>
      <c r="E20" s="43">
        <v>9.60</v>
      </c>
      <c r="F20" s="69"/>
      <c r="G20" s="49" t="str" cm="1">
        <f t="array" ref="G20">+numtext(F20)</f>
        <v>CERO PESOS 00/100 M.N.</v>
      </c>
      <c r="H20" s="73">
        <f>+ROUND(F20*E20,2)</f>
        <v>0</v>
      </c>
    </row>
    <row r="21" spans="2:8" ht="33.75">
      <c r="B21" s="39" t="s">
        <v>33</v>
      </c>
      <c r="C21" s="67" t="s">
        <v>34</v>
      </c>
      <c r="D21" s="40" t="s">
        <v>35</v>
      </c>
      <c r="E21" s="43">
        <v>108.81</v>
      </c>
      <c r="F21" s="69"/>
      <c r="G21" s="49" t="str" cm="1">
        <f t="array" ref="G21">+numtext(F21)</f>
        <v>CERO PESOS 00/100 M.N.</v>
      </c>
      <c r="H21" s="73">
        <f t="shared" si="0" ref="H21:H24">+ROUND(F21*E21,2)</f>
        <v>0</v>
      </c>
    </row>
    <row r="22" spans="2:8" ht="45">
      <c r="B22" s="39" t="s">
        <v>36</v>
      </c>
      <c r="C22" s="67" t="s">
        <v>37</v>
      </c>
      <c r="D22" s="40" t="s">
        <v>35</v>
      </c>
      <c r="E22" s="43">
        <v>108.81</v>
      </c>
      <c r="F22" s="69"/>
      <c r="G22" s="49" t="str" cm="1">
        <f t="array" ref="G22">+numtext(F22)</f>
        <v>CERO PESOS 00/100 M.N.</v>
      </c>
      <c r="H22" s="73">
        <f t="shared" si="0"/>
        <v>0</v>
      </c>
    </row>
    <row r="23" spans="2:8" ht="45">
      <c r="B23" s="39" t="s">
        <v>38</v>
      </c>
      <c r="C23" s="67" t="s">
        <v>39</v>
      </c>
      <c r="D23" s="40" t="s">
        <v>40</v>
      </c>
      <c r="E23" s="43">
        <v>2720.25</v>
      </c>
      <c r="F23" s="69"/>
      <c r="G23" s="49" t="str" cm="1">
        <f t="array" ref="G23">+numtext(F23)</f>
        <v>CERO PESOS 00/100 M.N.</v>
      </c>
      <c r="H23" s="73">
        <f t="shared" si="0"/>
        <v>0</v>
      </c>
    </row>
    <row r="24" spans="2:8" ht="67.5">
      <c r="B24" s="39" t="s">
        <v>41</v>
      </c>
      <c r="C24" s="67" t="s">
        <v>42</v>
      </c>
      <c r="D24" s="40" t="s">
        <v>35</v>
      </c>
      <c r="E24" s="43">
        <v>8.64</v>
      </c>
      <c r="F24" s="69"/>
      <c r="G24" s="49" t="str" cm="1">
        <f t="array" ref="G24">+numtext(F24)</f>
        <v>CERO PESOS 00/100 M.N.</v>
      </c>
      <c r="H24" s="73">
        <f t="shared" si="0"/>
        <v>0</v>
      </c>
    </row>
    <row r="25" spans="2:8" ht="15">
      <c r="B25" s="50" t="s">
        <v>43</v>
      </c>
      <c r="C25" s="66" t="s">
        <v>44</v>
      </c>
      <c r="D25" s="26"/>
      <c r="E25" s="43"/>
      <c r="F25" s="26"/>
      <c r="G25" s="26"/>
      <c r="H25" s="72">
        <f>SUM(H26:H30)</f>
        <v>0</v>
      </c>
    </row>
    <row r="26" spans="2:8" ht="56.25">
      <c r="B26" s="39" t="s">
        <v>45</v>
      </c>
      <c r="C26" s="67" t="s">
        <v>46</v>
      </c>
      <c r="D26" s="40" t="s">
        <v>24</v>
      </c>
      <c r="E26" s="43">
        <v>64.72</v>
      </c>
      <c r="F26" s="69"/>
      <c r="G26" s="49" t="str" cm="1">
        <f t="array" ref="G26">+numtext(F26)</f>
        <v>CERO PESOS 00/100 M.N.</v>
      </c>
      <c r="H26" s="73">
        <f t="shared" si="1" ref="H26:H30">+ROUND(F26*E26,2)</f>
        <v>0</v>
      </c>
    </row>
    <row r="27" spans="2:8" ht="90">
      <c r="B27" s="39" t="s">
        <v>47</v>
      </c>
      <c r="C27" s="67" t="s">
        <v>48</v>
      </c>
      <c r="D27" s="40" t="s">
        <v>35</v>
      </c>
      <c r="E27" s="43">
        <v>9.709999999999999</v>
      </c>
      <c r="F27" s="69"/>
      <c r="G27" s="49" t="str" cm="1">
        <f t="array" ref="G27">+numtext(F27)</f>
        <v>CERO PESOS 00/100 M.N.</v>
      </c>
      <c r="H27" s="73">
        <f t="shared" si="1"/>
        <v>0</v>
      </c>
    </row>
    <row r="28" spans="2:8" ht="67.5">
      <c r="B28" s="39" t="s">
        <v>49</v>
      </c>
      <c r="C28" s="67" t="s">
        <v>50</v>
      </c>
      <c r="D28" s="40" t="s">
        <v>51</v>
      </c>
      <c r="E28" s="43">
        <v>644.5999999999999</v>
      </c>
      <c r="F28" s="69"/>
      <c r="G28" s="49" t="str" cm="1">
        <f t="array" ref="G28">+numtext(F28)</f>
        <v>CERO PESOS 00/100 M.N.</v>
      </c>
      <c r="H28" s="73">
        <f t="shared" si="1"/>
        <v>0</v>
      </c>
    </row>
    <row r="29" spans="2:8" ht="67.5">
      <c r="B29" s="39" t="s">
        <v>52</v>
      </c>
      <c r="C29" s="67" t="s">
        <v>53</v>
      </c>
      <c r="D29" s="40" t="s">
        <v>54</v>
      </c>
      <c r="E29" s="43">
        <v>12.40</v>
      </c>
      <c r="F29" s="69"/>
      <c r="G29" s="49" t="str" cm="1">
        <f t="array" ref="G29">+numtext(F29)</f>
        <v>CERO PESOS 00/100 M.N.</v>
      </c>
      <c r="H29" s="73">
        <f t="shared" si="1"/>
        <v>0</v>
      </c>
    </row>
    <row r="30" spans="2:8" ht="45">
      <c r="B30" s="39" t="s">
        <v>55</v>
      </c>
      <c r="C30" s="67" t="s">
        <v>56</v>
      </c>
      <c r="D30" s="40" t="s">
        <v>35</v>
      </c>
      <c r="E30" s="43">
        <v>40.89</v>
      </c>
      <c r="F30" s="69"/>
      <c r="G30" s="49" t="str" cm="1">
        <f t="array" ref="G30">+numtext(F30)</f>
        <v>CERO PESOS 00/100 M.N.</v>
      </c>
      <c r="H30" s="73">
        <f t="shared" si="1"/>
        <v>0</v>
      </c>
    </row>
    <row r="31" spans="2:8" ht="15">
      <c r="B31" s="50" t="s">
        <v>57</v>
      </c>
      <c r="C31" s="66" t="s">
        <v>58</v>
      </c>
      <c r="D31" s="40"/>
      <c r="E31" s="43"/>
      <c r="F31" s="74"/>
      <c r="G31" s="49"/>
      <c r="H31" s="72">
        <f>SUM(H32:H35)</f>
        <v>0</v>
      </c>
    </row>
    <row r="32" spans="2:8" ht="25.5">
      <c r="B32" s="39" t="s">
        <v>59</v>
      </c>
      <c r="C32" s="67" t="s">
        <v>60</v>
      </c>
      <c r="D32" s="40" t="s">
        <v>24</v>
      </c>
      <c r="E32" s="43">
        <v>9.60</v>
      </c>
      <c r="F32" s="69"/>
      <c r="G32" s="49" t="str" cm="1">
        <f t="array" ref="G32">+numtext(F32)</f>
        <v>CERO PESOS 00/100 M.N.</v>
      </c>
      <c r="H32" s="73">
        <f t="shared" si="2" ref="H32:H35">+ROUND(F32*E32,2)</f>
        <v>0</v>
      </c>
    </row>
    <row r="33" spans="2:8" ht="56.25">
      <c r="B33" s="39" t="s">
        <v>61</v>
      </c>
      <c r="C33" s="67" t="s">
        <v>62</v>
      </c>
      <c r="D33" s="40" t="s">
        <v>24</v>
      </c>
      <c r="E33" s="43">
        <v>2.88</v>
      </c>
      <c r="F33" s="69"/>
      <c r="G33" s="49" t="str" cm="1">
        <f t="array" ref="G33">+numtext(F33)</f>
        <v>CERO PESOS 00/100 M.N.</v>
      </c>
      <c r="H33" s="73">
        <f t="shared" si="2"/>
        <v>0</v>
      </c>
    </row>
    <row r="34" spans="2:8" ht="90">
      <c r="B34" s="39" t="s">
        <v>63</v>
      </c>
      <c r="C34" s="67" t="s">
        <v>48</v>
      </c>
      <c r="D34" s="40" t="s">
        <v>35</v>
      </c>
      <c r="E34" s="43">
        <v>2.88</v>
      </c>
      <c r="F34" s="69"/>
      <c r="G34" s="49" t="str" cm="1">
        <f t="array" ref="G34">+numtext(F34)</f>
        <v>CERO PESOS 00/100 M.N.</v>
      </c>
      <c r="H34" s="73">
        <f t="shared" si="2"/>
        <v>0</v>
      </c>
    </row>
    <row r="35" spans="2:8" ht="67.5">
      <c r="B35" s="39" t="s">
        <v>64</v>
      </c>
      <c r="C35" s="67" t="s">
        <v>50</v>
      </c>
      <c r="D35" s="40" t="s">
        <v>51</v>
      </c>
      <c r="E35" s="43">
        <v>191.24</v>
      </c>
      <c r="F35" s="69"/>
      <c r="G35" s="49" t="str" cm="1">
        <f t="array" ref="G35">+numtext(F35)</f>
        <v>CERO PESOS 00/100 M.N.</v>
      </c>
      <c r="H35" s="73">
        <f t="shared" si="2"/>
        <v>0</v>
      </c>
    </row>
    <row r="36" spans="2:8" ht="15">
      <c r="B36" s="50" t="s">
        <v>65</v>
      </c>
      <c r="C36" s="66" t="s">
        <v>66</v>
      </c>
      <c r="D36" s="26"/>
      <c r="E36" s="43">
        <v>0</v>
      </c>
      <c r="F36" s="26"/>
      <c r="G36" s="26"/>
      <c r="H36" s="72">
        <f>SUM(H37:H37)</f>
        <v>0</v>
      </c>
    </row>
    <row r="37" spans="2:8" ht="135">
      <c r="B37" s="39" t="s">
        <v>67</v>
      </c>
      <c r="C37" s="67" t="s">
        <v>68</v>
      </c>
      <c r="D37" s="40" t="s">
        <v>51</v>
      </c>
      <c r="E37" s="43">
        <v>1254.42</v>
      </c>
      <c r="F37" s="69"/>
      <c r="G37" s="49" t="str" cm="1">
        <f t="array" ref="G37">+numtext(F37)</f>
        <v>CERO PESOS 00/100 M.N.</v>
      </c>
      <c r="H37" s="73">
        <f>+ROUND(F37*E37,2)</f>
        <v>0</v>
      </c>
    </row>
    <row r="38" spans="2:8" ht="15">
      <c r="B38" s="50" t="s">
        <v>69</v>
      </c>
      <c r="C38" s="66" t="s">
        <v>70</v>
      </c>
      <c r="D38" s="26"/>
      <c r="E38" s="43"/>
      <c r="F38" s="26"/>
      <c r="G38" s="26"/>
      <c r="H38" s="72">
        <f>SUM(H39:H43)</f>
        <v>0</v>
      </c>
    </row>
    <row r="39" spans="2:8" ht="112.5">
      <c r="B39" s="39" t="s">
        <v>71</v>
      </c>
      <c r="C39" s="67" t="s">
        <v>72</v>
      </c>
      <c r="D39" s="40" t="s">
        <v>51</v>
      </c>
      <c r="E39" s="43">
        <v>12.10</v>
      </c>
      <c r="F39" s="69"/>
      <c r="G39" s="49" t="str" cm="1">
        <f t="array" ref="G39">+numtext(F39)</f>
        <v>CERO PESOS 00/100 M.N.</v>
      </c>
      <c r="H39" s="73">
        <f t="shared" si="3" ref="H39:H43">+ROUND(F39*E39,2)</f>
        <v>0</v>
      </c>
    </row>
    <row r="40" spans="2:8" ht="56.25">
      <c r="B40" s="39" t="s">
        <v>73</v>
      </c>
      <c r="C40" s="67" t="s">
        <v>74</v>
      </c>
      <c r="D40" s="40" t="s">
        <v>51</v>
      </c>
      <c r="E40" s="43">
        <v>116.37</v>
      </c>
      <c r="F40" s="69"/>
      <c r="G40" s="49" t="str" cm="1">
        <f t="array" ref="G40">+numtext(F40)</f>
        <v>CERO PESOS 00/100 M.N.</v>
      </c>
      <c r="H40" s="73">
        <f t="shared" si="3"/>
        <v>0</v>
      </c>
    </row>
    <row r="41" spans="2:8" ht="56.25">
      <c r="B41" s="39" t="s">
        <v>75</v>
      </c>
      <c r="C41" s="67" t="s">
        <v>76</v>
      </c>
      <c r="D41" s="40" t="s">
        <v>24</v>
      </c>
      <c r="E41" s="43">
        <v>9.60</v>
      </c>
      <c r="F41" s="69"/>
      <c r="G41" s="49" t="str" cm="1">
        <f t="array" ref="G41">+numtext(F41)</f>
        <v>CERO PESOS 00/100 M.N.</v>
      </c>
      <c r="H41" s="73">
        <f t="shared" si="3"/>
        <v>0</v>
      </c>
    </row>
    <row r="42" spans="2:8" ht="45">
      <c r="B42" s="39" t="s">
        <v>77</v>
      </c>
      <c r="C42" s="67" t="s">
        <v>78</v>
      </c>
      <c r="D42" s="40" t="s">
        <v>79</v>
      </c>
      <c r="E42" s="43">
        <v>8</v>
      </c>
      <c r="F42" s="69"/>
      <c r="G42" s="49" t="str" cm="1">
        <f t="array" ref="G42">+numtext(F42)</f>
        <v>CERO PESOS 00/100 M.N.</v>
      </c>
      <c r="H42" s="73">
        <f t="shared" si="3"/>
        <v>0</v>
      </c>
    </row>
    <row r="43" spans="2:8" ht="90">
      <c r="B43" s="39" t="s">
        <v>80</v>
      </c>
      <c r="C43" s="67" t="s">
        <v>81</v>
      </c>
      <c r="D43" s="40" t="s">
        <v>54</v>
      </c>
      <c r="E43" s="43">
        <v>9.40</v>
      </c>
      <c r="F43" s="69"/>
      <c r="G43" s="49" t="str" cm="1">
        <f t="array" ref="G43">+numtext(F43)</f>
        <v>CERO PESOS 00/100 M.N.</v>
      </c>
      <c r="H43" s="73">
        <f t="shared" si="3"/>
        <v>0</v>
      </c>
    </row>
    <row r="44" spans="2:8" ht="15">
      <c r="B44" s="50" t="s">
        <v>82</v>
      </c>
      <c r="C44" s="66" t="s">
        <v>83</v>
      </c>
      <c r="D44" s="26"/>
      <c r="E44" s="43"/>
      <c r="F44" s="26"/>
      <c r="G44" s="26"/>
      <c r="H44" s="72">
        <f>SUM(H45:H49)</f>
        <v>0</v>
      </c>
    </row>
    <row r="45" spans="2:8" ht="45">
      <c r="B45" s="39" t="s">
        <v>84</v>
      </c>
      <c r="C45" s="67" t="s">
        <v>32</v>
      </c>
      <c r="D45" s="40" t="s">
        <v>24</v>
      </c>
      <c r="E45" s="43">
        <v>12.18</v>
      </c>
      <c r="F45" s="69"/>
      <c r="G45" s="49" t="str" cm="1">
        <f t="array" ref="G45">+numtext(F45)</f>
        <v>CERO PESOS 00/100 M.N.</v>
      </c>
      <c r="H45" s="73">
        <f t="shared" si="4" ref="H45:H49">+ROUND(F45*E45,2)</f>
        <v>0</v>
      </c>
    </row>
    <row r="46" spans="2:8" ht="56.25">
      <c r="B46" s="39" t="s">
        <v>85</v>
      </c>
      <c r="C46" s="67" t="s">
        <v>86</v>
      </c>
      <c r="D46" s="40" t="s">
        <v>24</v>
      </c>
      <c r="E46" s="43">
        <v>77.86</v>
      </c>
      <c r="F46" s="69"/>
      <c r="G46" s="49" t="str" cm="1">
        <f t="array" ref="G46">+numtext(F46)</f>
        <v>CERO PESOS 00/100 M.N.</v>
      </c>
      <c r="H46" s="73">
        <f t="shared" si="4"/>
        <v>0</v>
      </c>
    </row>
    <row r="47" spans="2:8" ht="90">
      <c r="B47" s="39" t="s">
        <v>87</v>
      </c>
      <c r="C47" s="67" t="s">
        <v>48</v>
      </c>
      <c r="D47" s="40" t="s">
        <v>35</v>
      </c>
      <c r="E47" s="43">
        <v>7.32</v>
      </c>
      <c r="F47" s="69"/>
      <c r="G47" s="49" t="str" cm="1">
        <f t="array" ref="G47">+numtext(F47)</f>
        <v>CERO PESOS 00/100 M.N.</v>
      </c>
      <c r="H47" s="73">
        <f t="shared" si="4"/>
        <v>0</v>
      </c>
    </row>
    <row r="48" spans="2:8" ht="67.5">
      <c r="B48" s="39" t="s">
        <v>88</v>
      </c>
      <c r="C48" s="67" t="s">
        <v>50</v>
      </c>
      <c r="D48" s="40" t="s">
        <v>51</v>
      </c>
      <c r="E48" s="43">
        <v>878.55</v>
      </c>
      <c r="F48" s="69"/>
      <c r="G48" s="49" t="str" cm="1">
        <f t="array" ref="G48">+numtext(F48)</f>
        <v>CERO PESOS 00/100 M.N.</v>
      </c>
      <c r="H48" s="73">
        <f t="shared" si="4"/>
        <v>0</v>
      </c>
    </row>
    <row r="49" spans="2:8" ht="90">
      <c r="B49" s="39" t="s">
        <v>89</v>
      </c>
      <c r="C49" s="67" t="s">
        <v>81</v>
      </c>
      <c r="D49" s="40" t="s">
        <v>54</v>
      </c>
      <c r="E49" s="43">
        <v>11.170000000000002</v>
      </c>
      <c r="F49" s="69"/>
      <c r="G49" s="49" t="str" cm="1">
        <f t="array" ref="G49">+numtext(F49)</f>
        <v>CERO PESOS 00/100 M.N.</v>
      </c>
      <c r="H49" s="73">
        <f t="shared" si="4"/>
        <v>0</v>
      </c>
    </row>
    <row r="50" spans="2:8" ht="15">
      <c r="B50" s="50" t="s">
        <v>90</v>
      </c>
      <c r="C50" s="66" t="s">
        <v>91</v>
      </c>
      <c r="D50" s="26"/>
      <c r="E50" s="43"/>
      <c r="F50" s="26"/>
      <c r="G50" s="26"/>
      <c r="H50" s="72">
        <f>SUM(H51)</f>
        <v>0</v>
      </c>
    </row>
    <row r="51" spans="2:8" ht="33.75">
      <c r="B51" s="39" t="s">
        <v>92</v>
      </c>
      <c r="C51" s="67" t="s">
        <v>93</v>
      </c>
      <c r="D51" s="40" t="s">
        <v>24</v>
      </c>
      <c r="E51" s="43">
        <v>21.78</v>
      </c>
      <c r="F51" s="69"/>
      <c r="G51" s="49" t="str" cm="1">
        <f t="array" ref="G51">+numtext(F51)</f>
        <v>CERO PESOS 00/100 M.N.</v>
      </c>
      <c r="H51" s="73">
        <f>+ROUND(F51*E51,2)</f>
        <v>0</v>
      </c>
    </row>
    <row r="52" spans="2:8" ht="15">
      <c r="B52" s="53" t="s">
        <v>94</v>
      </c>
      <c r="C52" s="65" t="s">
        <v>95</v>
      </c>
      <c r="D52" s="54"/>
      <c r="E52" s="43"/>
      <c r="F52" s="71"/>
      <c r="G52" s="57"/>
      <c r="H52" s="58">
        <f>H53+H59+H66+H76+H71+H80</f>
        <v>0</v>
      </c>
    </row>
    <row r="53" spans="2:8" ht="15">
      <c r="B53" s="50" t="s">
        <v>96</v>
      </c>
      <c r="C53" s="66" t="s">
        <v>31</v>
      </c>
      <c r="D53" s="26"/>
      <c r="E53" s="43"/>
      <c r="F53" s="26"/>
      <c r="G53" s="26"/>
      <c r="H53" s="72">
        <f>SUM(H54:H58)</f>
        <v>0</v>
      </c>
    </row>
    <row r="54" spans="2:8" ht="45">
      <c r="B54" s="39" t="s">
        <v>97</v>
      </c>
      <c r="C54" s="67" t="s">
        <v>32</v>
      </c>
      <c r="D54" s="40" t="s">
        <v>24</v>
      </c>
      <c r="E54" s="43">
        <v>275.20</v>
      </c>
      <c r="F54" s="69"/>
      <c r="G54" s="49" t="str" cm="1">
        <f t="array" ref="G54">+numtext(F54)</f>
        <v>CERO PESOS 00/100 M.N.</v>
      </c>
      <c r="H54" s="73">
        <f t="shared" si="5" ref="H54:H58">+ROUND(F54*E54,2)</f>
        <v>0</v>
      </c>
    </row>
    <row r="55" spans="2:8" ht="33.75">
      <c r="B55" s="39" t="s">
        <v>98</v>
      </c>
      <c r="C55" s="67" t="s">
        <v>34</v>
      </c>
      <c r="D55" s="40" t="s">
        <v>35</v>
      </c>
      <c r="E55" s="43">
        <v>1702.32</v>
      </c>
      <c r="F55" s="69"/>
      <c r="G55" s="49" t="str" cm="1">
        <f t="array" ref="G55">+numtext(F55)</f>
        <v>CERO PESOS 00/100 M.N.</v>
      </c>
      <c r="H55" s="73">
        <f t="shared" si="5"/>
        <v>0</v>
      </c>
    </row>
    <row r="56" spans="2:8" ht="45">
      <c r="B56" s="39" t="s">
        <v>99</v>
      </c>
      <c r="C56" s="67" t="s">
        <v>37</v>
      </c>
      <c r="D56" s="40" t="s">
        <v>35</v>
      </c>
      <c r="E56" s="43">
        <v>1702.32</v>
      </c>
      <c r="F56" s="69"/>
      <c r="G56" s="49" t="str" cm="1">
        <f t="array" ref="G56">+numtext(F56)</f>
        <v>CERO PESOS 00/100 M.N.</v>
      </c>
      <c r="H56" s="73">
        <f t="shared" si="5"/>
        <v>0</v>
      </c>
    </row>
    <row r="57" spans="2:8" ht="45">
      <c r="B57" s="39" t="s">
        <v>100</v>
      </c>
      <c r="C57" s="67" t="s">
        <v>39</v>
      </c>
      <c r="D57" s="40" t="s">
        <v>40</v>
      </c>
      <c r="E57" s="43">
        <v>42558</v>
      </c>
      <c r="F57" s="69"/>
      <c r="G57" s="49" t="str" cm="1">
        <f t="array" ref="G57">+numtext(F57)</f>
        <v>CERO PESOS 00/100 M.N.</v>
      </c>
      <c r="H57" s="73">
        <f t="shared" si="5"/>
        <v>0</v>
      </c>
    </row>
    <row r="58" spans="2:8" ht="67.5">
      <c r="B58" s="39" t="s">
        <v>101</v>
      </c>
      <c r="C58" s="67" t="s">
        <v>42</v>
      </c>
      <c r="D58" s="40" t="s">
        <v>35</v>
      </c>
      <c r="E58" s="43">
        <v>190.55</v>
      </c>
      <c r="F58" s="69"/>
      <c r="G58" s="49" t="str" cm="1">
        <f t="array" ref="G58">+numtext(F58)</f>
        <v>CERO PESOS 00/100 M.N.</v>
      </c>
      <c r="H58" s="73">
        <f t="shared" si="5"/>
        <v>0</v>
      </c>
    </row>
    <row r="59" spans="2:8" ht="15">
      <c r="B59" s="50" t="s">
        <v>102</v>
      </c>
      <c r="C59" s="66" t="s">
        <v>44</v>
      </c>
      <c r="D59" s="26"/>
      <c r="E59" s="43"/>
      <c r="F59" s="74"/>
      <c r="G59" s="26"/>
      <c r="H59" s="72">
        <f>SUM(H60:H65)</f>
        <v>0</v>
      </c>
    </row>
    <row r="60" spans="2:8" ht="56.25">
      <c r="B60" s="39" t="s">
        <v>103</v>
      </c>
      <c r="C60" s="67" t="s">
        <v>104</v>
      </c>
      <c r="D60" s="40" t="s">
        <v>24</v>
      </c>
      <c r="E60" s="43">
        <v>1435.24</v>
      </c>
      <c r="F60" s="69"/>
      <c r="G60" s="49" t="str" cm="1">
        <f t="array" ref="G60">+numtext(F60)</f>
        <v>CERO PESOS 00/100 M.N.</v>
      </c>
      <c r="H60" s="73">
        <f t="shared" si="6" ref="H60:H65">+ROUND(F60*E60,2)</f>
        <v>0</v>
      </c>
    </row>
    <row r="61" spans="2:8" ht="90">
      <c r="B61" s="39" t="s">
        <v>105</v>
      </c>
      <c r="C61" s="67" t="s">
        <v>48</v>
      </c>
      <c r="D61" s="40" t="s">
        <v>35</v>
      </c>
      <c r="E61" s="43">
        <v>215.29</v>
      </c>
      <c r="F61" s="69"/>
      <c r="G61" s="49" t="str" cm="1">
        <f t="array" ref="G61">+numtext(F61)</f>
        <v>CERO PESOS 00/100 M.N.</v>
      </c>
      <c r="H61" s="73">
        <f t="shared" si="6"/>
        <v>0</v>
      </c>
    </row>
    <row r="62" spans="2:8" ht="67.5">
      <c r="B62" s="39" t="s">
        <v>106</v>
      </c>
      <c r="C62" s="67" t="s">
        <v>50</v>
      </c>
      <c r="D62" s="40" t="s">
        <v>51</v>
      </c>
      <c r="E62" s="43">
        <v>14294.999999999996</v>
      </c>
      <c r="F62" s="69"/>
      <c r="G62" s="49" t="str" cm="1">
        <f t="array" ref="G62">+numtext(F62)</f>
        <v>CERO PESOS 00/100 M.N.</v>
      </c>
      <c r="H62" s="73">
        <f t="shared" si="6"/>
        <v>0</v>
      </c>
    </row>
    <row r="63" spans="2:8" ht="67.5">
      <c r="B63" s="39" t="s">
        <v>107</v>
      </c>
      <c r="C63" s="67" t="s">
        <v>53</v>
      </c>
      <c r="D63" s="40" t="s">
        <v>54</v>
      </c>
      <c r="E63" s="43">
        <v>92.90</v>
      </c>
      <c r="F63" s="69"/>
      <c r="G63" s="49" t="str" cm="1">
        <f t="array" ref="G63">+numtext(F63)</f>
        <v>CERO PESOS 00/100 M.N.</v>
      </c>
      <c r="H63" s="73">
        <f t="shared" si="6"/>
        <v>0</v>
      </c>
    </row>
    <row r="64" spans="2:8" ht="45">
      <c r="B64" s="39" t="s">
        <v>108</v>
      </c>
      <c r="C64" s="67" t="s">
        <v>56</v>
      </c>
      <c r="D64" s="40" t="s">
        <v>35</v>
      </c>
      <c r="E64" s="43">
        <v>440.91</v>
      </c>
      <c r="F64" s="69"/>
      <c r="G64" s="49" t="str" cm="1">
        <f t="array" ref="G64">+numtext(F64)</f>
        <v>CERO PESOS 00/100 M.N.</v>
      </c>
      <c r="H64" s="73">
        <f t="shared" si="6"/>
        <v>0</v>
      </c>
    </row>
    <row r="65" spans="2:8" ht="90">
      <c r="B65" s="39" t="s">
        <v>109</v>
      </c>
      <c r="C65" s="67" t="s">
        <v>110</v>
      </c>
      <c r="D65" s="40" t="s">
        <v>79</v>
      </c>
      <c r="E65" s="43">
        <v>648</v>
      </c>
      <c r="F65" s="69"/>
      <c r="G65" s="49" t="str" cm="1">
        <f t="array" ref="G65">+numtext(F65)</f>
        <v>CERO PESOS 00/100 M.N.</v>
      </c>
      <c r="H65" s="73">
        <f t="shared" si="6"/>
        <v>0</v>
      </c>
    </row>
    <row r="66" spans="2:8" ht="15">
      <c r="B66" s="50" t="s">
        <v>111</v>
      </c>
      <c r="C66" s="66" t="s">
        <v>112</v>
      </c>
      <c r="D66" s="26"/>
      <c r="E66" s="43"/>
      <c r="F66" s="74"/>
      <c r="G66" s="26"/>
      <c r="H66" s="72">
        <f>SUM(H67:H70)</f>
        <v>0</v>
      </c>
    </row>
    <row r="67" spans="2:8" ht="67.5">
      <c r="B67" s="39" t="s">
        <v>113</v>
      </c>
      <c r="C67" s="67" t="s">
        <v>114</v>
      </c>
      <c r="D67" s="40" t="s">
        <v>24</v>
      </c>
      <c r="E67" s="43">
        <v>63.48</v>
      </c>
      <c r="F67" s="69"/>
      <c r="G67" s="49" t="str" cm="1">
        <f t="array" ref="G67">+numtext(F67)</f>
        <v>CERO PESOS 00/100 M.N.</v>
      </c>
      <c r="H67" s="73">
        <f t="shared" si="7" ref="H67:H70">+ROUND(F67*E67,2)</f>
        <v>0</v>
      </c>
    </row>
    <row r="68" spans="2:8" ht="56.25">
      <c r="B68" s="39" t="s">
        <v>115</v>
      </c>
      <c r="C68" s="67" t="s">
        <v>62</v>
      </c>
      <c r="D68" s="40" t="s">
        <v>24</v>
      </c>
      <c r="E68" s="43">
        <v>21.159999999999997</v>
      </c>
      <c r="F68" s="69"/>
      <c r="G68" s="49" t="str" cm="1">
        <f t="array" ref="G68">+numtext(F68)</f>
        <v>CERO PESOS 00/100 M.N.</v>
      </c>
      <c r="H68" s="73">
        <f t="shared" si="7"/>
        <v>0</v>
      </c>
    </row>
    <row r="69" spans="2:8" ht="90">
      <c r="B69" s="39" t="s">
        <v>116</v>
      </c>
      <c r="C69" s="67" t="s">
        <v>48</v>
      </c>
      <c r="D69" s="40" t="s">
        <v>35</v>
      </c>
      <c r="E69" s="43">
        <v>12.72</v>
      </c>
      <c r="F69" s="69"/>
      <c r="G69" s="49" t="str" cm="1">
        <f t="array" ref="G69">+numtext(F69)</f>
        <v>CERO PESOS 00/100 M.N.</v>
      </c>
      <c r="H69" s="73">
        <f t="shared" si="7"/>
        <v>0</v>
      </c>
    </row>
    <row r="70" spans="2:8" ht="67.5">
      <c r="B70" s="39" t="s">
        <v>117</v>
      </c>
      <c r="C70" s="67" t="s">
        <v>50</v>
      </c>
      <c r="D70" s="40" t="s">
        <v>51</v>
      </c>
      <c r="E70" s="43">
        <v>1264.4</v>
      </c>
      <c r="F70" s="69"/>
      <c r="G70" s="49" t="str" cm="1">
        <f t="array" ref="G70">+numtext(F70)</f>
        <v>CERO PESOS 00/100 M.N.</v>
      </c>
      <c r="H70" s="73">
        <f t="shared" si="7"/>
        <v>0</v>
      </c>
    </row>
    <row r="71" spans="2:8" ht="15">
      <c r="B71" s="50" t="s">
        <v>118</v>
      </c>
      <c r="C71" s="66" t="s">
        <v>58</v>
      </c>
      <c r="D71" s="40"/>
      <c r="E71" s="43"/>
      <c r="F71" s="74"/>
      <c r="G71" s="49"/>
      <c r="H71" s="72">
        <f>SUM(H72:H75)</f>
        <v>0</v>
      </c>
    </row>
    <row r="72" spans="2:8" ht="25.5">
      <c r="B72" s="39" t="s">
        <v>119</v>
      </c>
      <c r="C72" s="67" t="s">
        <v>60</v>
      </c>
      <c r="D72" s="40" t="s">
        <v>24</v>
      </c>
      <c r="E72" s="43">
        <v>211.72</v>
      </c>
      <c r="F72" s="69"/>
      <c r="G72" s="49" t="str" cm="1">
        <f t="array" ref="G72">+numtext(F72)</f>
        <v>CERO PESOS 00/100 M.N.</v>
      </c>
      <c r="H72" s="73">
        <f t="shared" si="8" ref="H72:H75">+ROUND(F72*E72,2)</f>
        <v>0</v>
      </c>
    </row>
    <row r="73" spans="2:8" ht="56.25">
      <c r="B73" s="39" t="s">
        <v>120</v>
      </c>
      <c r="C73" s="67" t="s">
        <v>62</v>
      </c>
      <c r="D73" s="40" t="s">
        <v>24</v>
      </c>
      <c r="E73" s="43">
        <v>50.40</v>
      </c>
      <c r="F73" s="69"/>
      <c r="G73" s="49" t="str" cm="1">
        <f t="array" ref="G73">+numtext(F73)</f>
        <v>CERO PESOS 00/100 M.N.</v>
      </c>
      <c r="H73" s="73">
        <f t="shared" si="8"/>
        <v>0</v>
      </c>
    </row>
    <row r="74" spans="2:8" ht="90">
      <c r="B74" s="39" t="s">
        <v>121</v>
      </c>
      <c r="C74" s="67" t="s">
        <v>48</v>
      </c>
      <c r="D74" s="40" t="s">
        <v>35</v>
      </c>
      <c r="E74" s="43">
        <v>44.16</v>
      </c>
      <c r="F74" s="69"/>
      <c r="G74" s="49" t="str" cm="1">
        <f t="array" ref="G74">+numtext(F74)</f>
        <v>CERO PESOS 00/100 M.N.</v>
      </c>
      <c r="H74" s="73">
        <f t="shared" si="8"/>
        <v>0</v>
      </c>
    </row>
    <row r="75" spans="2:8" ht="67.5">
      <c r="B75" s="39" t="s">
        <v>122</v>
      </c>
      <c r="C75" s="67" t="s">
        <v>50</v>
      </c>
      <c r="D75" s="40" t="s">
        <v>51</v>
      </c>
      <c r="E75" s="43">
        <v>2928.48</v>
      </c>
      <c r="F75" s="69"/>
      <c r="G75" s="49" t="str" cm="1">
        <f t="array" ref="G75">+numtext(F75)</f>
        <v>CERO PESOS 00/100 M.N.</v>
      </c>
      <c r="H75" s="73">
        <f t="shared" si="8"/>
        <v>0</v>
      </c>
    </row>
    <row r="76" spans="2:8" ht="15">
      <c r="B76" s="50" t="s">
        <v>123</v>
      </c>
      <c r="C76" s="66" t="s">
        <v>70</v>
      </c>
      <c r="D76" s="26"/>
      <c r="E76" s="43"/>
      <c r="F76" s="26"/>
      <c r="G76" s="26"/>
      <c r="H76" s="72">
        <f>SUM(H77:H79)</f>
        <v>0</v>
      </c>
    </row>
    <row r="77" spans="2:8" ht="112.5">
      <c r="B77" s="39" t="s">
        <v>124</v>
      </c>
      <c r="C77" s="67" t="s">
        <v>72</v>
      </c>
      <c r="D77" s="40" t="s">
        <v>51</v>
      </c>
      <c r="E77" s="43">
        <v>1213.22</v>
      </c>
      <c r="F77" s="69"/>
      <c r="G77" s="49" t="str" cm="1">
        <f t="array" ref="G77">+numtext(F77)</f>
        <v>CERO PESOS 00/100 M.N.</v>
      </c>
      <c r="H77" s="73">
        <f t="shared" si="9" ref="H77:H79">+ROUND(F77*E77,2)</f>
        <v>0</v>
      </c>
    </row>
    <row r="78" spans="2:8" ht="56.25">
      <c r="B78" s="39" t="s">
        <v>125</v>
      </c>
      <c r="C78" s="67" t="s">
        <v>76</v>
      </c>
      <c r="D78" s="40" t="s">
        <v>24</v>
      </c>
      <c r="E78" s="43">
        <v>116.48</v>
      </c>
      <c r="F78" s="69"/>
      <c r="G78" s="49" t="str" cm="1">
        <f t="array" ref="G78">+numtext(F78)</f>
        <v>CERO PESOS 00/100 M.N.</v>
      </c>
      <c r="H78" s="73">
        <f t="shared" si="9"/>
        <v>0</v>
      </c>
    </row>
    <row r="79" spans="2:8" ht="90">
      <c r="B79" s="39" t="s">
        <v>126</v>
      </c>
      <c r="C79" s="67" t="s">
        <v>81</v>
      </c>
      <c r="D79" s="40" t="s">
        <v>54</v>
      </c>
      <c r="E79" s="43">
        <v>115.60</v>
      </c>
      <c r="F79" s="69"/>
      <c r="G79" s="49" t="str" cm="1">
        <f t="array" ref="G79">+numtext(F79)</f>
        <v>CERO PESOS 00/100 M.N.</v>
      </c>
      <c r="H79" s="73">
        <f t="shared" si="9"/>
        <v>0</v>
      </c>
    </row>
    <row r="80" spans="2:8" ht="15">
      <c r="B80" s="50" t="s">
        <v>127</v>
      </c>
      <c r="C80" s="66" t="s">
        <v>91</v>
      </c>
      <c r="D80" s="26"/>
      <c r="E80" s="43"/>
      <c r="F80" s="26"/>
      <c r="G80" s="26"/>
      <c r="H80" s="72">
        <f>SUM(H81)</f>
        <v>0</v>
      </c>
    </row>
    <row r="81" spans="2:8" ht="33.75">
      <c r="B81" s="39" t="s">
        <v>128</v>
      </c>
      <c r="C81" s="67" t="s">
        <v>93</v>
      </c>
      <c r="D81" s="40" t="s">
        <v>24</v>
      </c>
      <c r="E81" s="43">
        <v>275.20</v>
      </c>
      <c r="F81" s="69"/>
      <c r="G81" s="49" t="str" cm="1">
        <f t="array" ref="G81">+numtext(F81)</f>
        <v>CERO PESOS 00/100 M.N.</v>
      </c>
      <c r="H81" s="73">
        <f>+ROUND(F81*E81,2)</f>
        <v>0</v>
      </c>
    </row>
    <row r="82" spans="2:8" ht="15">
      <c r="B82" s="53" t="s">
        <v>129</v>
      </c>
      <c r="C82" s="65" t="s">
        <v>130</v>
      </c>
      <c r="D82" s="54"/>
      <c r="E82" s="43"/>
      <c r="F82" s="71"/>
      <c r="G82" s="57"/>
      <c r="H82" s="58">
        <f>+H83+H89+H95+H105+H107+H113+H100+H119</f>
        <v>0</v>
      </c>
    </row>
    <row r="83" spans="2:8" ht="15">
      <c r="B83" s="50" t="s">
        <v>131</v>
      </c>
      <c r="C83" s="66" t="s">
        <v>31</v>
      </c>
      <c r="D83" s="26"/>
      <c r="E83" s="43"/>
      <c r="F83" s="26"/>
      <c r="G83" s="26"/>
      <c r="H83" s="72">
        <f>SUM(H84:H88)</f>
        <v>0</v>
      </c>
    </row>
    <row r="84" spans="2:8" ht="45">
      <c r="B84" s="39" t="s">
        <v>132</v>
      </c>
      <c r="C84" s="67" t="s">
        <v>32</v>
      </c>
      <c r="D84" s="40" t="s">
        <v>24</v>
      </c>
      <c r="E84" s="43">
        <v>735.53</v>
      </c>
      <c r="F84" s="69"/>
      <c r="G84" s="49" t="str" cm="1">
        <f t="array" ref="G84">+numtext(F84)</f>
        <v>CERO PESOS 00/100 M.N.</v>
      </c>
      <c r="H84" s="73">
        <f t="shared" si="10" ref="H84:H88">+ROUND(F84*E84,2)</f>
        <v>0</v>
      </c>
    </row>
    <row r="85" spans="2:8" ht="33.75">
      <c r="B85" s="39" t="s">
        <v>133</v>
      </c>
      <c r="C85" s="67" t="s">
        <v>34</v>
      </c>
      <c r="D85" s="40" t="s">
        <v>35</v>
      </c>
      <c r="E85" s="43">
        <v>4884.93</v>
      </c>
      <c r="F85" s="69"/>
      <c r="G85" s="49" t="str" cm="1">
        <f t="array" ref="G85">+numtext(F85)</f>
        <v>CERO PESOS 00/100 M.N.</v>
      </c>
      <c r="H85" s="73">
        <f t="shared" si="10"/>
        <v>0</v>
      </c>
    </row>
    <row r="86" spans="2:8" ht="45">
      <c r="B86" s="39" t="s">
        <v>134</v>
      </c>
      <c r="C86" s="67" t="s">
        <v>37</v>
      </c>
      <c r="D86" s="40" t="s">
        <v>35</v>
      </c>
      <c r="E86" s="43">
        <v>4884.93</v>
      </c>
      <c r="F86" s="69"/>
      <c r="G86" s="49" t="str" cm="1">
        <f t="array" ref="G86">+numtext(F86)</f>
        <v>CERO PESOS 00/100 M.N.</v>
      </c>
      <c r="H86" s="73">
        <f t="shared" si="10"/>
        <v>0</v>
      </c>
    </row>
    <row r="87" spans="2:8" ht="45">
      <c r="B87" s="39" t="s">
        <v>135</v>
      </c>
      <c r="C87" s="67" t="s">
        <v>39</v>
      </c>
      <c r="D87" s="40" t="s">
        <v>40</v>
      </c>
      <c r="E87" s="43">
        <v>122123.25</v>
      </c>
      <c r="F87" s="69"/>
      <c r="G87" s="49" t="str" cm="1">
        <f t="array" ref="G87">+numtext(F87)</f>
        <v>CERO PESOS 00/100 M.N.</v>
      </c>
      <c r="H87" s="73">
        <f t="shared" si="10"/>
        <v>0</v>
      </c>
    </row>
    <row r="88" spans="2:8" ht="67.5">
      <c r="B88" s="39" t="s">
        <v>136</v>
      </c>
      <c r="C88" s="67" t="s">
        <v>42</v>
      </c>
      <c r="D88" s="40" t="s">
        <v>35</v>
      </c>
      <c r="E88" s="43">
        <v>618.78</v>
      </c>
      <c r="F88" s="69"/>
      <c r="G88" s="49" t="str" cm="1">
        <f t="array" ref="G88">+numtext(F88)</f>
        <v>CERO PESOS 00/100 M.N.</v>
      </c>
      <c r="H88" s="73">
        <f t="shared" si="10"/>
        <v>0</v>
      </c>
    </row>
    <row r="89" spans="2:8" ht="15">
      <c r="B89" s="50" t="s">
        <v>137</v>
      </c>
      <c r="C89" s="66" t="s">
        <v>44</v>
      </c>
      <c r="D89" s="26"/>
      <c r="E89" s="43"/>
      <c r="F89" s="26"/>
      <c r="G89" s="26"/>
      <c r="H89" s="72">
        <f>SUM(H90:H94)</f>
        <v>0</v>
      </c>
    </row>
    <row r="90" spans="2:8" ht="56.25">
      <c r="B90" s="39" t="s">
        <v>138</v>
      </c>
      <c r="C90" s="67" t="s">
        <v>86</v>
      </c>
      <c r="D90" s="40" t="s">
        <v>24</v>
      </c>
      <c r="E90" s="43">
        <v>1730.77</v>
      </c>
      <c r="F90" s="69"/>
      <c r="G90" s="49" t="str" cm="1">
        <f t="array" ref="G90">+numtext(F90)</f>
        <v>CERO PESOS 00/100 M.N.</v>
      </c>
      <c r="H90" s="73">
        <f t="shared" si="11" ref="H90:H94">+ROUND(F90*E90,2)</f>
        <v>0</v>
      </c>
    </row>
    <row r="91" spans="2:8" ht="90">
      <c r="B91" s="39" t="s">
        <v>139</v>
      </c>
      <c r="C91" s="67" t="s">
        <v>48</v>
      </c>
      <c r="D91" s="40" t="s">
        <v>35</v>
      </c>
      <c r="E91" s="43">
        <v>259.62</v>
      </c>
      <c r="F91" s="69"/>
      <c r="G91" s="49" t="str" cm="1">
        <f t="array" ref="G91">+numtext(F91)</f>
        <v>CERO PESOS 00/100 M.N.</v>
      </c>
      <c r="H91" s="73">
        <f t="shared" si="11"/>
        <v>0</v>
      </c>
    </row>
    <row r="92" spans="2:8" ht="67.5">
      <c r="B92" s="39" t="s">
        <v>140</v>
      </c>
      <c r="C92" s="67" t="s">
        <v>50</v>
      </c>
      <c r="D92" s="40" t="s">
        <v>51</v>
      </c>
      <c r="E92" s="43">
        <v>17505.04</v>
      </c>
      <c r="F92" s="69"/>
      <c r="G92" s="49" t="str" cm="1">
        <f t="array" ref="G92">+numtext(F92)</f>
        <v>CERO PESOS 00/100 M.N.</v>
      </c>
      <c r="H92" s="73">
        <f t="shared" si="11"/>
        <v>0</v>
      </c>
    </row>
    <row r="93" spans="2:8" ht="67.5">
      <c r="B93" s="39" t="s">
        <v>141</v>
      </c>
      <c r="C93" s="67" t="s">
        <v>53</v>
      </c>
      <c r="D93" s="40" t="s">
        <v>54</v>
      </c>
      <c r="E93" s="43">
        <v>172.23</v>
      </c>
      <c r="F93" s="69"/>
      <c r="G93" s="49" t="str" cm="1">
        <f t="array" ref="G93">+numtext(F93)</f>
        <v>CERO PESOS 00/100 M.N.</v>
      </c>
      <c r="H93" s="73">
        <f t="shared" si="11"/>
        <v>0</v>
      </c>
    </row>
    <row r="94" spans="2:8" ht="45">
      <c r="B94" s="39" t="s">
        <v>142</v>
      </c>
      <c r="C94" s="67" t="s">
        <v>56</v>
      </c>
      <c r="D94" s="40" t="s">
        <v>35</v>
      </c>
      <c r="E94" s="43">
        <v>940.8999999999999</v>
      </c>
      <c r="F94" s="69"/>
      <c r="G94" s="49" t="str" cm="1">
        <f t="array" ref="G94">+numtext(F94)</f>
        <v>CERO PESOS 00/100 M.N.</v>
      </c>
      <c r="H94" s="73">
        <f t="shared" si="11"/>
        <v>0</v>
      </c>
    </row>
    <row r="95" spans="2:8" ht="15">
      <c r="B95" s="50" t="s">
        <v>143</v>
      </c>
      <c r="C95" s="66" t="s">
        <v>112</v>
      </c>
      <c r="D95" s="40"/>
      <c r="E95" s="43"/>
      <c r="F95" s="74"/>
      <c r="G95" s="49"/>
      <c r="H95" s="72">
        <f>SUM(H96:H99)</f>
        <v>0</v>
      </c>
    </row>
    <row r="96" spans="2:8" ht="67.5">
      <c r="B96" s="39" t="s">
        <v>144</v>
      </c>
      <c r="C96" s="67" t="s">
        <v>114</v>
      </c>
      <c r="D96" s="40" t="s">
        <v>24</v>
      </c>
      <c r="E96" s="43">
        <v>66.9</v>
      </c>
      <c r="F96" s="69"/>
      <c r="G96" s="49" t="str" cm="1">
        <f t="array" ref="G96">+numtext(F96)</f>
        <v>CERO PESOS 00/100 M.N.</v>
      </c>
      <c r="H96" s="73">
        <f t="shared" si="12" ref="H96:H99">+ROUND(F96*E96,2)</f>
        <v>0</v>
      </c>
    </row>
    <row r="97" spans="2:8" ht="56.25">
      <c r="B97" s="39" t="s">
        <v>145</v>
      </c>
      <c r="C97" s="67" t="s">
        <v>62</v>
      </c>
      <c r="D97" s="40" t="s">
        <v>24</v>
      </c>
      <c r="E97" s="43">
        <v>28.96</v>
      </c>
      <c r="F97" s="69"/>
      <c r="G97" s="49" t="str" cm="1">
        <f t="array" ref="G97">+numtext(F97)</f>
        <v>CERO PESOS 00/100 M.N.</v>
      </c>
      <c r="H97" s="73">
        <f t="shared" si="12"/>
        <v>0</v>
      </c>
    </row>
    <row r="98" spans="2:8" ht="90">
      <c r="B98" s="39" t="s">
        <v>146</v>
      </c>
      <c r="C98" s="67" t="s">
        <v>48</v>
      </c>
      <c r="D98" s="40" t="s">
        <v>35</v>
      </c>
      <c r="E98" s="43">
        <v>9.60</v>
      </c>
      <c r="F98" s="69"/>
      <c r="G98" s="49" t="str" cm="1">
        <f t="array" ref="G98">+numtext(F98)</f>
        <v>CERO PESOS 00/100 M.N.</v>
      </c>
      <c r="H98" s="73">
        <f t="shared" si="12"/>
        <v>0</v>
      </c>
    </row>
    <row r="99" spans="2:8" ht="67.5">
      <c r="B99" s="39" t="s">
        <v>147</v>
      </c>
      <c r="C99" s="67" t="s">
        <v>50</v>
      </c>
      <c r="D99" s="40" t="s">
        <v>51</v>
      </c>
      <c r="E99" s="43">
        <v>956.16</v>
      </c>
      <c r="F99" s="69"/>
      <c r="G99" s="49" t="str" cm="1">
        <f t="array" ref="G99">+numtext(F99)</f>
        <v>CERO PESOS 00/100 M.N.</v>
      </c>
      <c r="H99" s="73">
        <f t="shared" si="12"/>
        <v>0</v>
      </c>
    </row>
    <row r="100" spans="2:8" ht="15">
      <c r="B100" s="50" t="s">
        <v>148</v>
      </c>
      <c r="C100" s="66" t="s">
        <v>58</v>
      </c>
      <c r="D100" s="40"/>
      <c r="E100" s="43"/>
      <c r="F100" s="74"/>
      <c r="G100" s="49"/>
      <c r="H100" s="72">
        <f>SUM(H101:H104)</f>
        <v>0</v>
      </c>
    </row>
    <row r="101" spans="2:8" ht="25.5">
      <c r="B101" s="39" t="s">
        <v>149</v>
      </c>
      <c r="C101" s="67" t="s">
        <v>60</v>
      </c>
      <c r="D101" s="40" t="s">
        <v>24</v>
      </c>
      <c r="E101" s="43">
        <v>687.53</v>
      </c>
      <c r="F101" s="69"/>
      <c r="G101" s="49" t="str" cm="1">
        <f t="array" ref="G101">+numtext(F101)</f>
        <v>CERO PESOS 00/100 M.N.</v>
      </c>
      <c r="H101" s="73">
        <f t="shared" si="13" ref="H101:H104">+ROUND(F101*E101,2)</f>
        <v>0</v>
      </c>
    </row>
    <row r="102" spans="2:8" ht="56.25">
      <c r="B102" s="39" t="s">
        <v>150</v>
      </c>
      <c r="C102" s="67" t="s">
        <v>62</v>
      </c>
      <c r="D102" s="40" t="s">
        <v>24</v>
      </c>
      <c r="E102" s="43">
        <v>69.95999999999998</v>
      </c>
      <c r="F102" s="69"/>
      <c r="G102" s="49" t="str" cm="1">
        <f t="array" ref="G102">+numtext(F102)</f>
        <v>CERO PESOS 00/100 M.N.</v>
      </c>
      <c r="H102" s="73">
        <f t="shared" si="13"/>
        <v>0</v>
      </c>
    </row>
    <row r="103" spans="2:8" ht="90">
      <c r="B103" s="39" t="s">
        <v>151</v>
      </c>
      <c r="C103" s="67" t="s">
        <v>48</v>
      </c>
      <c r="D103" s="40" t="s">
        <v>35</v>
      </c>
      <c r="E103" s="43">
        <v>193.01</v>
      </c>
      <c r="F103" s="69"/>
      <c r="G103" s="49" t="str" cm="1">
        <f t="array" ref="G103">+numtext(F103)</f>
        <v>CERO PESOS 00/100 M.N.</v>
      </c>
      <c r="H103" s="73">
        <f t="shared" si="13"/>
        <v>0</v>
      </c>
    </row>
    <row r="104" spans="2:8" ht="67.5">
      <c r="B104" s="39" t="s">
        <v>152</v>
      </c>
      <c r="C104" s="67" t="s">
        <v>50</v>
      </c>
      <c r="D104" s="40" t="s">
        <v>51</v>
      </c>
      <c r="E104" s="43">
        <v>12722.839999999998</v>
      </c>
      <c r="F104" s="69"/>
      <c r="G104" s="49" t="str" cm="1">
        <f t="array" ref="G104">+numtext(F104)</f>
        <v>CERO PESOS 00/100 M.N.</v>
      </c>
      <c r="H104" s="73">
        <f t="shared" si="13"/>
        <v>0</v>
      </c>
    </row>
    <row r="105" spans="2:8" ht="15">
      <c r="B105" s="50" t="s">
        <v>153</v>
      </c>
      <c r="C105" s="66" t="s">
        <v>66</v>
      </c>
      <c r="D105" s="26"/>
      <c r="E105" s="43"/>
      <c r="F105" s="26"/>
      <c r="G105" s="26"/>
      <c r="H105" s="72">
        <f>SUM(H106:H106)</f>
        <v>0</v>
      </c>
    </row>
    <row r="106" spans="2:8" ht="135">
      <c r="B106" s="39" t="s">
        <v>154</v>
      </c>
      <c r="C106" s="67" t="s">
        <v>68</v>
      </c>
      <c r="D106" s="40" t="s">
        <v>51</v>
      </c>
      <c r="E106" s="43">
        <v>1380.56</v>
      </c>
      <c r="F106" s="69"/>
      <c r="G106" s="49" t="str" cm="1">
        <f t="array" ref="G106">+numtext(F106)</f>
        <v>CERO PESOS 00/100 M.N.</v>
      </c>
      <c r="H106" s="73">
        <f>+ROUND(F106*E106,2)</f>
        <v>0</v>
      </c>
    </row>
    <row r="107" spans="2:8" ht="15">
      <c r="B107" s="50" t="s">
        <v>155</v>
      </c>
      <c r="C107" s="66" t="s">
        <v>70</v>
      </c>
      <c r="D107" s="26"/>
      <c r="E107" s="43"/>
      <c r="F107" s="26"/>
      <c r="G107" s="26"/>
      <c r="H107" s="72">
        <f>SUM(H108:H112)</f>
        <v>0</v>
      </c>
    </row>
    <row r="108" spans="2:8" ht="112.5">
      <c r="B108" s="39" t="s">
        <v>156</v>
      </c>
      <c r="C108" s="67" t="s">
        <v>72</v>
      </c>
      <c r="D108" s="40" t="s">
        <v>51</v>
      </c>
      <c r="E108" s="43">
        <v>1430.15</v>
      </c>
      <c r="F108" s="69"/>
      <c r="G108" s="49" t="str" cm="1">
        <f t="array" ref="G108">+numtext(F108)</f>
        <v>CERO PESOS 00/100 M.N.</v>
      </c>
      <c r="H108" s="73">
        <f t="shared" si="14" ref="H108:H112">+ROUND(F108*E108,2)</f>
        <v>0</v>
      </c>
    </row>
    <row r="109" spans="2:8" ht="56.25">
      <c r="B109" s="39" t="s">
        <v>157</v>
      </c>
      <c r="C109" s="67" t="s">
        <v>74</v>
      </c>
      <c r="D109" s="40" t="s">
        <v>51</v>
      </c>
      <c r="E109" s="43">
        <v>2390.40</v>
      </c>
      <c r="F109" s="69"/>
      <c r="G109" s="49" t="str" cm="1">
        <f t="array" ref="G109">+numtext(F109)</f>
        <v>CERO PESOS 00/100 M.N.</v>
      </c>
      <c r="H109" s="73">
        <f t="shared" si="14"/>
        <v>0</v>
      </c>
    </row>
    <row r="110" spans="2:8" ht="56.25">
      <c r="B110" s="39" t="s">
        <v>158</v>
      </c>
      <c r="C110" s="67" t="s">
        <v>76</v>
      </c>
      <c r="D110" s="40" t="s">
        <v>24</v>
      </c>
      <c r="E110" s="43">
        <v>113.52000000000001</v>
      </c>
      <c r="F110" s="69"/>
      <c r="G110" s="49" t="str" cm="1">
        <f t="array" ref="G110">+numtext(F110)</f>
        <v>CERO PESOS 00/100 M.N.</v>
      </c>
      <c r="H110" s="73">
        <f t="shared" si="14"/>
        <v>0</v>
      </c>
    </row>
    <row r="111" spans="2:8" ht="45">
      <c r="B111" s="39" t="s">
        <v>159</v>
      </c>
      <c r="C111" s="67" t="s">
        <v>78</v>
      </c>
      <c r="D111" s="40" t="s">
        <v>79</v>
      </c>
      <c r="E111" s="43">
        <v>128</v>
      </c>
      <c r="F111" s="69"/>
      <c r="G111" s="49" t="str" cm="1">
        <f t="array" ref="G111">+numtext(F111)</f>
        <v>CERO PESOS 00/100 M.N.</v>
      </c>
      <c r="H111" s="73">
        <f t="shared" si="14"/>
        <v>0</v>
      </c>
    </row>
    <row r="112" spans="2:8" ht="90">
      <c r="B112" s="39" t="s">
        <v>160</v>
      </c>
      <c r="C112" s="67" t="s">
        <v>81</v>
      </c>
      <c r="D112" s="40" t="s">
        <v>54</v>
      </c>
      <c r="E112" s="43">
        <v>74.20</v>
      </c>
      <c r="F112" s="69"/>
      <c r="G112" s="49" t="str" cm="1">
        <f t="array" ref="G112">+numtext(F112)</f>
        <v>CERO PESOS 00/100 M.N.</v>
      </c>
      <c r="H112" s="73">
        <f t="shared" si="14"/>
        <v>0</v>
      </c>
    </row>
    <row r="113" spans="2:8" ht="15">
      <c r="B113" s="50" t="s">
        <v>161</v>
      </c>
      <c r="C113" s="66" t="s">
        <v>83</v>
      </c>
      <c r="D113" s="26"/>
      <c r="E113" s="43"/>
      <c r="F113" s="26"/>
      <c r="G113" s="26"/>
      <c r="H113" s="72">
        <f>SUM(H114:H118)</f>
        <v>0</v>
      </c>
    </row>
    <row r="114" spans="2:8" ht="45">
      <c r="B114" s="39" t="s">
        <v>162</v>
      </c>
      <c r="C114" s="67" t="s">
        <v>32</v>
      </c>
      <c r="D114" s="40" t="s">
        <v>24</v>
      </c>
      <c r="E114" s="43">
        <v>12.18</v>
      </c>
      <c r="F114" s="69"/>
      <c r="G114" s="49" t="str" cm="1">
        <f t="array" ref="G114">+numtext(F114)</f>
        <v>CERO PESOS 00/100 M.N.</v>
      </c>
      <c r="H114" s="73">
        <f t="shared" si="15" ref="H114:H118">+ROUND(F114*E114,2)</f>
        <v>0</v>
      </c>
    </row>
    <row r="115" spans="2:8" ht="56.25">
      <c r="B115" s="39" t="s">
        <v>163</v>
      </c>
      <c r="C115" s="67" t="s">
        <v>86</v>
      </c>
      <c r="D115" s="40" t="s">
        <v>24</v>
      </c>
      <c r="E115" s="43">
        <v>77.86</v>
      </c>
      <c r="F115" s="69"/>
      <c r="G115" s="49" t="str" cm="1">
        <f t="array" ref="G115">+numtext(F115)</f>
        <v>CERO PESOS 00/100 M.N.</v>
      </c>
      <c r="H115" s="73">
        <f t="shared" si="15"/>
        <v>0</v>
      </c>
    </row>
    <row r="116" spans="2:8" ht="90">
      <c r="B116" s="39" t="s">
        <v>164</v>
      </c>
      <c r="C116" s="67" t="s">
        <v>48</v>
      </c>
      <c r="D116" s="40" t="s">
        <v>35</v>
      </c>
      <c r="E116" s="43">
        <v>7.32</v>
      </c>
      <c r="F116" s="69"/>
      <c r="G116" s="49" t="str" cm="1">
        <f t="array" ref="G116">+numtext(F116)</f>
        <v>CERO PESOS 00/100 M.N.</v>
      </c>
      <c r="H116" s="73">
        <f t="shared" si="15"/>
        <v>0</v>
      </c>
    </row>
    <row r="117" spans="2:8" ht="67.5">
      <c r="B117" s="39" t="s">
        <v>165</v>
      </c>
      <c r="C117" s="67" t="s">
        <v>50</v>
      </c>
      <c r="D117" s="40" t="s">
        <v>51</v>
      </c>
      <c r="E117" s="43">
        <v>878.55</v>
      </c>
      <c r="F117" s="69"/>
      <c r="G117" s="49" t="str" cm="1">
        <f t="array" ref="G117">+numtext(F117)</f>
        <v>CERO PESOS 00/100 M.N.</v>
      </c>
      <c r="H117" s="73">
        <f t="shared" si="15"/>
        <v>0</v>
      </c>
    </row>
    <row r="118" spans="2:8" ht="90">
      <c r="B118" s="39" t="s">
        <v>166</v>
      </c>
      <c r="C118" s="67" t="s">
        <v>81</v>
      </c>
      <c r="D118" s="40" t="s">
        <v>54</v>
      </c>
      <c r="E118" s="43">
        <v>11.170000000000002</v>
      </c>
      <c r="F118" s="69"/>
      <c r="G118" s="49" t="str" cm="1">
        <f t="array" ref="G118">+numtext(F118)</f>
        <v>CERO PESOS 00/100 M.N.</v>
      </c>
      <c r="H118" s="73">
        <f t="shared" si="15"/>
        <v>0</v>
      </c>
    </row>
    <row r="119" spans="2:8" ht="15">
      <c r="B119" s="50" t="s">
        <v>167</v>
      </c>
      <c r="C119" s="66" t="s">
        <v>91</v>
      </c>
      <c r="D119" s="26"/>
      <c r="E119" s="43"/>
      <c r="F119" s="26"/>
      <c r="G119" s="26"/>
      <c r="H119" s="72">
        <f>SUM(H120)</f>
        <v>0</v>
      </c>
    </row>
    <row r="120" spans="2:8" ht="33.75">
      <c r="B120" s="39" t="s">
        <v>168</v>
      </c>
      <c r="C120" s="67" t="s">
        <v>93</v>
      </c>
      <c r="D120" s="40" t="s">
        <v>24</v>
      </c>
      <c r="E120" s="43">
        <v>747.7099999999999</v>
      </c>
      <c r="F120" s="69"/>
      <c r="G120" s="49" t="str" cm="1">
        <f t="array" ref="G120">+numtext(F120)</f>
        <v>CERO PESOS 00/100 M.N.</v>
      </c>
      <c r="H120" s="73">
        <f>+ROUND(F120*E120,2)</f>
        <v>0</v>
      </c>
    </row>
    <row r="121" spans="2:8" ht="15">
      <c r="B121" s="26"/>
      <c r="C121" s="68"/>
      <c r="D121" s="26"/>
      <c r="E121" s="32"/>
      <c r="F121" s="26"/>
      <c r="G121" s="26"/>
      <c r="H121" s="26"/>
    </row>
    <row r="122" spans="2:8" ht="15.75">
      <c r="B122" s="45"/>
      <c r="C122" s="46" t="s">
        <v>22</v>
      </c>
      <c r="D122" s="47"/>
      <c r="E122" s="102"/>
      <c r="F122" s="45"/>
      <c r="G122" s="45"/>
      <c r="H122" s="45">
        <f>E122*F122</f>
        <v>0</v>
      </c>
    </row>
    <row r="123" spans="2:8" ht="63" customHeight="1">
      <c r="B123" s="26"/>
      <c r="C123" s="61" t="str">
        <f>+C17</f>
        <v>Construcción de módulo de floculación y sedimentación de la unidad número 1 para la ampliación de la planta potabilizadora número 1 "PP1 Miravalle", en el municipio de Guadalajara, Jalisco.</v>
      </c>
      <c r="D123" s="26"/>
      <c r="E123" s="32"/>
      <c r="F123" s="26"/>
      <c r="G123" s="26"/>
      <c r="H123" s="62">
        <f>+H17</f>
        <v>0</v>
      </c>
    </row>
    <row r="124" spans="2:8" ht="15">
      <c r="B124" s="53" t="s">
        <v>14</v>
      </c>
      <c r="C124" s="53" t="str">
        <f>+VLOOKUP($B124,$B$18:$H$121,2,0)</f>
        <v>TANQUE DE MEZCLA RÁPIDA</v>
      </c>
      <c r="D124" s="54"/>
      <c r="E124" s="55"/>
      <c r="F124" s="56"/>
      <c r="G124" s="57"/>
      <c r="H124" s="58">
        <f>+VLOOKUP($B124,$B$18:$H$121,7,0)</f>
        <v>0</v>
      </c>
    </row>
    <row r="125" spans="2:8" ht="15">
      <c r="B125" s="50" t="s">
        <v>15</v>
      </c>
      <c r="C125" s="66" t="str">
        <f>+VLOOKUP($B125,$B$18:$H$121,2,0)</f>
        <v>PRELIMINARES</v>
      </c>
      <c r="D125" s="26"/>
      <c r="E125" s="32"/>
      <c r="F125" s="26"/>
      <c r="G125" s="26"/>
      <c r="H125" s="52">
        <f>+VLOOKUP($B125,$B$18:$H$121,7,0)</f>
        <v>0</v>
      </c>
    </row>
    <row r="126" spans="2:8" ht="15">
      <c r="B126" s="50" t="s">
        <v>43</v>
      </c>
      <c r="C126" s="51" t="str">
        <f t="shared" si="16" ref="C126:C147">+VLOOKUP($B126,$B$18:$H$121,2,0)</f>
        <v>MURO DE CONCRETO</v>
      </c>
      <c r="D126" s="26"/>
      <c r="E126" s="32"/>
      <c r="F126" s="26"/>
      <c r="G126" s="26"/>
      <c r="H126" s="52">
        <f t="shared" si="17" ref="H126:H147">+VLOOKUP($B126,$B$18:$H$121,7,0)</f>
        <v>0</v>
      </c>
    </row>
    <row r="127" spans="2:8" ht="15">
      <c r="B127" s="50" t="s">
        <v>57</v>
      </c>
      <c r="C127" s="51" t="str">
        <f t="shared" si="16"/>
        <v>LOSA DE CONCRETO EN PISO</v>
      </c>
      <c r="D127" s="26"/>
      <c r="E127" s="32"/>
      <c r="F127" s="26"/>
      <c r="G127" s="26"/>
      <c r="H127" s="52">
        <f t="shared" si="17"/>
        <v>0</v>
      </c>
    </row>
    <row r="128" spans="2:8" ht="15">
      <c r="B128" s="50" t="s">
        <v>65</v>
      </c>
      <c r="C128" s="51" t="str">
        <f t="shared" si="16"/>
        <v>PIEZA EMPOTRAMIENTO T-01</v>
      </c>
      <c r="D128" s="26"/>
      <c r="E128" s="32"/>
      <c r="F128" s="26"/>
      <c r="G128" s="26"/>
      <c r="H128" s="52">
        <f t="shared" si="17"/>
        <v>0</v>
      </c>
    </row>
    <row r="129" spans="2:8" ht="15">
      <c r="B129" s="50" t="s">
        <v>69</v>
      </c>
      <c r="C129" s="51" t="str">
        <f t="shared" si="16"/>
        <v xml:space="preserve">REJILLA IRVING IS-05 </v>
      </c>
      <c r="D129" s="26"/>
      <c r="E129" s="32"/>
      <c r="F129" s="26"/>
      <c r="G129" s="26"/>
      <c r="H129" s="52">
        <f t="shared" si="17"/>
        <v>0</v>
      </c>
    </row>
    <row r="130" spans="2:8" ht="15">
      <c r="B130" s="50" t="s">
        <v>82</v>
      </c>
      <c r="C130" s="51" t="str">
        <f t="shared" si="16"/>
        <v>ESCALERA DE CONCRETO</v>
      </c>
      <c r="D130" s="26"/>
      <c r="E130" s="32"/>
      <c r="F130" s="26"/>
      <c r="G130" s="26"/>
      <c r="H130" s="52">
        <f t="shared" si="17"/>
        <v>0</v>
      </c>
    </row>
    <row r="131" spans="2:8" ht="15">
      <c r="B131" s="50" t="s">
        <v>90</v>
      </c>
      <c r="C131" s="51" t="str">
        <f t="shared" si="16"/>
        <v>LIMPIEZA</v>
      </c>
      <c r="D131" s="26"/>
      <c r="E131" s="32"/>
      <c r="F131" s="26"/>
      <c r="G131" s="26"/>
      <c r="H131" s="52">
        <f t="shared" si="17"/>
        <v>0</v>
      </c>
    </row>
    <row r="132" spans="2:8" ht="15">
      <c r="B132" s="53" t="s">
        <v>94</v>
      </c>
      <c r="C132" s="53" t="str">
        <f t="shared" si="16"/>
        <v>TANQUE DE FLOCULACIÓN</v>
      </c>
      <c r="D132" s="54"/>
      <c r="E132" s="55"/>
      <c r="F132" s="56"/>
      <c r="G132" s="57"/>
      <c r="H132" s="58">
        <f t="shared" si="17"/>
        <v>0</v>
      </c>
    </row>
    <row r="133" spans="2:8" ht="15">
      <c r="B133" s="50" t="s">
        <v>96</v>
      </c>
      <c r="C133" s="51" t="str">
        <f t="shared" si="16"/>
        <v>PRELIMINARES</v>
      </c>
      <c r="D133" s="26"/>
      <c r="E133" s="32"/>
      <c r="F133" s="26"/>
      <c r="G133" s="26"/>
      <c r="H133" s="52">
        <f t="shared" si="17"/>
        <v>0</v>
      </c>
    </row>
    <row r="134" spans="2:8" ht="15">
      <c r="B134" s="50" t="s">
        <v>102</v>
      </c>
      <c r="C134" s="51" t="str">
        <f t="shared" si="16"/>
        <v>MURO DE CONCRETO</v>
      </c>
      <c r="D134" s="26"/>
      <c r="E134" s="32"/>
      <c r="F134" s="26"/>
      <c r="G134" s="26"/>
      <c r="H134" s="52">
        <f t="shared" si="17"/>
        <v>0</v>
      </c>
    </row>
    <row r="135" spans="2:8" ht="15">
      <c r="B135" s="50" t="s">
        <v>111</v>
      </c>
      <c r="C135" s="51" t="str">
        <f t="shared" si="16"/>
        <v>LOSA DE CONCRETO</v>
      </c>
      <c r="D135" s="26"/>
      <c r="E135" s="32"/>
      <c r="F135" s="26"/>
      <c r="G135" s="26"/>
      <c r="H135" s="52">
        <f t="shared" si="17"/>
        <v>0</v>
      </c>
    </row>
    <row r="136" spans="2:8" ht="15">
      <c r="B136" s="50" t="s">
        <v>118</v>
      </c>
      <c r="C136" s="51" t="str">
        <f t="shared" si="16"/>
        <v>LOSA DE CONCRETO EN PISO</v>
      </c>
      <c r="D136" s="26"/>
      <c r="E136" s="32"/>
      <c r="F136" s="26"/>
      <c r="G136" s="26"/>
      <c r="H136" s="52">
        <f t="shared" si="17"/>
        <v>0</v>
      </c>
    </row>
    <row r="137" spans="2:8" ht="15">
      <c r="B137" s="50" t="s">
        <v>123</v>
      </c>
      <c r="C137" s="51" t="str">
        <f t="shared" si="16"/>
        <v xml:space="preserve">REJILLA IRVING IS-05 </v>
      </c>
      <c r="D137" s="26"/>
      <c r="E137" s="32"/>
      <c r="F137" s="26"/>
      <c r="G137" s="26"/>
      <c r="H137" s="52">
        <f t="shared" si="17"/>
        <v>0</v>
      </c>
    </row>
    <row r="138" spans="2:8" ht="15">
      <c r="B138" s="50" t="s">
        <v>127</v>
      </c>
      <c r="C138" s="51" t="str">
        <f t="shared" si="16"/>
        <v>LIMPIEZA</v>
      </c>
      <c r="D138" s="26"/>
      <c r="E138" s="32"/>
      <c r="F138" s="26"/>
      <c r="G138" s="26"/>
      <c r="H138" s="52">
        <f t="shared" si="17"/>
        <v>0</v>
      </c>
    </row>
    <row r="139" spans="2:8" ht="15">
      <c r="B139" s="53" t="s">
        <v>129</v>
      </c>
      <c r="C139" s="53" t="str">
        <f t="shared" si="16"/>
        <v>TANQUE DE SEDIMENTACIÓN</v>
      </c>
      <c r="D139" s="54"/>
      <c r="E139" s="55"/>
      <c r="F139" s="56"/>
      <c r="G139" s="57"/>
      <c r="H139" s="58">
        <f t="shared" si="17"/>
        <v>0</v>
      </c>
    </row>
    <row r="140" spans="2:8" ht="15">
      <c r="B140" s="50" t="s">
        <v>131</v>
      </c>
      <c r="C140" s="51" t="str">
        <f t="shared" si="16"/>
        <v>PRELIMINARES</v>
      </c>
      <c r="D140" s="26"/>
      <c r="E140" s="32"/>
      <c r="F140" s="26"/>
      <c r="G140" s="26"/>
      <c r="H140" s="52">
        <f t="shared" si="17"/>
        <v>0</v>
      </c>
    </row>
    <row r="141" spans="2:8" ht="15">
      <c r="B141" s="50" t="s">
        <v>137</v>
      </c>
      <c r="C141" s="51" t="str">
        <f t="shared" si="16"/>
        <v>MURO DE CONCRETO</v>
      </c>
      <c r="D141" s="26"/>
      <c r="E141" s="32"/>
      <c r="F141" s="26"/>
      <c r="G141" s="26"/>
      <c r="H141" s="52">
        <f t="shared" si="17"/>
        <v>0</v>
      </c>
    </row>
    <row r="142" spans="2:8" ht="15">
      <c r="B142" s="50" t="s">
        <v>143</v>
      </c>
      <c r="C142" s="51" t="str">
        <f t="shared" si="16"/>
        <v>LOSA DE CONCRETO</v>
      </c>
      <c r="D142" s="26"/>
      <c r="E142" s="32"/>
      <c r="F142" s="26"/>
      <c r="G142" s="26"/>
      <c r="H142" s="52">
        <f t="shared" si="17"/>
        <v>0</v>
      </c>
    </row>
    <row r="143" spans="2:8" ht="15">
      <c r="B143" s="50" t="s">
        <v>148</v>
      </c>
      <c r="C143" s="51" t="str">
        <f t="shared" si="16"/>
        <v>LOSA DE CONCRETO EN PISO</v>
      </c>
      <c r="D143" s="26"/>
      <c r="E143" s="32"/>
      <c r="F143" s="26"/>
      <c r="G143" s="26"/>
      <c r="H143" s="52">
        <f t="shared" si="17"/>
        <v>0</v>
      </c>
    </row>
    <row r="144" spans="2:8" ht="15">
      <c r="B144" s="50" t="s">
        <v>153</v>
      </c>
      <c r="C144" s="51" t="str">
        <f t="shared" si="16"/>
        <v>PIEZA EMPOTRAMIENTO T-01</v>
      </c>
      <c r="D144" s="26"/>
      <c r="E144" s="32"/>
      <c r="F144" s="26"/>
      <c r="G144" s="26"/>
      <c r="H144" s="52">
        <f t="shared" si="17"/>
        <v>0</v>
      </c>
    </row>
    <row r="145" spans="2:8" ht="15">
      <c r="B145" s="50" t="s">
        <v>155</v>
      </c>
      <c r="C145" s="51" t="str">
        <f t="shared" si="16"/>
        <v xml:space="preserve">REJILLA IRVING IS-05 </v>
      </c>
      <c r="D145" s="26"/>
      <c r="E145" s="32"/>
      <c r="F145" s="26"/>
      <c r="G145" s="26"/>
      <c r="H145" s="52">
        <f t="shared" si="17"/>
        <v>0</v>
      </c>
    </row>
    <row r="146" spans="2:8" ht="15">
      <c r="B146" s="50" t="s">
        <v>161</v>
      </c>
      <c r="C146" s="51" t="str">
        <f t="shared" si="16"/>
        <v>ESCALERA DE CONCRETO</v>
      </c>
      <c r="D146" s="26"/>
      <c r="E146" s="32"/>
      <c r="F146" s="26"/>
      <c r="G146" s="26"/>
      <c r="H146" s="52">
        <f t="shared" si="17"/>
        <v>0</v>
      </c>
    </row>
    <row r="147" spans="2:8" ht="15">
      <c r="B147" s="50" t="s">
        <v>167</v>
      </c>
      <c r="C147" s="51" t="str">
        <f t="shared" si="16"/>
        <v>LIMPIEZA</v>
      </c>
      <c r="D147" s="26"/>
      <c r="E147" s="32"/>
      <c r="F147" s="26"/>
      <c r="G147" s="26"/>
      <c r="H147" s="52">
        <f t="shared" si="17"/>
        <v>0</v>
      </c>
    </row>
    <row r="148" spans="2:8" ht="15">
      <c r="B148" s="33"/>
      <c r="D148" s="34"/>
      <c r="E148" s="35"/>
      <c r="F148" s="36"/>
      <c r="G148" s="19"/>
      <c r="H148" s="37"/>
    </row>
    <row r="149" spans="2:8" ht="14.25" customHeight="1">
      <c r="B149" s="75" t="s">
        <v>7</v>
      </c>
      <c r="C149" s="75"/>
      <c r="D149" s="75"/>
      <c r="E149" s="75"/>
      <c r="F149" s="75"/>
      <c r="G149" s="59" t="s">
        <v>8</v>
      </c>
      <c r="H149" s="60">
        <f>H139+H132+H124</f>
        <v>0</v>
      </c>
    </row>
    <row r="150" spans="2:8" s="38" customFormat="1" ht="12" customHeight="1">
      <c r="B150" s="75" t="str" cm="1">
        <f t="array" ref="B150">+numtext(H151)</f>
        <v>CERO PESOS 00/100 M.N.</v>
      </c>
      <c r="C150" s="75"/>
      <c r="D150" s="75"/>
      <c r="E150" s="75"/>
      <c r="F150" s="75"/>
      <c r="G150" s="59" t="s">
        <v>9</v>
      </c>
      <c r="H150" s="60">
        <f>+ROUND(H149*0.16,2)</f>
        <v>0</v>
      </c>
    </row>
    <row r="151" spans="2:8" s="38" customFormat="1" ht="14.25" customHeight="1">
      <c r="B151" s="75"/>
      <c r="C151" s="75"/>
      <c r="D151" s="75"/>
      <c r="E151" s="75"/>
      <c r="F151" s="75"/>
      <c r="G151" s="59" t="s">
        <v>10</v>
      </c>
      <c r="H151" s="60">
        <f>+ROUND(H149+H150,2)</f>
        <v>0</v>
      </c>
    </row>
    <row r="152" s="38" customFormat="1" ht="15"/>
  </sheetData>
  <mergeCells count="14">
    <mergeCell ref="C4:C5"/>
    <mergeCell ref="D1:G1"/>
    <mergeCell ref="D6:F6"/>
    <mergeCell ref="D7:F7"/>
    <mergeCell ref="D8:F8"/>
    <mergeCell ref="D3:G5"/>
    <mergeCell ref="B150:F151"/>
    <mergeCell ref="B149:F149"/>
    <mergeCell ref="D9:F9"/>
    <mergeCell ref="C7:C9"/>
    <mergeCell ref="C11:C12"/>
    <mergeCell ref="D10:G10"/>
    <mergeCell ref="B14:H14"/>
    <mergeCell ref="H11:H12"/>
  </mergeCells>
  <printOptions horizontalCentered="1"/>
  <pageMargins left="0.196850393700787" right="0.196850393700787" top="0.196850393700787" bottom="0.393700787401575" header="0.275590551181102" footer="0.196850393700787"/>
  <pageSetup horizontalDpi="300" verticalDpi="300" orientation="landscape" paperSize="1" scale="76" r:id="rId2"/>
  <headerFooter>
    <oddFooter>&amp;C&amp;8Página &amp;P de &amp;N</oddFooter>
  </headerFooter>
  <rowBreaks count="1" manualBreakCount="1">
    <brk id="121" min="1" max="7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CATALOGO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 Diaz</dc:creator>
  <cp:keywords/>
  <dc:description/>
  <cp:lastModifiedBy>Tomas Ramirez</cp:lastModifiedBy>
  <cp:lastPrinted>2019-07-25T15:22:57Z</cp:lastPrinted>
  <dcterms:created xsi:type="dcterms:W3CDTF">2018-12-17T16:20:56Z</dcterms:created>
  <dcterms:modified xsi:type="dcterms:W3CDTF">2026-07-10T19:41:55Z</dcterms:modified>
  <cp:category/>
</cp:coreProperties>
</file>