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Default Extension="png" ContentType="image/pn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codeName="{7A2D7E96-6E34-419A-AE5F-296B3A7E7977}"/>
  <workbookPr codeName="ThisWorkbook"/>
  <mc:AlternateContent xmlns:mc="http://schemas.openxmlformats.org/markup-compatibility/2006">
    <mc:Choice Requires="x15">
      <x15ac:absPath xmlns:x15ac="http://schemas.microsoft.com/office/spreadsheetml/2010/11/ac" url="L:\SIOP-2026\CONVOCATORIAS 2026\CONVO 022-2026\"/>
    </mc:Choice>
  </mc:AlternateContent>
  <bookViews>
    <workbookView xWindow="-120" yWindow="-120" windowWidth="29040" windowHeight="15720" tabRatio="500" activeTab="0"/>
  </bookViews>
  <sheets>
    <sheet name="CATALOGO" sheetId="1" r:id="rId3"/>
  </sheets>
  <definedNames>
    <definedName name="_xlnm._FilterDatabase" localSheetId="0" hidden="1">CATALOGO!$A$16:$G$68</definedName>
    <definedName name="area">#REF!</definedName>
    <definedName name="_xlnm.Print_Area" localSheetId="0">CATALOGO!$A$1:$G$101</definedName>
    <definedName name="cargo">#REF!</definedName>
    <definedName name="cargocontacto">#REF!</definedName>
    <definedName name="cargoresponsabledelaobra">#REF!</definedName>
    <definedName name="cargovendedor">#REF!</definedName>
    <definedName name="ciudad">#REF!</definedName>
    <definedName name="ciudadcliente">#REF!</definedName>
    <definedName name="ciudaddelaobra">#REF!</definedName>
    <definedName name="cmic">#REF!</definedName>
    <definedName name="codigodelaobra">#REF!</definedName>
    <definedName name="codigopostalcliente">#REF!</definedName>
    <definedName name="codigopostaldelaobra">#REF!</definedName>
    <definedName name="codigovendedor">#REF!</definedName>
    <definedName name="colonia">#REF!</definedName>
    <definedName name="coloniacliente">#REF!</definedName>
    <definedName name="coloniadelaobra">#REF!</definedName>
    <definedName name="contactocliente">#REF!</definedName>
    <definedName name="decimalesredondeo">#REF!</definedName>
    <definedName name="departamento">#REF!</definedName>
    <definedName name="direccioncliente">#REF!</definedName>
    <definedName name="direcciondeconcurso">#REF!</definedName>
    <definedName name="direcciondelaobra">#REF!</definedName>
    <definedName name="domicilio">#REF!</definedName>
    <definedName name="email">#REF!</definedName>
    <definedName name="emailcliente">#REF!</definedName>
    <definedName name="emaildelaobra">#REF!</definedName>
    <definedName name="estado">#REF!</definedName>
    <definedName name="estadodelaobra">#REF!</definedName>
    <definedName name="fechaconvocatoria">#REF!</definedName>
    <definedName name="fechadeconcurso">#REF!</definedName>
    <definedName name="fechainicio">#REF!</definedName>
    <definedName name="fechaterminacion">#REF!</definedName>
    <definedName name="imss">#REF!</definedName>
    <definedName name="infonavit">#REF!</definedName>
    <definedName name="mailcontacto">#REF!</definedName>
    <definedName name="mailvendedor">#REF!</definedName>
    <definedName name="nombrecliente">#REF!</definedName>
    <definedName name="nombredelaobra">#REF!</definedName>
    <definedName name="nombrevendedor">#REF!</definedName>
    <definedName name="numconvocatoria">#REF!</definedName>
    <definedName name="numerodeconcurso">#REF!</definedName>
    <definedName name="plazocalculado">#REF!</definedName>
    <definedName name="plazoreal">#REF!</definedName>
    <definedName name="porcentajeivapresupuesto">#REF!</definedName>
    <definedName name="primeramoneda">#REF!</definedName>
    <definedName name="razonsocial">#REF!</definedName>
    <definedName name="remateprimeramoneda">#REF!</definedName>
    <definedName name="rematesegundamoneda">#REF!</definedName>
    <definedName name="responsable">#REF!</definedName>
    <definedName name="responsabledelaobra">#REF!</definedName>
    <definedName name="rfc">#REF!</definedName>
    <definedName name="segundamoneda">#REF!</definedName>
    <definedName name="telefono">#REF!</definedName>
    <definedName name="telefonocliente">#REF!</definedName>
    <definedName name="telefonocontacto">#REF!</definedName>
    <definedName name="telefonodelaobra">#REF!</definedName>
    <definedName name="telefonovendedor">#REF!</definedName>
    <definedName name="tipodelicitacion">#REF!</definedName>
    <definedName name="_xlnm.Print_Titles" localSheetId="0">CATALOGO!$1:$16</definedName>
    <definedName name="totalpresupuestoprimeramoneda">#REF!</definedName>
    <definedName name="totalpresupuestosegundamoneda">#REF!</definedName>
  </definedNames>
  <calcPr calcId="152511"/>
</workbook>
</file>

<file path=xl/calcChain.xml><?xml version="1.0" encoding="utf-8"?>
<calcChain xmlns="http://schemas.openxmlformats.org/spreadsheetml/2006/main">
  <c r="B17" i="1" l="1"/>
</calcChain>
</file>

<file path=xl/metadata.xml><?xml version="1.0" encoding="utf-8"?>
<metadata xmlns="http://schemas.openxmlformats.org/spreadsheetml/2006/main" xmlns:xda="http://schemas.microsoft.com/office/spreadsheetml/2017/dynamicarray" xmlns:xlrd="http://schemas.microsoft.com/office/spreadsheetml/2017/richdata">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<sst xmlns="http://schemas.openxmlformats.org/spreadsheetml/2006/main" count="199" uniqueCount="135">
  <si>
    <t>GOBIERNO DEL ESTADO DE JALISCO</t>
  </si>
  <si>
    <t>NÚMERO DE PROCEDIMIENTO:</t>
  </si>
  <si>
    <t>SECRETARÍA DE INFRAESTRUCTURA Y OBRA PÚBLICA</t>
  </si>
  <si>
    <t>DIRECCIÓN GENERAL DE LICITACIÓN Y CONTRATACIÓN</t>
  </si>
  <si>
    <t>DESCRIPCIÓN GENERAL DE LOS TRABAJOS:</t>
  </si>
  <si>
    <t>FECHA DE INICIO AUTORIZADA:</t>
  </si>
  <si>
    <t>FECHA DE TERMINACIÓN AUTORIZADA:</t>
  </si>
  <si>
    <t>PLAZO DE EJECUCIÓN:</t>
  </si>
  <si>
    <t>FECHA:</t>
  </si>
  <si>
    <t>RAZÓN SOCIAL DEL CONTRATISTA:</t>
  </si>
  <si>
    <t>NOMBRE Y FIRMA DEL REPRESENTANTE LEGAL</t>
  </si>
  <si>
    <t>DOCUMENTO</t>
  </si>
  <si>
    <t>CATÁLOGO DE CONCEPTOS</t>
  </si>
  <si>
    <t>CLAVE</t>
  </si>
  <si>
    <t xml:space="preserve">DESCRIPCIÓN </t>
  </si>
  <si>
    <t>UNIDAD</t>
  </si>
  <si>
    <t>CANTIDAD</t>
  </si>
  <si>
    <t>PRECIO UNITARIO ($) PROPUESTO</t>
  </si>
  <si>
    <t>PRECIO UNITARIO ($) PROPUESTO CON LETRA</t>
  </si>
  <si>
    <t>IMPORTE ($) M. N.</t>
  </si>
  <si>
    <t>A</t>
  </si>
  <si>
    <t>M3</t>
  </si>
  <si>
    <t>PZA</t>
  </si>
  <si>
    <t>M2</t>
  </si>
  <si>
    <t>RESUMEN DE PARTIDAS</t>
  </si>
  <si>
    <t>IMPORTE CON LETRA (IVA INCLUIDO)</t>
  </si>
  <si>
    <t>SUBTOTAL M. N.</t>
  </si>
  <si>
    <t>IVA M. N.</t>
  </si>
  <si>
    <t>TOTAL M. N.</t>
  </si>
  <si>
    <t/>
  </si>
  <si>
    <t>SIOP-001</t>
  </si>
  <si>
    <t>SIOP-002</t>
  </si>
  <si>
    <t>SIOP-003</t>
  </si>
  <si>
    <t>SIOP-004</t>
  </si>
  <si>
    <t>SIOP-005</t>
  </si>
  <si>
    <t>SIOP-006</t>
  </si>
  <si>
    <t>SIOP-007</t>
  </si>
  <si>
    <t>SIOP-008</t>
  </si>
  <si>
    <t>SIOP-009</t>
  </si>
  <si>
    <t>SIOP-010</t>
  </si>
  <si>
    <t>SIOP-011</t>
  </si>
  <si>
    <t>SIOP-012</t>
  </si>
  <si>
    <t>SIOP-013</t>
  </si>
  <si>
    <t>SIOP-014</t>
  </si>
  <si>
    <t>SIOP-015</t>
  </si>
  <si>
    <t>SIOP-016</t>
  </si>
  <si>
    <t>SIOP-017</t>
  </si>
  <si>
    <t>SIOP-018</t>
  </si>
  <si>
    <t>SIOP-019</t>
  </si>
  <si>
    <t>SIOP-020</t>
  </si>
  <si>
    <t>SIOP-021</t>
  </si>
  <si>
    <t>KG</t>
  </si>
  <si>
    <t>SIOP-022</t>
  </si>
  <si>
    <t>SIOP-023</t>
  </si>
  <si>
    <t>SIOP-024</t>
  </si>
  <si>
    <t>SIOP-025</t>
  </si>
  <si>
    <t>SIOP-026</t>
  </si>
  <si>
    <t>SIOP-027</t>
  </si>
  <si>
    <t>SIOP-028</t>
  </si>
  <si>
    <t>SIOP-029</t>
  </si>
  <si>
    <t>B</t>
  </si>
  <si>
    <t>B1</t>
  </si>
  <si>
    <t>B2</t>
  </si>
  <si>
    <t>SIOP-E-HID-OB-LP-0463-2026</t>
  </si>
  <si>
    <t>Construcción y equipamiento del cuarto de máquinas de la estación de bombeo "La Calera", municipio de Tlajomulco de Zúñiga, Jalisco</t>
  </si>
  <si>
    <t>OBRA CIVIL</t>
  </si>
  <si>
    <t>TRAZO Y NIVELACIÓN DE TERRENO REFERENCIAS DEFINITIVAS, CON TRANSITO Y NIVEL, INCLUYE: PLANOS DEFINITIVOS DE LA OBRA, PERSONAL TÉCNICO CALIFICADO, ESTACAS, MOJONERAS, LOCALIZACIÓN DE ENTRE EJES, BANCOS DE NIVEL, MATERIALES PARA SEÑALAMIENTO, EQUIPO, HERRAMIENTA Y MANO DE OBRA Y TODO LO NECESARIO PARA SU CORRECTA EJECUCIÓN.</t>
  </si>
  <si>
    <t>EXCAVACION POR MEDIOS MECANICOS EN ZANJAS, EN MATERIAL TIPO "A Y/O B", EN SECO, A UNA PROFUNDIDAD DE 0.00 A 3.00 MTS,  EN ZONA URBANIZADA Y  AREAS REDUCIDAS, CON ESTRUCTURAS EXISTENTES ALEDAÑAS, DISMINUYENDO EL RENDIMIENTO YA QUE SE TRABAJARA CON MAQUINARIA LIGERA QUE SE TRABAJARA CON MAQUINARIA LIGERA (RETROEXCAVADORA), VOLUMEN MEDIDO EN SECCION, EXCAVADA, SOBREEXCAVACIONES REQUERIDAS SE CUANTIFICAN ADICIONAL A LA SECCION DE PROYECTO, EL CONCEPTO INCLUYE: AFLOJE, EXTRACCION DEL MATERIAL, COLOCACION DE MATERIAL A UN COSTADO DE LA CEPA, LIMPIEZA Y AFINE DE PLANTILLA, AFINE DE TALUDES, CONSERVACION DE LA ZANJA, TRASPALEOS, MANO DE OBRA, HERRAMIENTA Y TODO LO NECESARIO PARA SU CORRECTA EJECUCION.</t>
  </si>
  <si>
    <t>SUMINISTRO Y COLOCACION DE FILTRO DE GRAVA SELECCIONADA, DE 1/2" A 1", INCLUYE: LA HERRAMIENTA Y LA MANO DE OBRA NECESARIA PARA SU COMPLETA EJECUCION.</t>
  </si>
  <si>
    <t>RELLENO  DE  CEPAS  CON  MATERIAL  DE  BANCO  COMPACTADO  AL 95% P.V.S.M. EN CAPAS DE 20 CMS., EL CONCEPTO INCLUYE: EL SUMINISTRO DEL   MATERIAL,   SU   TRASPALEO   A L  FONDO  DE  LA  CEPA,  LA INCORPORACIÓN  DEL  AGUA  Y  SU  HOMOGENEIZACIÓN  CON LA HUMEDAD ÓPTIMA.</t>
  </si>
  <si>
    <t>PLANTILLA DE 10 CM. DE ESPESOR DE CONCRETO HECHO EN OBRA DE F'C= 100 KG/CM2. INCLUYE:  NIVELADO, TENDIDO, REGLEADO, ACARREO DE MATERIALES Y TODO  LO NECESARIO PARA SU CORRECTA EJECUCION</t>
  </si>
  <si>
    <t>ACERO DE REFUERZO F'Y=4200 KG/CM2 EN DIAMETROS DEL #3 AL #8, INSTALADO HASTA UNA ALTURA DE 15 M EN ELEMENTOS ESTRUCTURALES. INCLUYE: SUMINISTRO Y HABILITADO, MATERIALES, MANO DE OBRA, ARMADO, ALAMBRE RECOCIDO, DESPERDICIOS, FLETES, ACARREOS. ELEVACIONES Y LO NECESARIO PARA SU CORRECTA EJECUCION.</t>
  </si>
  <si>
    <t xml:space="preserve">CONCRETO PREMEZCLADO BOMBEABLE F'C=300 KG/CM2, T.M.A. DE 3/4" (19 MM), PARA TRABE, LOSA Y/O ESTRUCTURAS, R.N. 28 DÍAS, EL PRECIO INCLUYE: BOMBA, CURADO CON MEMBRANA BLANCA A BASE DE AGUA CON  ASPERSOR, COLADO, VIBRADO, MANO DE OBRA, EQUIPO, HERRAMIENTA Y TODO LO NECESARIO PARA SU CORRECTA EJECUCIÓN. </t>
  </si>
  <si>
    <t xml:space="preserve">MENSULA DE APOYO TRABE CARRIL, CON VIGA IPR DE 12"x8"x59.6 KG/M DE 63 CM DE LONGITUD, FIJACION CON PLACA DE 1 1/4" EN ACERO A36 DE 35 x 50 CM Y ANCLAJE CON 10 ANCLAS DE 3/4" TIPO HAS C/RESINA HILTI RE-500, BARRENOS DE 22 MM DE DIÁMETRO, CON ATIEZADORES LATERALES DE PLACA DE 3/8" EN ACERO A36@15, EL PRECIO INCLUYE: CORTES, ELEVACIONES, DESPERDICIOS, SOLDADURA, ANTICORROSIVO, MANO DE OBRA, EQUIPO, HERRAMIENTA Y TODO LO NECESARIO PARA SU CORRECTA EJECUCIÓN. </t>
  </si>
  <si>
    <t xml:space="preserve">SUMINISTRO Y COLOCACIÓN DE BOVEDUCA DE 90 X 10 X 20, EL LOSA DE AZOTEA, REFORZADA CON MALLA ELECTROSOLDADA, RELLENO LIGERO PARA DAR PENDIENTE, EL PRECIO INCLUYE: ACARREOS HORIZONTALES Y VERTICALES, MANO DE OBRA, EQUIPO, HERRAMIENTA Y TODO LO NECESARIO PARA SU CORRECTA EJECUCIÓN. </t>
  </si>
  <si>
    <t>SUMINISTRO E INSTALACION DE REJILLA ELECTRO FORJADA TIPO IRVING, DE SOLERA DE 1" X 3/16", CON SOPORTES LATERALES DE ANGULO DE 2 1/2" X 1/4" Y ANCLAS AHOGADAS, INCLUYE: PROTECCION ANTICORROSIVA, MATERIALES, EQUIPO, HERRAMIENTA Y MANO DE OBRA.</t>
  </si>
  <si>
    <t>SUMINISTRO, HABILITADO Y COLOCACION DE ACERO ESTRUCTURAL (VIGAS, PLACA, I.P.R., I.P.S., C.P.S., LAMINAS ETC.).  INCLUYE: CARGA DE MATERIAL, FLETE AL LUGAR DE LA OBRA, DESCARGA, MANIOBRAS LOCALES, EL EQUIPO, LA HERRAMIENTA Y LA MANO DE OBRA, ANDAMIOS, DESPERDICIOS, NECESARIA PARA SU COMPLETA EJECUCION.</t>
  </si>
  <si>
    <t>MURO SOGA A BASE DE BLOCK HUECO DE 20X20x40 CM ASENTADO CON MORTERO EN PROPORCIÓN 1:4 CEMENTO - ARENA, CON REFUERZO VERTICAL A BASE DE 2 VAR #4 Y GRAPAS DEL No. 2 @20 EN DOS CELDAS @ 4.00 M RELLENAS CON CONCRETO F'C=200 KG/CM2, REFUERZO VERTICAL DE 1 VAR #6 @60 RELLENO CON CONCRETO F'C= 200 KG/CM2, REFUERZO HORIZONTAL CON 1 VAR #3 @ 60, EL PRECIO INCLUYE: ACARREOS, AMARRES, COLADO, VIBRADO, MANO DE OBRA, EQUIPO, HERRAMIENTA Y TODO LO NECESARIO PARA SU CORRECTA EJECUCIÓN.</t>
  </si>
  <si>
    <t>EMBOQUILLADO EN MURO DE 15 CM. CON MORTERO CEMENTO ARENA DE RIO 1:5, INCLUYE: MATERIALES, FLETE DE MATERIALES AL LUGAR DE LA OBRA, MANO DE OBRA, Y HERRAMIENTA.</t>
  </si>
  <si>
    <t>ML</t>
  </si>
  <si>
    <t>SUMINISTRO Y ELABORACION DE APLANADO RUSTICO C/MORTERO CEMENTO-CAL-ARENA 1:3:12 DE 4 CM DE ESPESOR.  INCLUYE: CARGA DE MATERIAL, FLETE AL LUGAR DE LA OBRA, DESCARGA, MANIOBRAS LOCALES, EL EQUIPO, LA HERRAMIENTA Y LA MANO DE OBRA, PLOMEADO,ANDAMIOS, ELEVACION DE MATERIALES, DESPERDICIOS, NECESARIA PARA SU COMPLETA EJECUCION.</t>
  </si>
  <si>
    <t>BANQUETA DE CONCRETO DE 12 CMS HECHO EN OBRA DE F'c=200 KG/CM2, T.M.A. 3/4" ACABADO ESCOBILLADO, INCLUYE: MODULACIÓN DE LOSA CON DISCO DE DIAMANTE, MATERIALES, ACARREOS, FLETES, VIBRADO, CIMBRADO, CURADO Y MANO DE OBRA.</t>
  </si>
  <si>
    <t>SUMINISTRO Y APLICACIÓN DE PINTURA ESMALTE ANTICORROSIVO PARA VENTANAS Y PUERTAS A BASE DE UNA CAPA DE PRIMARIO Y DOS CAPAS DE ACABADO, INCLUYE; MATERIALES, EQUIPOS Y MANO DE OBRA.</t>
  </si>
  <si>
    <t>SUMINISTRO Y COLOCACIÓN DE PINTURA VINÍLICA EN INTERIORES Y EXTERIORES (TRES MANOS),  INCLUYE: MATERIALES, MANO DE OBRA, FLETE AL LUGAR DE LA OBRA, ACARREOS INTERNOS, HERRAMIENTA, EQUIPO, DESPERDICIOS, Y LO NECESARIO PARA SU CORRECTA INSTALACION.</t>
  </si>
  <si>
    <t>EQUIPAMIENTO DE BOMBEO Y GRUA VIAJERA</t>
  </si>
  <si>
    <t>BOMBAS</t>
  </si>
  <si>
    <t>SUMINISTRO DE EQUIPO DE BOMBA TIPO TURBINA MCA PEERLESS (ESTADOS UNIDOS USA) FABRICACION ESPECIAL DISEÑO MEJORADO (2025). PUNTO UNITARIO DE OPERACIÓN 625 LPS PARA UNA CARGA DINAMICA TOTAL DE 133 MCA.,INCLUYE MOTOR VERTICAL JAULA DE ARDILLA MCA ABB EFICIENCIA PREMIUM IE4 (EFF. 96.3% ) PARA USO DE VARIADOR DE VELOCIDAD CON PROTECCIONES Y RODAMIENTOS AISLADOS CON UNA CATEGORIA DE USO CONTINUO 24/7 INCLUYE: MATERIALES, EQUIPO,  FLETES AL LUGAR DE LA OBRA, ACARREOS INTERNOS.</t>
  </si>
  <si>
    <t xml:space="preserve">INSTALACION DE EQUIPO DE BOMBA TIPO TURBINA MCA PEERLESS (ESTADOS UNIDOS USA) FABRICACION ESPECIAL DISEÑO MEJORADO (2025). PUNTO UNITARIO DE OPERACIÓN 625 LPS PARA UNA CARGA DINAMICA TOTAL DE 133 MCA.,INCLUYE MOTOR VERTICAL JAULA DE ARDILLA MCA ABB EFICIENCIA PREMIUM IE4 (EFF. 96.3% ) PARA USO DE VARIADOR DE VELOCIDAD CON PROTECCIONES Y RODAMIENTOS AISLADOS CON UNA CATEGORIA DE USO CONTINUO 24/7 INCLUYE:  MATERIALES, EQUIPO, HERRAMIENTA Y MANO DE OBRA NECESARIA PARA SU COMPLETA EJECUCIÓN,  FLETES AL LUGAR DE LA OBRA, ACARREOS INTERNOS, DESPERDICIOS Y LO NECESARIO PARA SU CORRECTA EJECUCION. </t>
  </si>
  <si>
    <t>SUMINISTRO DE VARIADORES DE VELOCIDAD ULTIMA GENERACION DE BOMBEO MCA ABB MODELO ACS580MV ULTIMA GENERACION PARA APLICACIONES DE ALTO NIVEL PARA SISTEMA DE BOMBEO FRENTE ACTIVO CON 36 PULSOS CON UNA FABRICACION EN SUIZA/SUECIA, INCLUYE, EQUIPO, HERRAMIENTA Y MANO DE OBRA.  FLETES AL LUGAR DE LA OBRA, ACARREOS INTERNOS.</t>
  </si>
  <si>
    <t>INSTALACION DE VARIADORES DE VELOCIDAD ULTIMA GENERACION DE BOMBEO MCA ABB MODELO ACS580MV  ULTIMA GENERACION PARA APLICACIONES DE ALTO NIVEL PARA SISTEMA DE BOMBEO FRENTE ACTIVO CON 36 PULSOS CON UNA FABRICACION EN SUIZA/SUECIA, INCLUYE, EQUIPO, HERRAMIENTA Y MANO DE OBRA.  FLETES AL LUGAR DE LA OBRA, ACARREOS INTERNOS.</t>
  </si>
  <si>
    <t xml:space="preserve">TABLERO DE CONTROL </t>
  </si>
  <si>
    <t xml:space="preserve">SUMINISTRO DE TABLERO DE DISTRIBUCIÓN METAL ENCLOSED DEL TIPO UNIGEAR CON AMBIENTE DIGITAL, DE MEDIA TENSIÓN PARA 5 MOTORES DE 1,500HP A 1190 RPM, 465 AMPS, APTO PARA OPERAR EN UN VOLTAJE DE 6,600V, 60HZ, 3,000 AMPERES NOMINALES, 3F, 3H, CON INTERRUPTOR GENERAL Y CORRIENTE DE CORTO CIRCUITO DE 31.5KA, PARA SERVICIO INTERIOR CON ARREGLO EN UNA ALTURA DE INTERRUPTOR, COLOR GRIS RAL 7035 PARA AMBIENTES CORROSIVOS. </t>
  </si>
  <si>
    <t xml:space="preserve">INSTALACION DE TABLERO DE DISTRIBUCIÓN METAL ENCLOSED DEL TIPO UNIGEAR CON AMBIENTE DIGITAL, DE MEDIA TENSIÓN PARA 5 MOTORES DE 3,500HP A 720 RPM,285 AMPS, APTO PARA OPERAR EN UN VOLTAJE DE 6,600V, 60HZ, 3,150 AMPERES NOMINALES, 3F, 3H, CON INTERRUPTOR GENERAL Y CORRIENTE DE CORTO CIRCUITO DE 31.5KA, PARA SERVICIO INTERIOR CON ARREGLO EN UNA ALTURA DE INTERRUPTOR, COLOR GRIS RAL 7035 PARA AMBIENTES CORROSIVOS. </t>
  </si>
  <si>
    <t>AIRE ACONDICIONADO</t>
  </si>
  <si>
    <t>SUMINISTRO DE AIRE ACONDICIONADO TIPO PAQUETE 15 TON INVERTER MARCA MIRAGE O SIMILAR, DE REFRIGERANTE R-410A</t>
  </si>
  <si>
    <t>INSTALACIÓN DE AIRE ACONDICIONADO TIPO PAQUETE 15 TON INVERTER MARCA MIRAGE O SIMILAR, DE REFRIGERANTE R-410A. INCLUYE CONEXIONES DE ALIMENTACIÓN ELÉCTRICA, CONEXIÓN DE TERMOSTATO, PRUEBAS DE FUNCIONAMIENTO Y PROGRAMACIÓN, REVISIÓN DE PARÁMETROS, TIRAJE DE DRENAJE PARA CONDENSADOS EN MATERIAL PVC</t>
  </si>
  <si>
    <t>SUMINISTRO E INSTALACIÓN DE TERMOSTATO DIGITAL SINCRONIZADO POR WIFI PARA FUNCIONAMIENTO, SINCRONIZACIÓN Y MONITORIZACIÓN DE EQUIPO DE AIRE ACONDICIONADO</t>
  </si>
  <si>
    <t>SUMINISTRO E INSTALACIÓN DE DUCTERÍA PARA DESFOGUE DE CALOR. INCLUYE: FABRICACIÓN DE DUCTERÍA GALVANIZADA PRIMERA CALIDAD PARA INYECCIÓN DE AIRE, TRAZOS, CORTES, ARMADO, FORRADO CON DCUT LINER, CODOS, MANIOBRAS DE INSTALACIÓN, FIJACIÓN, INSUMOS, MANO DE OBRA, SELLADOS DE LÁMINA CON SILICON EN POLURETANO.</t>
  </si>
  <si>
    <t>SUMINISTRO E INSTALACIÓN DE FILTROS CELDEK 55'3/4 X 21'3/4X5</t>
  </si>
  <si>
    <t>SUMINISTRO E INSTALACIÓN DE FILTROS CELDEK 48'3/4 X 21'3/4X5</t>
  </si>
  <si>
    <t>SUMINISTRO E INSTALACIÓN DE FILTROS CELDEK 30'3/4 X 42'3/4X5</t>
  </si>
  <si>
    <t>SUMINISTRO E INSTALACIÓN DE LOUVER 55'3/4 X 21'3/4</t>
  </si>
  <si>
    <t>SUMINISTRO E INSTALACIÓN DE LOUVER 39'3/4 X 21'3/4</t>
  </si>
  <si>
    <t>SUMINISTRO E INSTALACIÓN DE LOUVER 30'3/4 X 21'3/4</t>
  </si>
  <si>
    <t>SUMINISTRO E INSTALACIÓN DE SOPORTE PARA DUCTOS. INCLUYE SOPORTES PARA DUCTERIA CON FIJACIÓN A TECHO, INSUMOS, MANO DE OBRA</t>
  </si>
  <si>
    <t>SUMINISTRO E INSTALACIÓN DE REJILLAS DE INYECCIÓN Y RETORNOS. INCLUYE: REJILLAS PERIMETRALES ACABADO BLANCO BÁSICO, REJILLAS DE RETORNO DE AIRE, MANO DE OBRA.</t>
  </si>
  <si>
    <t>SUMINISTRO E INSTALACIÓN DE MALLA DE LIMITACIÓN. INCLUYE: MALLA PARA LIMITAR INGRESO DE ANIMALES HACIA DUCTOS</t>
  </si>
  <si>
    <t>CONTRAINCENDIO</t>
  </si>
  <si>
    <t>SUMINISTRO E INSTALACIÓN DE GABINETE CONTRA INCENDIO METÁLICO TIPO SOBREPONER, CON PUERTA DE VIDRIO Y MARCO DE ACERO, PINTADO EN ROJO REGLAMENTARIO, CON LEYENDA "ROMPER EN CASO DE INCENDIO", DIMENSIONES APROX. 70×70×25 CM. INCLUYE: FIJACIÓN A MURO, ACCESORIOS, MANO DE OBRA, HERRAMIENTA Y TODO LO NECESARIO PARA SU CORRECTA INSTALACIÓN.</t>
  </si>
  <si>
    <t>SUMINISTRO E INSTALACIÓN DE EXTINTOR PORTÁTIL DE POLVO QUÍMICO SECO ABC DE 9 KG (20 LB), CON MANÓMETRO, MANGUERA, BOQUILLA Y SOPORTE DE PARED, CERTIFICADO NOM-154-SCFI Y NOM-002-STPS. INCLUYE: CARGA INICIAL, ETIQUETA DE INSPECCIÓN, FIJACIÓN, MANO DE OBRA Y TODO LO NECESARIO PARA SU CORRECTA INSTALACIÓN.</t>
  </si>
  <si>
    <t>SUMINISTRO E INSTALACIÓN DE EXTINTOR PORTÁTIL DE BIÓXIDO DE CARBONO (CO₂) DE 4.5 KG (10 LB), CON CORNETA DIFUSORA, MANGUERA, VÁLVULA DE DESCARGA Y SOPORTE DE PARED, CERTIFICADO NOM-154-SCFI, PARA USO EN EQUIPOS ELÉCTRICOS ENERGIZADOS (CLASE C). INCLUYE: CARGA INICIAL, ETIQUETA DE INSPECCIÓN, FIJACIÓN, MANO DE OBRA Y TODO LO NECESARIO PARA SU CORRECTA INSTALACIÓN.</t>
  </si>
  <si>
    <t>SUMINISTRO E INSTALACIÓN DE SEÑALIZACIÓN DE SEGURIDAD CONTRA INCENDIO CONFORME A NOM-026-STPS Y NOM-003-SEGOB, EN LÁMINA FOSFORESCENTE DE 30×20 CM, INCLUYE SEÑALES DE UBICACIÓN DE EXTINTOR, RUTA DE EVACUACIÓN, SALIDA DE EMERGENCIA Y NO FUMAR. INCLUYE: FIJACIÓN A MURO O TECHO, TORNILLERÍA, MANO DE OBRA Y TODO LO NECESARIO PARA SU CORRECTA INSTALACIÓN.</t>
  </si>
  <si>
    <t>SUMINISTRO E INSTALACIÓN DE LÁMPARA DE EMERGENCIA CON BATERÍA DE RESPALDO DE NÍQUEL-CADMIO, DOS REFLECTORES LED AJUSTABLES, AUTONOMÍA MÍNIMA DE 90 MINUTOS, MONTAJE EN MURO. INCLUYE: FIJACIÓN, CONEXIÓN A CIRCUITO DE ILUMINACIÓN, PRUEBA DE FUNCIONAMIENTO, MANO DE OBRA Y TODO LO NECESARIO PARA SU CORRECTA INSTALACIÓN.</t>
  </si>
  <si>
    <t>SUMINISTRO E INSTALACIÓN DE DETECTOR DE HUMO FOTOELÉCTRICO AUTÓNOMO, CON BATERÍA DE 9V O ALIMENTACIÓN 120V CON RESPALDO DE BATERÍA, CERTIFICADO UL, MONTAJE EN PLAFÓN. INCLUYE: BASE, FIJACIÓN, PRUEBA DE FUNCIONAMIENTO, MANO DE OBRA Y TODO LO NECESARIO PARA SU CORRECTA INSTALACIÓN.</t>
  </si>
  <si>
    <t>B3</t>
  </si>
  <si>
    <t>B4</t>
  </si>
  <si>
    <t>B5</t>
  </si>
  <si>
    <t>GRUA</t>
  </si>
  <si>
    <t>MANIOBRA Y LOGÍSTICA DE GRÚA PARA MONTAJE</t>
  </si>
  <si>
    <t>SUMINISTRO E INSTALACION DE GRÚA VIAJERA CON CAPACIDAD DE 12TON. INCLUYE: MANDOS POR MEDIO DE BOTONERA DE PULSADORES DEPLAZABLE A LO LARGO DEL PUENTE, BOTONERA INALAMBRICA, PINTURA PRIMARIO GRIS Y ESMALTE ANTICORROSIVO EN ESTRUCTURA METÁLICA, FLETES DE ESTRUCTURA EQUIPO Y HERRAMIENTA, GRÚA AUTOPROPULSADA PARA LAS MANIOBRAS DE MONTAJE, PLATAFORMA DE SERVICIO PARA EL APOYO DE LOS MONTAJES</t>
  </si>
  <si>
    <t>SIOP-030</t>
  </si>
  <si>
    <t>SIOP-031</t>
  </si>
  <si>
    <t>SIOP-032</t>
  </si>
  <si>
    <t>SIOP-033</t>
  </si>
  <si>
    <t>SIOP-034</t>
  </si>
  <si>
    <t>SIOP-035</t>
  </si>
  <si>
    <t>SIOP-036</t>
  </si>
  <si>
    <t>SIOP-037</t>
  </si>
  <si>
    <t>SIOP-038</t>
  </si>
  <si>
    <t>SIOP-039</t>
  </si>
  <si>
    <t>SIOP-040</t>
  </si>
  <si>
    <t>SIOP-041</t>
  </si>
  <si>
    <t>SIOP-042</t>
  </si>
  <si>
    <t>SIOP-043</t>
  </si>
  <si>
    <t>SIOP-044</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</si>
</sst>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_-&quot;$&quot;* #,##0.00_-;&quot;-$&quot;* #,##0.00_-;_-&quot;$&quot;* \-??_-;_-@_-"/>
    <numFmt numFmtId="165" formatCode="_-[$€-2]* #,##0.00_-;\-[$€-2]* #,##0.00_-;_-[$€-2]* \-??_-"/>
    <numFmt numFmtId="166" formatCode="&quot;$&quot;#,##0.00;[Red]&quot;-$&quot;#,##0.00"/>
    <numFmt numFmtId="167" formatCode="&quot;SIOP-&quot;000"/>
    <numFmt numFmtId="168" formatCode="&quot;$&quot;#,##0.00"/>
    <numFmt numFmtId="170" formatCode="0.000"/>
  </numFmts>
  <fonts count="22">
    <font>
      <sz val="11"/>
      <color rgb="FF000000"/>
      <name val="Calibri"/>
      <family val="2"/>
      <charset val="-122"/>
    </font>
    <font>
      <sz val="10"/>
      <color theme="1"/>
      <name val="Arial"/>
      <family val="2"/>
    </font>
    <font>
      <sz val="11"/>
      <name val="Calibri"/>
      <family val="2"/>
    </font>
    <font>
      <sz val="10"/>
      <name val="Calibri"/>
      <family val="2"/>
    </font>
    <font>
      <sz val="10"/>
      <color rgb="FF000000"/>
      <name val="Calibri"/>
      <family val="2"/>
    </font>
    <font>
      <b/>
      <sz val="11"/>
      <name val="Calibri"/>
      <family val="2"/>
    </font>
    <font>
      <b/>
      <sz val="10"/>
      <name val="Calibri"/>
      <family val="2"/>
    </font>
    <font>
      <b/>
      <sz val="18"/>
      <name val="Calibri"/>
      <family val="2"/>
    </font>
    <font>
      <b/>
      <sz val="10"/>
      <color rgb="FF000000"/>
      <name val="Calibri"/>
      <family val="2"/>
    </font>
    <font>
      <b/>
      <sz val="10"/>
      <color rgb="FF5B9BD5"/>
      <name val="Calibri"/>
      <family val="2"/>
    </font>
    <font>
      <b/>
      <sz val="10"/>
      <color rgb="FF006600"/>
      <name val="Calibri"/>
      <family val="2"/>
    </font>
    <font>
      <sz val="10"/>
      <color rgb="FF006600"/>
      <name val="Calibri"/>
      <family val="2"/>
    </font>
    <font>
      <sz val="10"/>
      <name val="Arial"/>
      <family val="2"/>
    </font>
    <font>
      <sz val="8"/>
      <name val="Arial"/>
      <family val="2"/>
    </font>
    <font>
      <sz val="8"/>
      <color rgb="FF000000"/>
      <name val="Arial"/>
      <family val="2"/>
    </font>
    <font>
      <sz val="11"/>
      <color theme="0"/>
      <name val="Calibri"/>
      <family val="2"/>
      <scheme val="minor"/>
    </font>
    <font>
      <b/>
      <sz val="12"/>
      <name val="Calibri"/>
      <family val="2"/>
      <scheme val="minor"/>
    </font>
    <font>
      <b/>
      <sz val="10"/>
      <name val="Calibri"/>
      <family val="2"/>
      <scheme val="minor"/>
    </font>
    <font>
      <b/>
      <sz val="10"/>
      <color rgb="FF006600"/>
      <name val="Calibri"/>
      <family val="2"/>
      <scheme val="minor"/>
    </font>
    <font>
      <b/>
      <sz val="10"/>
      <color rgb="FF0000CC"/>
      <name val="Calibri"/>
      <family val="2"/>
      <scheme val="minor"/>
    </font>
    <font>
      <sz val="8"/>
      <name val="Calibri"/>
      <family val="2"/>
    </font>
    <font>
      <sz val="10"/>
      <color rgb="FF006600"/>
      <name val="Calibri"/>
      <family val="2"/>
      <scheme val="minor"/>
    </font>
  </fonts>
  <fills count="4">
    <fill>
      <patternFill patternType="none"/>
    </fill>
    <fill>
      <patternFill patternType="gray125"/>
    </fill>
    <fill>
      <patternFill patternType="solid">
        <fgColor rgb="FF369443"/>
        <bgColor indexed="64"/>
      </patternFill>
    </fill>
    <fill>
      <patternFill patternType="solid">
        <fgColor theme="0" tint="-0.249970003962517"/>
        <bgColor indexed="64"/>
      </patternFill>
    </fill>
  </fills>
  <borders count="14">
    <border>
      <left/>
      <right/>
      <top/>
      <bottom/>
      <diagonal/>
    </border>
    <border>
      <left style="medium">
        <color auto="1"/>
      </left>
      <right style="medium">
        <color auto="1"/>
      </right>
      <top style="medium">
        <color auto="1"/>
      </top>
      <bottom/>
    </border>
    <border>
      <left style="medium">
        <color auto="1"/>
      </left>
      <right style="medium">
        <color auto="1"/>
      </right>
      <top/>
      <bottom/>
    </border>
    <border>
      <left style="medium">
        <color auto="1"/>
      </left>
      <right/>
      <top/>
      <bottom/>
    </border>
    <border>
      <left style="medium">
        <color auto="1"/>
      </left>
      <right/>
      <top style="medium">
        <color auto="1"/>
      </top>
      <bottom/>
    </border>
    <border>
      <left/>
      <right style="medium">
        <color auto="1"/>
      </right>
      <top/>
      <bottom/>
    </border>
    <border>
      <left/>
      <right style="medium">
        <color auto="1"/>
      </right>
      <top style="medium">
        <color auto="1"/>
      </top>
      <bottom/>
    </border>
    <border>
      <left/>
      <right style="medium">
        <color auto="1"/>
      </right>
      <top/>
      <bottom style="medium">
        <color auto="1"/>
      </bottom>
    </border>
    <border>
      <left style="medium">
        <color auto="1"/>
      </left>
      <right style="medium">
        <color auto="1"/>
      </right>
      <top/>
      <bottom style="medium">
        <color auto="1"/>
      </bottom>
    </border>
    <border>
      <left style="medium">
        <color rgb="FF333F48"/>
      </left>
      <right/>
      <top style="medium">
        <color rgb="FF333F48"/>
      </top>
      <bottom style="medium">
        <color rgb="FF333F48"/>
      </bottom>
    </border>
    <border>
      <left/>
      <right/>
      <top style="medium">
        <color rgb="FF333F48"/>
      </top>
      <bottom style="medium">
        <color rgb="FF333F48"/>
      </bottom>
    </border>
    <border>
      <left/>
      <right style="thin">
        <color rgb="FF333F48"/>
      </right>
      <top style="medium">
        <color rgb="FF333F48"/>
      </top>
      <bottom style="medium">
        <color rgb="FF333F48"/>
      </bottom>
    </border>
    <border>
      <left style="medium">
        <color auto="1"/>
      </left>
      <right/>
      <top/>
      <bottom style="medium">
        <color auto="1"/>
      </bottom>
    </border>
    <border>
      <left/>
      <right/>
      <top/>
      <bottom style="medium">
        <color auto="1"/>
      </bottom>
    </border>
  </borders>
  <cellStyleXfs count="33">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164" fontId="0" fillId="0" borderId="0" applyBorder="0" applyProtection="0">
      <alignment/>
    </xf>
    <xf numFmtId="0" fontId="12" fillId="0" borderId="0">
      <alignment/>
      <protection/>
    </xf>
    <xf numFmtId="164" fontId="0" fillId="0" borderId="0" applyBorder="0" applyProtection="0">
      <alignment/>
    </xf>
    <xf numFmtId="0" fontId="12" fillId="0" borderId="0">
      <alignment/>
      <protection/>
    </xf>
    <xf numFmtId="0" fontId="12" fillId="0" borderId="0">
      <alignment/>
      <protection/>
    </xf>
    <xf numFmtId="165" fontId="12" fillId="0" borderId="0">
      <alignment/>
      <protection/>
    </xf>
    <xf numFmtId="0" fontId="12" fillId="0" borderId="0">
      <alignment/>
      <protection/>
    </xf>
    <xf numFmtId="0" fontId="12" fillId="0" borderId="0">
      <alignment/>
      <protection/>
    </xf>
    <xf numFmtId="0" fontId="12" fillId="0" borderId="0">
      <alignment/>
      <protection/>
    </xf>
    <xf numFmtId="164" fontId="0" fillId="0" borderId="0" applyBorder="0" applyProtection="0">
      <alignment/>
    </xf>
    <xf numFmtId="164" fontId="0" fillId="0" borderId="0" applyBorder="0" applyProtection="0">
      <alignment/>
    </xf>
    <xf numFmtId="0" fontId="12" fillId="0" borderId="0">
      <alignment/>
      <protection/>
    </xf>
    <xf numFmtId="0" fontId="0" fillId="0" borderId="0">
      <alignment/>
      <protection/>
    </xf>
  </cellStyleXfs>
  <cellXfs count="104">
    <xf numFmtId="0" fontId="0" fillId="0" borderId="0" xfId="0"/>
    <xf numFmtId="0" fontId="2" fillId="0" borderId="0" xfId="28" applyFont="1" applyAlignment="1">
      <alignment vertical="top"/>
      <protection/>
    </xf>
    <xf numFmtId="0" fontId="3" fillId="0" borderId="0" xfId="28" applyFont="1" applyAlignment="1">
      <alignment vertical="top"/>
      <protection/>
    </xf>
    <xf numFmtId="0" fontId="2" fillId="0" borderId="0" xfId="23" applyFont="1" applyAlignment="1">
      <alignment horizontal="center" vertical="center"/>
      <protection/>
    </xf>
    <xf numFmtId="0" fontId="4" fillId="0" borderId="0" xfId="0" applyFont="1"/>
    <xf numFmtId="0" fontId="0" fillId="0" borderId="0" xfId="0" applyAlignment="1">
      <alignment horizontal="justify"/>
    </xf>
    <xf numFmtId="0" fontId="5" fillId="0" borderId="1" xfId="28" applyFont="1" applyBorder="1" applyAlignment="1">
      <alignment horizontal="justify" vertical="top"/>
      <protection/>
    </xf>
    <xf numFmtId="0" fontId="5" fillId="0" borderId="2" xfId="28" applyFont="1" applyBorder="1" applyAlignment="1">
      <alignment horizontal="justify" vertical="top" wrapText="1"/>
      <protection/>
    </xf>
    <xf numFmtId="0" fontId="5" fillId="0" borderId="3" xfId="28" applyFont="1" applyBorder="1" applyAlignment="1">
      <alignment horizontal="center" vertical="top"/>
      <protection/>
    </xf>
    <xf numFmtId="0" fontId="5" fillId="0" borderId="0" xfId="28" applyFont="1" applyAlignment="1">
      <alignment horizontal="center" vertical="top"/>
      <protection/>
    </xf>
    <xf numFmtId="0" fontId="6" fillId="0" borderId="0" xfId="28" applyFont="1" applyAlignment="1">
      <alignment horizontal="justify" vertical="top" wrapText="1"/>
      <protection/>
    </xf>
    <xf numFmtId="0" fontId="5" fillId="0" borderId="4" xfId="28" applyFont="1" applyBorder="1" applyAlignment="1">
      <alignment horizontal="justify" vertical="top"/>
      <protection/>
    </xf>
    <xf numFmtId="0" fontId="6" fillId="0" borderId="1" xfId="28" applyFont="1" applyBorder="1" applyAlignment="1">
      <alignment horizontal="center" vertical="top"/>
      <protection/>
    </xf>
    <xf numFmtId="0" fontId="3" fillId="0" borderId="0" xfId="28" applyFont="1" applyAlignment="1">
      <alignment horizontal="justify" vertical="top"/>
      <protection/>
    </xf>
    <xf numFmtId="0" fontId="5" fillId="0" borderId="0" xfId="28" applyFont="1" applyAlignment="1">
      <alignment vertical="top"/>
      <protection/>
    </xf>
    <xf numFmtId="0" fontId="5" fillId="0" borderId="0" xfId="28" applyFont="1" applyAlignment="1">
      <alignment horizontal="justify" vertical="top"/>
      <protection/>
    </xf>
    <xf numFmtId="166" fontId="6" fillId="0" borderId="0" xfId="28" applyNumberFormat="1" applyFont="1" applyAlignment="1">
      <alignment horizontal="justify" vertical="top" wrapText="1"/>
      <protection/>
    </xf>
    <xf numFmtId="166" fontId="6" fillId="0" borderId="0" xfId="28" applyNumberFormat="1" applyFont="1" applyAlignment="1">
      <alignment horizontal="right" vertical="top" wrapText="1"/>
      <protection/>
    </xf>
    <xf numFmtId="49" fontId="10" fillId="0" borderId="0" xfId="0" applyNumberFormat="1" applyFont="1" applyAlignment="1">
      <alignment horizontal="left" vertical="top" shrinkToFit="1"/>
    </xf>
    <xf numFmtId="4" fontId="11" fillId="0" borderId="0" xfId="0" applyNumberFormat="1" applyFont="1" applyAlignment="1">
      <alignment horizontal="center" vertical="top" wrapText="1"/>
    </xf>
    <xf numFmtId="4" fontId="10" fillId="0" borderId="0" xfId="0" applyNumberFormat="1" applyFont="1" applyAlignment="1">
      <alignment horizontal="right" vertical="top" shrinkToFit="1"/>
    </xf>
    <xf numFmtId="49" fontId="10" fillId="0" borderId="0" xfId="0" applyNumberFormat="1" applyFont="1" applyAlignment="1">
      <alignment horizontal="justify" vertical="top" wrapText="1"/>
    </xf>
    <xf numFmtId="166" fontId="10" fillId="0" borderId="0" xfId="0" applyNumberFormat="1" applyFont="1" applyAlignment="1">
      <alignment horizontal="right" vertical="top" wrapText="1"/>
    </xf>
    <xf numFmtId="0" fontId="3" fillId="0" borderId="0" xfId="28" applyFont="1" applyAlignment="1">
      <alignment horizontal="center" vertical="top"/>
      <protection/>
    </xf>
    <xf numFmtId="4" fontId="3" fillId="0" borderId="0" xfId="28" applyNumberFormat="1" applyFont="1" applyAlignment="1">
      <alignment vertical="top"/>
      <protection/>
    </xf>
    <xf numFmtId="168" fontId="3" fillId="0" borderId="0" xfId="20" applyNumberFormat="1" applyFont="1" applyBorder="1" applyAlignment="1" applyProtection="1">
      <alignment vertical="top"/>
      <protection/>
    </xf>
    <xf numFmtId="168" fontId="4" fillId="0" borderId="0" xfId="0" applyNumberFormat="1" applyFont="1" applyAlignment="1">
      <alignment horizontal="right" vertical="top"/>
    </xf>
    <xf numFmtId="0" fontId="3" fillId="0" borderId="0" xfId="0" applyFont="1" applyAlignment="1">
      <alignment horizontal="justify" vertical="top" wrapText="1"/>
    </xf>
    <xf numFmtId="0" fontId="6" fillId="0" borderId="0" xfId="28" applyFont="1" applyAlignment="1">
      <alignment horizontal="justify" vertical="top"/>
      <protection/>
    </xf>
    <xf numFmtId="0" fontId="5" fillId="0" borderId="5" xfId="28" applyFont="1" applyBorder="1" applyAlignment="1">
      <alignment horizontal="center" vertical="top" wrapText="1"/>
      <protection/>
    </xf>
    <xf numFmtId="14" fontId="2" fillId="0" borderId="6" xfId="28" applyNumberFormat="1" applyFont="1" applyBorder="1" applyAlignment="1">
      <alignment horizontal="left" vertical="top" wrapText="1"/>
      <protection/>
    </xf>
    <xf numFmtId="14" fontId="2" fillId="0" borderId="5" xfId="28" applyNumberFormat="1" applyFont="1" applyBorder="1" applyAlignment="1">
      <alignment horizontal="left" vertical="top" wrapText="1"/>
      <protection/>
    </xf>
    <xf numFmtId="0" fontId="2" fillId="0" borderId="5" xfId="28" applyFont="1" applyBorder="1" applyAlignment="1">
      <alignment horizontal="left" vertical="top" wrapText="1"/>
      <protection/>
    </xf>
    <xf numFmtId="14" fontId="2" fillId="0" borderId="7" xfId="28" applyNumberFormat="1" applyFont="1" applyBorder="1" applyAlignment="1">
      <alignment horizontal="left" vertical="top" wrapText="1"/>
      <protection/>
    </xf>
    <xf numFmtId="0" fontId="3" fillId="0" borderId="0" xfId="28" applyFont="1" applyAlignment="1">
      <alignment vertical="top" wrapText="1"/>
      <protection/>
    </xf>
    <xf numFmtId="0" fontId="5" fillId="0" borderId="0" xfId="28" applyFont="1" applyAlignment="1">
      <alignment vertical="top" wrapText="1"/>
      <protection/>
    </xf>
    <xf numFmtId="4" fontId="10" fillId="0" borderId="0" xfId="0" applyNumberFormat="1" applyFont="1" applyAlignment="1">
      <alignment horizontal="center" vertical="top" wrapText="1"/>
    </xf>
    <xf numFmtId="0" fontId="0" fillId="0" borderId="0" xfId="0" applyAlignment="1">
      <alignment wrapText="1"/>
    </xf>
    <xf numFmtId="0" fontId="13" fillId="0" borderId="0" xfId="0" applyFont="1" applyAlignment="1">
      <alignment horizontal="justify" vertical="top"/>
    </xf>
    <xf numFmtId="4" fontId="13" fillId="0" borderId="0" xfId="0" applyNumberFormat="1" applyFont="1" applyAlignment="1">
      <alignment horizontal="center" vertical="top" wrapText="1"/>
    </xf>
    <xf numFmtId="168" fontId="14" fillId="0" borderId="0" xfId="0" applyNumberFormat="1" applyFont="1" applyAlignment="1">
      <alignment horizontal="right" vertical="top"/>
    </xf>
    <xf numFmtId="0" fontId="13" fillId="0" borderId="0" xfId="28" applyFont="1" applyAlignment="1">
      <alignment vertical="top"/>
      <protection/>
    </xf>
    <xf numFmtId="0" fontId="2" fillId="0" borderId="1" xfId="28" applyFont="1" applyBorder="1" applyAlignment="1">
      <alignment horizontal="left" vertical="top"/>
      <protection/>
    </xf>
    <xf numFmtId="0" fontId="2" fillId="0" borderId="2" xfId="28" applyFont="1" applyBorder="1" applyAlignment="1">
      <alignment horizontal="left" vertical="top"/>
      <protection/>
    </xf>
    <xf numFmtId="0" fontId="2" fillId="0" borderId="8" xfId="28" applyFont="1" applyBorder="1" applyAlignment="1">
      <alignment horizontal="left" vertical="top"/>
      <protection/>
    </xf>
    <xf numFmtId="0" fontId="3" fillId="0" borderId="0" xfId="28" applyFont="1" applyAlignment="1">
      <alignment horizontal="left" vertical="top"/>
      <protection/>
    </xf>
    <xf numFmtId="0" fontId="5" fillId="0" borderId="0" xfId="28" applyFont="1" applyAlignment="1">
      <alignment horizontal="left" vertical="top"/>
      <protection/>
    </xf>
    <xf numFmtId="49" fontId="3" fillId="0" borderId="0" xfId="28" applyNumberFormat="1" applyFont="1" applyAlignment="1">
      <alignment horizontal="left" vertical="top"/>
      <protection/>
    </xf>
    <xf numFmtId="167" fontId="3" fillId="0" borderId="0" xfId="28" applyNumberFormat="1" applyFont="1" applyAlignment="1">
      <alignment horizontal="left" vertical="top"/>
      <protection/>
    </xf>
    <xf numFmtId="0" fontId="0" fillId="0" borderId="0" xfId="0" applyAlignment="1">
      <alignment horizontal="left"/>
    </xf>
    <xf numFmtId="0" fontId="5" fillId="0" borderId="1" xfId="28" applyFont="1" applyBorder="1" applyAlignment="1">
      <alignment vertical="top"/>
      <protection/>
    </xf>
    <xf numFmtId="0" fontId="5" fillId="0" borderId="2" xfId="28" applyFont="1" applyBorder="1" applyAlignment="1">
      <alignment vertical="top"/>
      <protection/>
    </xf>
    <xf numFmtId="0" fontId="5" fillId="0" borderId="8" xfId="28" applyFont="1" applyBorder="1" applyAlignment="1">
      <alignment vertical="top"/>
      <protection/>
    </xf>
    <xf numFmtId="0" fontId="15" fillId="2" borderId="9" xfId="32" applyFont="1" applyFill="1" applyBorder="1" applyAlignment="1">
      <alignment horizontal="center" vertical="center" wrapText="1"/>
      <protection/>
    </xf>
    <xf numFmtId="0" fontId="15" fillId="2" borderId="10" xfId="32" applyFont="1" applyFill="1" applyBorder="1" applyAlignment="1">
      <alignment horizontal="center" vertical="center" wrapText="1"/>
      <protection/>
    </xf>
    <xf numFmtId="0" fontId="15" fillId="2" borderId="11" xfId="32" applyFont="1" applyFill="1" applyBorder="1" applyAlignment="1">
      <alignment horizontal="center" vertical="center" wrapText="1"/>
      <protection/>
    </xf>
    <xf numFmtId="0" fontId="16" fillId="3" borderId="0" xfId="23" applyFont="1" applyFill="1" applyAlignment="1">
      <alignment vertical="top"/>
      <protection/>
    </xf>
    <xf numFmtId="0" fontId="17" fillId="3" borderId="0" xfId="23" applyFont="1" applyFill="1" applyAlignment="1">
      <alignment horizontal="center" vertical="top"/>
      <protection/>
    </xf>
    <xf numFmtId="0" fontId="16" fillId="3" borderId="0" xfId="23" applyFont="1" applyFill="1" applyAlignment="1">
      <alignment horizontal="center" vertical="top"/>
      <protection/>
    </xf>
    <xf numFmtId="170" fontId="16" fillId="3" borderId="0" xfId="23" applyNumberFormat="1" applyFont="1" applyFill="1" applyAlignment="1">
      <alignment vertical="top"/>
      <protection/>
    </xf>
    <xf numFmtId="0" fontId="15" fillId="2" borderId="0" xfId="32" applyFont="1" applyFill="1" applyAlignment="1">
      <alignment horizontal="center" vertical="center" wrapText="1"/>
      <protection/>
    </xf>
    <xf numFmtId="0" fontId="15" fillId="2" borderId="0" xfId="32" applyFont="1" applyFill="1" applyAlignment="1">
      <alignment horizontal="left" vertical="center" wrapText="1"/>
      <protection/>
    </xf>
    <xf numFmtId="168" fontId="15" fillId="2" borderId="0" xfId="32" applyNumberFormat="1" applyFont="1" applyFill="1" applyAlignment="1">
      <alignment horizontal="right" vertical="center" wrapText="1"/>
      <protection/>
    </xf>
    <xf numFmtId="0" fontId="18" fillId="0" borderId="0" xfId="23" applyFont="1" applyAlignment="1">
      <alignment horizontal="justify" vertical="top"/>
      <protection/>
    </xf>
    <xf numFmtId="168" fontId="18" fillId="0" borderId="0" xfId="20" applyNumberFormat="1" applyFont="1" applyAlignment="1">
      <alignment vertical="top"/>
    </xf>
    <xf numFmtId="167" fontId="13" fillId="0" borderId="0" xfId="23" applyNumberFormat="1" applyFont="1" applyAlignment="1">
      <alignment horizontal="left" vertical="top"/>
      <protection/>
    </xf>
    <xf numFmtId="0" fontId="13" fillId="0" borderId="0" xfId="23" applyFont="1" applyAlignment="1">
      <alignment horizontal="center" vertical="top"/>
      <protection/>
    </xf>
    <xf numFmtId="168" fontId="13" fillId="0" borderId="0" xfId="29" applyNumberFormat="1" applyFont="1" applyBorder="1" applyAlignment="1" applyProtection="1">
      <alignment vertical="top"/>
      <protection/>
    </xf>
    <xf numFmtId="0" fontId="8" fillId="0" borderId="0" xfId="23" applyFont="1" applyAlignment="1">
      <alignment horizontal="left" vertical="top"/>
      <protection/>
    </xf>
    <xf numFmtId="0" fontId="8" fillId="0" borderId="0" xfId="23" applyFont="1" applyAlignment="1">
      <alignment horizontal="justify" vertical="top"/>
      <protection/>
    </xf>
    <xf numFmtId="49" fontId="9" fillId="0" borderId="0" xfId="23" applyNumberFormat="1" applyFont="1" applyAlignment="1">
      <alignment horizontal="center" vertical="top" wrapText="1"/>
      <protection/>
    </xf>
    <xf numFmtId="166" fontId="8" fillId="0" borderId="0" xfId="0" applyNumberFormat="1" applyFont="1" applyAlignment="1">
      <alignment horizontal="right" vertical="top" wrapText="1"/>
    </xf>
    <xf numFmtId="4" fontId="13" fillId="0" borderId="0" xfId="23" applyNumberFormat="1" applyFont="1" applyAlignment="1">
      <alignment horizontal="right" vertical="top"/>
      <protection/>
    </xf>
    <xf numFmtId="168" fontId="19" fillId="0" borderId="0" xfId="30" applyNumberFormat="1" applyFont="1" applyAlignment="1">
      <alignment vertical="top"/>
    </xf>
    <xf numFmtId="168" fontId="18" fillId="0" borderId="0" xfId="29" applyNumberFormat="1" applyFont="1" applyAlignment="1">
      <alignment vertical="top"/>
    </xf>
    <xf numFmtId="49" fontId="10" fillId="0" borderId="0" xfId="0" applyNumberFormat="1" applyFont="1" applyAlignment="1">
      <alignment horizontal="justify" vertical="top" shrinkToFit="1"/>
    </xf>
    <xf numFmtId="0" fontId="21" fillId="0" borderId="0" xfId="23" applyFont="1" applyAlignment="1">
      <alignment horizontal="center" vertical="top" wrapText="1"/>
      <protection/>
    </xf>
    <xf numFmtId="49" fontId="19" fillId="0" borderId="0" xfId="23" applyNumberFormat="1" applyFont="1" applyAlignment="1">
      <alignment horizontal="left" vertical="top"/>
      <protection/>
    </xf>
    <xf numFmtId="0" fontId="19" fillId="0" borderId="0" xfId="23" applyFont="1" applyAlignment="1">
      <alignment horizontal="justify" vertical="top"/>
      <protection/>
    </xf>
    <xf numFmtId="0" fontId="5" fillId="0" borderId="0" xfId="23" applyFont="1" applyAlignment="1">
      <alignment vertical="top"/>
      <protection/>
    </xf>
    <xf numFmtId="0" fontId="13" fillId="0" borderId="0" xfId="0" applyFont="1" applyFill="1" applyAlignment="1">
      <alignment horizontal="justify" vertical="top"/>
    </xf>
    <xf numFmtId="2" fontId="13" fillId="0" borderId="0" xfId="28" applyNumberFormat="1" applyFont="1" applyAlignment="1">
      <alignment vertical="top"/>
      <protection/>
    </xf>
    <xf numFmtId="168" fontId="13" fillId="0" borderId="0" xfId="28" applyNumberFormat="1" applyFont="1" applyAlignment="1">
      <alignment vertical="top"/>
      <protection/>
    </xf>
    <xf numFmtId="168" fontId="4" fillId="0" borderId="0" xfId="0" applyNumberFormat="1" applyFont="1"/>
    <xf numFmtId="0" fontId="15" fillId="2" borderId="0" xfId="32" applyFont="1" applyFill="1" applyAlignment="1">
      <alignment horizontal="center" vertical="center" wrapText="1"/>
      <protection/>
    </xf>
    <xf numFmtId="0" fontId="5" fillId="0" borderId="1" xfId="28" applyFont="1" applyBorder="1" applyAlignment="1">
      <alignment horizontal="center" vertical="top"/>
      <protection/>
    </xf>
    <xf numFmtId="0" fontId="15" fillId="2" borderId="9" xfId="32" applyFont="1" applyFill="1" applyBorder="1" applyAlignment="1">
      <alignment horizontal="center" vertical="center" wrapText="1"/>
      <protection/>
    </xf>
    <xf numFmtId="0" fontId="15" fillId="2" borderId="10" xfId="32" applyFont="1" applyFill="1" applyBorder="1" applyAlignment="1">
      <alignment horizontal="center" vertical="center" wrapText="1"/>
      <protection/>
    </xf>
    <xf numFmtId="0" fontId="15" fillId="2" borderId="11" xfId="32" applyFont="1" applyFill="1" applyBorder="1" applyAlignment="1">
      <alignment horizontal="center" vertical="center" wrapText="1"/>
      <protection/>
    </xf>
    <xf numFmtId="0" fontId="5" fillId="0" borderId="8" xfId="28" applyFont="1" applyBorder="1" applyAlignment="1">
      <alignment horizontal="justify" vertical="top" wrapText="1"/>
      <protection/>
    </xf>
    <xf numFmtId="0" fontId="3" fillId="0" borderId="8" xfId="28" applyFont="1" applyBorder="1" applyAlignment="1">
      <alignment horizontal="justify" vertical="top"/>
      <protection/>
    </xf>
    <xf numFmtId="0" fontId="2" fillId="0" borderId="8" xfId="28" applyFont="1" applyBorder="1" applyAlignment="1">
      <alignment horizontal="justify" vertical="top"/>
      <protection/>
    </xf>
    <xf numFmtId="0" fontId="7" fillId="0" borderId="8" xfId="23" applyFont="1" applyBorder="1" applyAlignment="1">
      <alignment horizontal="center" vertical="top"/>
      <protection/>
    </xf>
    <xf numFmtId="0" fontId="2" fillId="0" borderId="3" xfId="28" applyFont="1" applyBorder="1" applyAlignment="1">
      <alignment horizontal="center" vertical="top"/>
      <protection/>
    </xf>
    <xf numFmtId="0" fontId="2" fillId="0" borderId="0" xfId="28" applyFont="1" applyAlignment="1">
      <alignment horizontal="center" vertical="top"/>
      <protection/>
    </xf>
    <xf numFmtId="0" fontId="2" fillId="0" borderId="5" xfId="28" applyFont="1" applyBorder="1" applyAlignment="1">
      <alignment horizontal="center" vertical="top"/>
      <protection/>
    </xf>
    <xf numFmtId="0" fontId="2" fillId="0" borderId="12" xfId="28" applyFont="1" applyBorder="1" applyAlignment="1">
      <alignment horizontal="center" vertical="top"/>
      <protection/>
    </xf>
    <xf numFmtId="0" fontId="2" fillId="0" borderId="13" xfId="28" applyFont="1" applyBorder="1" applyAlignment="1">
      <alignment horizontal="center" vertical="top"/>
      <protection/>
    </xf>
    <xf numFmtId="0" fontId="2" fillId="0" borderId="7" xfId="28" applyFont="1" applyBorder="1" applyAlignment="1">
      <alignment horizontal="center" vertical="top"/>
      <protection/>
    </xf>
    <xf numFmtId="0" fontId="5" fillId="0" borderId="2" xfId="28" applyFont="1" applyBorder="1" applyAlignment="1">
      <alignment horizontal="center" vertical="top"/>
      <protection/>
    </xf>
    <xf numFmtId="0" fontId="5" fillId="0" borderId="8" xfId="28" applyFont="1" applyBorder="1" applyAlignment="1">
      <alignment horizontal="center" vertical="top"/>
      <protection/>
    </xf>
    <xf numFmtId="14" fontId="5" fillId="0" borderId="4" xfId="28" applyNumberFormat="1" applyFont="1" applyBorder="1" applyAlignment="1">
      <alignment horizontal="right" vertical="top"/>
      <protection/>
    </xf>
    <xf numFmtId="14" fontId="5" fillId="0" borderId="3" xfId="28" applyNumberFormat="1" applyFont="1" applyBorder="1" applyAlignment="1">
      <alignment horizontal="right" vertical="top"/>
      <protection/>
    </xf>
    <xf numFmtId="14" fontId="5" fillId="0" borderId="12" xfId="28" applyNumberFormat="1" applyFont="1" applyBorder="1" applyAlignment="1">
      <alignment horizontal="right" vertical="top"/>
      <protection/>
    </xf>
  </cellXfs>
  <cellStyles count="19">
    <cellStyle name="Normal" xfId="0" builtinId="0"/>
    <cellStyle name="Percent" xfId="15" builtinId="5"/>
    <cellStyle name="Currency" xfId="16" builtinId="4"/>
    <cellStyle name="Currency [0]" xfId="17" builtinId="7"/>
    <cellStyle name="Comma" xfId="18" builtinId="3"/>
    <cellStyle name="Comma [0]" xfId="19" builtinId="6"/>
    <cellStyle name="Moneda" xfId="20" builtinId="4"/>
    <cellStyle name="Normal 3" xfId="21"/>
    <cellStyle name="Moneda 2 2" xfId="22"/>
    <cellStyle name="Normal 2 2" xfId="23"/>
    <cellStyle name="Normal 2 3" xfId="24"/>
    <cellStyle name="Normal 4 2" xfId="25"/>
    <cellStyle name="Millares 2" xfId="26"/>
    <cellStyle name="Normal 3 2" xfId="27"/>
    <cellStyle name="Normal 2" xfId="28"/>
    <cellStyle name="Moneda 2" xfId="29"/>
    <cellStyle name="Moneda 2 2 2" xfId="30"/>
    <cellStyle name="Normal 2 2 2" xfId="31"/>
    <cellStyle name="Normal 4" xfId="32"/>
  </cellStyles>
  <dxfs count="73">
    <dxf>
      <font>
        <color rgb="FF9C0006"/>
      </font>
      <fill>
        <patternFill patternType="solid">
          <bgColor rgb="FFFFC7CE"/>
        </patternFill>
      </fill>
    </dxf>
    <dxf>
      <font>
        <color rgb="FF9C0006"/>
      </font>
      <fill>
        <patternFill patternType="solid">
          <bgColor rgb="FFFFC7CE"/>
        </patternFill>
      </fill>
    </dxf>
    <dxf>
      <font>
        <color theme="0"/>
      </font>
    </dxf>
    <dxf>
      <font>
        <color rgb="FF9C0006"/>
      </font>
      <fill>
        <patternFill patternType="solid">
          <bgColor rgb="FFFFC7CE"/>
        </patternFill>
      </fill>
    </dxf>
    <dxf>
      <font>
        <color rgb="FF9C0006"/>
      </font>
      <fill>
        <patternFill patternType="solid">
          <bgColor rgb="FFFFC7CE"/>
        </patternFill>
      </fill>
    </dxf>
    <dxf>
      <font>
        <color theme="0"/>
      </font>
    </dxf>
    <dxf>
      <font>
        <color rgb="FF9C0006"/>
      </font>
      <fill>
        <patternFill patternType="solid">
          <bgColor rgb="FFFFC7CE"/>
        </patternFill>
      </fill>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theme="0"/>
      </font>
    </dxf>
    <dxf>
      <font>
        <color theme="0"/>
      </font>
    </dxf>
    <dxf>
      <font>
        <color rgb="FF9C0006"/>
      </font>
      <fill>
        <patternFill patternType="solid">
          <bgColor rgb="FFFFC7CE"/>
        </patternFill>
      </fill>
    </dxf>
    <dxf>
      <font>
        <color theme="0"/>
      </font>
    </dxf>
    <dxf>
      <font>
        <color theme="0"/>
      </font>
    </dxf>
    <dxf>
      <font>
        <color theme="0"/>
      </font>
    </dxf>
    <dxf>
      <font>
        <color theme="0"/>
      </font>
    </dxf>
    <dxf>
      <font>
        <color theme="0"/>
      </font>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rgb="FF9C0006"/>
      </font>
      <fill>
        <patternFill patternType="solid">
          <bgColor rgb="FFFFC7CE"/>
        </patternFill>
      </fill>
    </dxf>
    <dxf>
      <font>
        <color theme="0"/>
      </font>
    </dxf>
    <dxf>
      <font>
        <color theme="0"/>
      </font>
    </dxf>
    <dxf>
      <font>
        <color theme="0"/>
      </font>
    </dxf>
    <dxf>
      <font>
        <color theme="0"/>
      </font>
    </dxf>
    <dxf>
      <font>
        <color theme="0"/>
      </font>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rgb="FF9C0006"/>
      </font>
      <fill>
        <patternFill patternType="solid">
          <bgColor rgb="FFFFC7CE"/>
        </patternFill>
      </fill>
    </dxf>
    <dxf>
      <font>
        <color theme="0"/>
      </font>
    </dxf>
    <dxf>
      <font>
        <color theme="0"/>
      </font>
    </dxf>
    <dxf>
      <font>
        <color rgb="FF9C0006"/>
      </font>
      <fill>
        <patternFill patternType="solid">
          <bgColor rgb="FFFFC7CE"/>
        </patternFill>
      </fill>
    </dxf>
    <dxf>
      <font>
        <color theme="0"/>
      </font>
    </dxf>
    <dxf>
      <font>
        <color theme="0"/>
      </font>
    </dxf>
    <dxf>
      <font>
        <color rgb="FF9C0006"/>
      </font>
      <fill>
        <patternFill patternType="solid">
          <bgColor rgb="FFFFC7CE"/>
        </patternFill>
      </fill>
    </dxf>
    <dxf>
      <font>
        <color theme="0"/>
      </font>
    </dxf>
    <dxf>
      <font>
        <color theme="0"/>
      </font>
    </dxf>
    <dxf>
      <font>
        <color theme="0"/>
      </font>
    </dxf>
    <dxf>
      <font>
        <color theme="0"/>
      </font>
    </dxf>
    <dxf>
      <font>
        <color theme="0"/>
      </font>
    </dxf>
    <dxf>
      <font>
        <color rgb="FF9C0006"/>
      </font>
      <fill>
        <patternFill patternType="solid">
          <bgColor rgb="FFFFC7CE"/>
        </patternFill>
      </fill>
    </dxf>
    <dxf>
      <font>
        <color theme="0"/>
      </font>
    </dxf>
    <dxf>
      <font>
        <color theme="0"/>
      </font>
    </dxf>
    <dxf>
      <font>
        <color theme="0"/>
      </font>
    </dxf>
    <dxf>
      <font>
        <color theme="0"/>
      </font>
    </dxf>
    <dxf>
      <font>
        <color rgb="FF9C0006"/>
      </font>
      <fill>
        <patternFill patternType="solid">
          <bgColor rgb="FFFFC7CE"/>
        </patternFill>
      </fill>
    </dxf>
    <dxf>
      <font>
        <color theme="0"/>
      </font>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theme="0"/>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9C0006"/>
      <rgbColor rgb="00006600"/>
      <rgbColor rgb="00000080"/>
      <rgbColor rgb="00808000"/>
      <rgbColor rgb="00800080"/>
      <rgbColor rgb="0000953B"/>
      <rgbColor rgb="00C0C0C0"/>
      <rgbColor rgb="00808080"/>
      <rgbColor rgb="005B9BD5"/>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7CE"/>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sharedStrings" Target="sharedStrings.xml" /><Relationship Id="rId5" Type="http://schemas.openxmlformats.org/officeDocument/2006/relationships/sheetMetadata" Target="metadata.xml" /><Relationship Id="rId6" Type="http://schemas.openxmlformats.org/officeDocument/2006/relationships/calcChain" Target="calcChain.xml" /></Relationships>
</file>

<file path=xl/drawings/_rels/drawing1.xml.rels><?xml version="1.0" encoding="UTF-8" standalone="yes"?><Relationships xmlns="http://schemas.openxmlformats.org/package/2006/relationships"><Relationship Id="rId1" Type="http://schemas.openxmlformats.org/officeDocument/2006/relationships/image" Target="../media/image1.png" /><Relationship Id="rId2" Type="http://schemas.openxmlformats.org/officeDocument/2006/relationships/image" Target="../media/image2.pn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219075</xdr:colOff>
      <xdr:row>3</xdr:row>
      <xdr:rowOff>19050</xdr:rowOff>
    </xdr:from>
    <xdr:to>
      <xdr:col>0</xdr:col>
      <xdr:colOff>1128117</xdr:colOff>
      <xdr:row>8</xdr:row>
      <xdr:rowOff>23769</xdr:rowOff>
    </xdr:to>
    <xdr:pic>
      <xdr:nvPicPr>
        <xdr:cNvPr id="4" name="Imagen 3">
          <a:extLst>
            <a:ext uri="{FF2B5EF4-FFF2-40B4-BE49-F238E27FC236}">
              <a16:creationId xmlns:a16="http://schemas.microsoft.com/office/drawing/2014/main" id="{5eb5e532-b797-4288-a21e-dc3d2e2e2ac5}"/>
            </a:ext>
          </a:extLst>
        </xdr:cNvPr>
        <xdr:cNvPicPr>
          <a:picLocks noChangeAspect="1"/>
        </xdr:cNvPicPr>
      </xdr:nvPicPr>
      <xdr:blipFill>
        <a:blip r:embed="rId1">
          <a:extLst>
            <a:ext uri="{28A0092B-C50C-407E-A947-70E740481C1C}">
              <a14:useLocalDpi xmlns:a14="http://schemas.microsoft.com/office/drawing/2010/main"/>
            </a:ext>
          </a:extLst>
        </a:blip>
        <a:stretch>
          <a:fillRect/>
        </a:stretch>
      </xdr:blipFill>
      <xdr:spPr>
        <a:xfrm>
          <a:off x="219075" y="600075"/>
          <a:ext cx="904875" cy="990600"/>
        </a:xfrm>
        <a:prstGeom prst="rect"/>
      </xdr:spPr>
    </xdr:pic>
    <xdr:clientData/>
  </xdr:twoCellAnchor>
  <xdr:twoCellAnchor editAs="oneCell">
    <xdr:from>
      <xdr:col>6</xdr:col>
      <xdr:colOff>58875</xdr:colOff>
      <xdr:row>3</xdr:row>
      <xdr:rowOff>171330</xdr:rowOff>
    </xdr:from>
    <xdr:to>
      <xdr:col>6</xdr:col>
      <xdr:colOff>1554300</xdr:colOff>
      <xdr:row>5</xdr:row>
      <xdr:rowOff>137512</xdr:rowOff>
    </xdr:to>
    <xdr:pic>
      <xdr:nvPicPr>
        <xdr:cNvPr id="5" name="Imagen 4">
          <a:extLst>
            <a:ext uri="{FF2B5EF4-FFF2-40B4-BE49-F238E27FC236}">
              <a16:creationId xmlns:a16="http://schemas.microsoft.com/office/drawing/2014/main" id="{6a4e8aa2-bbe9-464a-af4a-2bfdc8a348ef}"/>
            </a:ext>
          </a:extLst>
        </xdr:cNvPr>
        <xdr:cNvPicPr>
          <a:picLocks noChangeAspect="1"/>
        </xdr:cNvPicPr>
      </xdr:nvPicPr>
      <xdr:blipFill>
        <a:blip r:embed="rId2">
          <a:extLst>
            <a:ext uri="{28A0092B-C50C-407E-A947-70E740481C1C}">
              <a14:useLocalDpi xmlns:a14="http://schemas.microsoft.com/office/drawing/2010/main"/>
            </a:ext>
          </a:extLst>
        </a:blip>
        <a:stretch>
          <a:fillRect/>
        </a:stretch>
      </xdr:blipFill>
      <xdr:spPr>
        <a:xfrm>
          <a:off x="10077450" y="752475"/>
          <a:ext cx="1495425" cy="361950"/>
        </a:xfrm>
        <a:prstGeom prst="rec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H101"/>
  <sheetViews>
    <sheetView showGridLines="0" tabSelected="1" view="pageBreakPreview" zoomScale="115" zoomScaleNormal="130" zoomScaleSheetLayoutView="115" workbookViewId="0" topLeftCell="A1">
      <selection pane="topLeft" activeCell="E19" sqref="E19"/>
    </sheetView>
  </sheetViews>
  <sheetFormatPr defaultColWidth="14.5742857142857" defaultRowHeight="15"/>
  <cols>
    <col min="1" max="1" width="20.5714285714286" style="49" customWidth="1"/>
    <col min="2" max="2" width="57" style="5" customWidth="1"/>
    <col min="3" max="3" width="13.7142857142857" customWidth="1"/>
    <col min="4" max="4" width="15.1428571428571" customWidth="1"/>
    <col min="5" max="5" width="18" customWidth="1"/>
    <col min="6" max="6" width="25.8571428571429" style="37" customWidth="1"/>
    <col min="7" max="7" width="24.2857142857143" customWidth="1"/>
  </cols>
  <sheetData>
    <row r="1" spans="1:7" s="1" customFormat="1" ht="15">
      <c r="A1" s="42"/>
      <c r="B1" s="6" t="s">
        <v>0</v>
      </c>
      <c r="C1" s="85" t="s">
        <v>1</v>
      </c>
      <c r="D1" s="85"/>
      <c r="E1" s="85"/>
      <c r="F1" s="85"/>
      <c r="G1" s="50"/>
    </row>
    <row r="2" spans="1:7" s="1" customFormat="1" ht="15">
      <c r="A2" s="43"/>
      <c r="B2" s="7" t="s">
        <v>2</v>
      </c>
      <c r="C2" s="8"/>
      <c r="D2" s="9"/>
      <c r="E2" s="9"/>
      <c r="F2" s="29"/>
      <c r="G2" s="51"/>
    </row>
    <row r="3" spans="1:7" s="1" customFormat="1" ht="15.75" customHeight="1" thickBot="1">
      <c r="A3" s="43"/>
      <c r="B3" s="10" t="s">
        <v>3</v>
      </c>
      <c r="C3" s="92" t="s">
        <v>63</v>
      </c>
      <c r="D3" s="92"/>
      <c r="E3" s="92"/>
      <c r="F3" s="92"/>
      <c r="G3" s="51"/>
    </row>
    <row r="4" spans="1:7" s="1" customFormat="1" ht="15.75" customHeight="1" thickBot="1">
      <c r="A4" s="43"/>
      <c r="B4" s="89"/>
      <c r="C4" s="92"/>
      <c r="D4" s="92"/>
      <c r="E4" s="92"/>
      <c r="F4" s="92"/>
      <c r="G4" s="51"/>
    </row>
    <row r="5" spans="1:7" s="1" customFormat="1" ht="15.75" customHeight="1" thickBot="1">
      <c r="A5" s="43"/>
      <c r="B5" s="89"/>
      <c r="C5" s="92"/>
      <c r="D5" s="92"/>
      <c r="E5" s="92"/>
      <c r="F5" s="92"/>
      <c r="G5" s="51"/>
    </row>
    <row r="6" spans="1:7" s="1" customFormat="1" ht="15">
      <c r="A6" s="43"/>
      <c r="B6" s="11" t="s">
        <v>4</v>
      </c>
      <c r="C6" s="101" t="s">
        <v>5</v>
      </c>
      <c r="D6" s="101"/>
      <c r="E6" s="101"/>
      <c r="F6" s="30"/>
      <c r="G6" s="51"/>
    </row>
    <row r="7" spans="1:7" s="1" customFormat="1" ht="15.75" thickBot="1">
      <c r="A7" s="43"/>
      <c r="B7" s="90" t="s">
        <v>64</v>
      </c>
      <c r="C7" s="102" t="s">
        <v>6</v>
      </c>
      <c r="D7" s="102"/>
      <c r="E7" s="102"/>
      <c r="F7" s="31"/>
      <c r="G7" s="51"/>
    </row>
    <row r="8" spans="1:7" s="1" customFormat="1" ht="15.75" thickBot="1">
      <c r="A8" s="43"/>
      <c r="B8" s="90"/>
      <c r="C8" s="102" t="s">
        <v>7</v>
      </c>
      <c r="D8" s="102"/>
      <c r="E8" s="102"/>
      <c r="F8" s="32"/>
      <c r="G8" s="51"/>
    </row>
    <row r="9" spans="1:7" s="1" customFormat="1" ht="21.75" customHeight="1" thickBot="1">
      <c r="A9" s="43"/>
      <c r="B9" s="90"/>
      <c r="C9" s="103" t="s">
        <v>8</v>
      </c>
      <c r="D9" s="103"/>
      <c r="E9" s="103"/>
      <c r="F9" s="33"/>
      <c r="G9" s="52"/>
    </row>
    <row r="10" spans="1:7" s="1" customFormat="1" ht="15">
      <c r="A10" s="43"/>
      <c r="B10" s="6" t="s">
        <v>9</v>
      </c>
      <c r="C10" s="85" t="s">
        <v>10</v>
      </c>
      <c r="D10" s="85"/>
      <c r="E10" s="85"/>
      <c r="F10" s="85"/>
      <c r="G10" s="12" t="s">
        <v>11</v>
      </c>
    </row>
    <row r="11" spans="1:7" s="1" customFormat="1" ht="15.75" thickBot="1">
      <c r="A11" s="43"/>
      <c r="B11" s="91"/>
      <c r="C11" s="93"/>
      <c r="D11" s="94"/>
      <c r="E11" s="94"/>
      <c r="F11" s="95"/>
      <c r="G11" s="99"/>
    </row>
    <row r="12" spans="1:7" s="1" customFormat="1" ht="15.75" thickBot="1">
      <c r="A12" s="44"/>
      <c r="B12" s="91"/>
      <c r="C12" s="96"/>
      <c r="D12" s="97"/>
      <c r="E12" s="97"/>
      <c r="F12" s="98"/>
      <c r="G12" s="100"/>
    </row>
    <row r="13" spans="1:6" s="2" customFormat="1" ht="13.5" thickBot="1">
      <c r="A13" s="45"/>
      <c r="B13" s="13"/>
      <c r="D13" s="13"/>
      <c r="F13" s="34"/>
    </row>
    <row r="14" spans="1:7" s="1" customFormat="1" ht="15.75" thickBot="1">
      <c r="A14" s="86" t="s">
        <v>12</v>
      </c>
      <c r="B14" s="87"/>
      <c r="C14" s="87"/>
      <c r="D14" s="87"/>
      <c r="E14" s="87"/>
      <c r="F14" s="87"/>
      <c r="G14" s="88"/>
    </row>
    <row r="15" spans="1:7" s="1" customFormat="1" ht="15.75" thickBot="1">
      <c r="A15" s="46"/>
      <c r="B15" s="15"/>
      <c r="C15" s="14"/>
      <c r="D15" s="14"/>
      <c r="E15" s="14"/>
      <c r="F15" s="35"/>
      <c r="G15" s="14"/>
    </row>
    <row r="16" spans="1:7" s="3" customFormat="1" ht="30.75" thickBot="1">
      <c r="A16" s="53" t="s">
        <v>13</v>
      </c>
      <c r="B16" s="54" t="s">
        <v>14</v>
      </c>
      <c r="C16" s="54" t="s">
        <v>15</v>
      </c>
      <c r="D16" s="54" t="s">
        <v>16</v>
      </c>
      <c r="E16" s="54" t="s">
        <v>17</v>
      </c>
      <c r="F16" s="54" t="s">
        <v>18</v>
      </c>
      <c r="G16" s="55" t="s">
        <v>19</v>
      </c>
    </row>
    <row r="17" spans="1:7" s="2" customFormat="1" ht="25.5">
      <c r="A17" s="47"/>
      <c r="B17" s="28" t="str">
        <f>+B7</f>
        <v>Construcción y equipamiento del cuarto de máquinas de la estación de bombeo "La Calera", municipio de Tlajomulco de Zúñiga, Jalisco</v>
      </c>
      <c r="C17" s="16"/>
      <c r="D17" s="16"/>
      <c r="E17" s="16"/>
      <c r="F17" s="16"/>
      <c r="G17" s="17">
        <f>+G18+G36</f>
        <v>0</v>
      </c>
    </row>
    <row r="18" spans="1:7" ht="14.1" customHeight="1">
      <c r="A18" s="68" t="s">
        <v>20</v>
      </c>
      <c r="B18" s="69" t="s">
        <v>65</v>
      </c>
      <c r="C18" s="70"/>
      <c r="D18" s="72" t="s">
        <v>29</v>
      </c>
      <c r="E18" s="67"/>
      <c r="F18" s="39"/>
      <c r="G18" s="71">
        <f>SUM(G19:G35)</f>
        <v>0</v>
      </c>
    </row>
    <row r="19" spans="1:8" s="41" customFormat="1" ht="67.5">
      <c r="A19" s="65" t="s">
        <v>30</v>
      </c>
      <c r="B19" s="38" t="s">
        <v>66</v>
      </c>
      <c r="C19" s="66" t="s">
        <v>23</v>
      </c>
      <c r="D19" s="72">
        <v>402</v>
      </c>
      <c r="E19" s="67"/>
      <c r="F19" s="39" t="str" cm="1">
        <f t="array" ref="F19">+numtext(E19)</f>
        <v>CERO PESOS 00/100 M.N.</v>
      </c>
      <c r="G19" s="40">
        <f t="shared" si="0" ref="G19:G20">+ROUND(D19*E19,2)</f>
        <v>0</v>
      </c>
      <c r="H19" s="81"/>
    </row>
    <row r="20" spans="1:8" s="41" customFormat="1" ht="135">
      <c r="A20" s="65" t="s">
        <v>31</v>
      </c>
      <c r="B20" s="38" t="s">
        <v>67</v>
      </c>
      <c r="C20" s="66" t="s">
        <v>21</v>
      </c>
      <c r="D20" s="72">
        <v>292.578</v>
      </c>
      <c r="E20" s="67"/>
      <c r="F20" s="39" t="str" cm="1">
        <f t="array" ref="F20">+numtext(E20)</f>
        <v>CERO PESOS 00/100 M.N.</v>
      </c>
      <c r="G20" s="40">
        <f t="shared" si="0"/>
        <v>0</v>
      </c>
      <c r="H20" s="81"/>
    </row>
    <row r="21" spans="1:8" s="41" customFormat="1" ht="33.75">
      <c r="A21" s="65" t="s">
        <v>32</v>
      </c>
      <c r="B21" s="38" t="s">
        <v>68</v>
      </c>
      <c r="C21" s="66" t="s">
        <v>21</v>
      </c>
      <c r="D21" s="72">
        <v>53.196</v>
      </c>
      <c r="E21" s="67"/>
      <c r="F21" s="39" t="str" cm="1">
        <f t="array" ref="F21">+numtext(E21)</f>
        <v>CERO PESOS 00/100 M.N.</v>
      </c>
      <c r="G21" s="40">
        <f t="shared" si="1" ref="G21">+ROUND(D21*E21,2)</f>
        <v>0</v>
      </c>
      <c r="H21" s="81"/>
    </row>
    <row r="22" spans="1:8" s="41" customFormat="1" ht="56.25">
      <c r="A22" s="65" t="s">
        <v>33</v>
      </c>
      <c r="B22" s="38" t="s">
        <v>69</v>
      </c>
      <c r="C22" s="66" t="s">
        <v>21</v>
      </c>
      <c r="D22" s="72">
        <v>26.598</v>
      </c>
      <c r="E22" s="67"/>
      <c r="F22" s="39" t="str" cm="1">
        <f t="array" ref="F22">+numtext(E22)</f>
        <v>CERO PESOS 00/100 M.N.</v>
      </c>
      <c r="G22" s="40">
        <f t="shared" si="2" ref="G22:G35">+ROUND(D22*E22,2)</f>
        <v>0</v>
      </c>
      <c r="H22" s="81"/>
    </row>
    <row r="23" spans="1:8" s="41" customFormat="1" ht="33.75">
      <c r="A23" s="65" t="s">
        <v>34</v>
      </c>
      <c r="B23" s="38" t="s">
        <v>70</v>
      </c>
      <c r="C23" s="66" t="s">
        <v>23</v>
      </c>
      <c r="D23" s="72">
        <v>308.693</v>
      </c>
      <c r="E23" s="67"/>
      <c r="F23" s="39" t="str" cm="1">
        <f t="array" ref="F23">+numtext(E23)</f>
        <v>CERO PESOS 00/100 M.N.</v>
      </c>
      <c r="G23" s="40">
        <f t="shared" si="2"/>
        <v>0</v>
      </c>
      <c r="H23" s="81"/>
    </row>
    <row r="24" spans="1:8" s="41" customFormat="1" ht="56.25">
      <c r="A24" s="65" t="s">
        <v>35</v>
      </c>
      <c r="B24" s="38" t="s">
        <v>71</v>
      </c>
      <c r="C24" s="66" t="s">
        <v>51</v>
      </c>
      <c r="D24" s="72">
        <v>48071.916</v>
      </c>
      <c r="E24" s="67"/>
      <c r="F24" s="39" t="str" cm="1">
        <f t="array" ref="F24">+numtext(E24)</f>
        <v>CERO PESOS 00/100 M.N.</v>
      </c>
      <c r="G24" s="40">
        <f t="shared" si="2"/>
        <v>0</v>
      </c>
      <c r="H24" s="81"/>
    </row>
    <row r="25" spans="1:8" s="41" customFormat="1" ht="56.25">
      <c r="A25" s="65" t="s">
        <v>36</v>
      </c>
      <c r="B25" s="38" t="s">
        <v>72</v>
      </c>
      <c r="C25" s="66" t="s">
        <v>21</v>
      </c>
      <c r="D25" s="72">
        <v>553.993</v>
      </c>
      <c r="E25" s="67"/>
      <c r="F25" s="39" t="str" cm="1">
        <f t="array" ref="F25">+numtext(E25)</f>
        <v>CERO PESOS 00/100 M.N.</v>
      </c>
      <c r="G25" s="40">
        <f t="shared" si="2"/>
        <v>0</v>
      </c>
      <c r="H25" s="81"/>
    </row>
    <row r="26" spans="1:8" s="41" customFormat="1" ht="90">
      <c r="A26" s="65" t="s">
        <v>37</v>
      </c>
      <c r="B26" s="38" t="s">
        <v>73</v>
      </c>
      <c r="C26" s="66" t="s">
        <v>22</v>
      </c>
      <c r="D26" s="72">
        <v>2</v>
      </c>
      <c r="E26" s="67"/>
      <c r="F26" s="39" t="str" cm="1">
        <f t="array" ref="F26">+numtext(E26)</f>
        <v>CERO PESOS 00/100 M.N.</v>
      </c>
      <c r="G26" s="40">
        <f t="shared" si="2"/>
        <v>0</v>
      </c>
      <c r="H26" s="81"/>
    </row>
    <row r="27" spans="1:8" s="41" customFormat="1" ht="56.25">
      <c r="A27" s="65" t="s">
        <v>38</v>
      </c>
      <c r="B27" s="38" t="s">
        <v>74</v>
      </c>
      <c r="C27" s="66" t="s">
        <v>23</v>
      </c>
      <c r="D27" s="72">
        <v>332.558</v>
      </c>
      <c r="E27" s="67"/>
      <c r="F27" s="39" t="str" cm="1">
        <f t="array" ref="F27">+numtext(E27)</f>
        <v>CERO PESOS 00/100 M.N.</v>
      </c>
      <c r="G27" s="40">
        <f t="shared" si="2"/>
        <v>0</v>
      </c>
      <c r="H27" s="81"/>
    </row>
    <row r="28" spans="1:8" s="41" customFormat="1" ht="45">
      <c r="A28" s="65" t="s">
        <v>39</v>
      </c>
      <c r="B28" s="38" t="s">
        <v>75</v>
      </c>
      <c r="C28" s="66" t="s">
        <v>23</v>
      </c>
      <c r="D28" s="72">
        <v>72.93</v>
      </c>
      <c r="E28" s="67"/>
      <c r="F28" s="39" t="str" cm="1">
        <f t="array" ref="F28">+numtext(E28)</f>
        <v>CERO PESOS 00/100 M.N.</v>
      </c>
      <c r="G28" s="40">
        <f t="shared" si="2"/>
        <v>0</v>
      </c>
      <c r="H28" s="81"/>
    </row>
    <row r="29" spans="1:8" s="41" customFormat="1" ht="56.25">
      <c r="A29" s="65" t="s">
        <v>40</v>
      </c>
      <c r="B29" s="38" t="s">
        <v>76</v>
      </c>
      <c r="C29" s="66" t="s">
        <v>51</v>
      </c>
      <c r="D29" s="72">
        <v>4991.7732</v>
      </c>
      <c r="E29" s="67"/>
      <c r="F29" s="39" t="str" cm="1">
        <f t="array" ref="F29">+numtext(E29)</f>
        <v>CERO PESOS 00/100 M.N.</v>
      </c>
      <c r="G29" s="40">
        <f t="shared" si="2"/>
        <v>0</v>
      </c>
      <c r="H29" s="81"/>
    </row>
    <row r="30" spans="1:8" s="41" customFormat="1" ht="90">
      <c r="A30" s="65" t="s">
        <v>41</v>
      </c>
      <c r="B30" s="38" t="s">
        <v>77</v>
      </c>
      <c r="C30" s="66" t="s">
        <v>23</v>
      </c>
      <c r="D30" s="72">
        <v>1423.84</v>
      </c>
      <c r="E30" s="67"/>
      <c r="F30" s="39" t="str" cm="1">
        <f t="array" ref="F30">+numtext(E30)</f>
        <v>CERO PESOS 00/100 M.N.</v>
      </c>
      <c r="G30" s="40">
        <f t="shared" si="2"/>
        <v>0</v>
      </c>
      <c r="H30" s="81"/>
    </row>
    <row r="31" spans="1:8" s="41" customFormat="1" ht="33.75">
      <c r="A31" s="65" t="s">
        <v>42</v>
      </c>
      <c r="B31" s="38" t="s">
        <v>78</v>
      </c>
      <c r="C31" s="66" t="s">
        <v>79</v>
      </c>
      <c r="D31" s="72">
        <v>27</v>
      </c>
      <c r="E31" s="67"/>
      <c r="F31" s="39" t="str" cm="1">
        <f t="array" ref="F31">+numtext(E31)</f>
        <v>CERO PESOS 00/100 M.N.</v>
      </c>
      <c r="G31" s="40">
        <f t="shared" si="2"/>
        <v>0</v>
      </c>
      <c r="H31" s="81"/>
    </row>
    <row r="32" spans="1:8" s="41" customFormat="1" ht="67.5">
      <c r="A32" s="65" t="s">
        <v>43</v>
      </c>
      <c r="B32" s="38" t="s">
        <v>80</v>
      </c>
      <c r="C32" s="66" t="s">
        <v>23</v>
      </c>
      <c r="D32" s="72">
        <v>201</v>
      </c>
      <c r="E32" s="67"/>
      <c r="F32" s="39" t="str" cm="1">
        <f t="array" ref="F32">+numtext(E32)</f>
        <v>CERO PESOS 00/100 M.N.</v>
      </c>
      <c r="G32" s="40">
        <f t="shared" si="2"/>
        <v>0</v>
      </c>
      <c r="H32" s="81"/>
    </row>
    <row r="33" spans="1:8" s="41" customFormat="1" ht="45">
      <c r="A33" s="65" t="s">
        <v>44</v>
      </c>
      <c r="B33" s="38" t="s">
        <v>81</v>
      </c>
      <c r="C33" s="66" t="s">
        <v>23</v>
      </c>
      <c r="D33" s="72">
        <v>91</v>
      </c>
      <c r="E33" s="67"/>
      <c r="F33" s="39" t="str" cm="1">
        <f t="array" ref="F33">+numtext(E33)</f>
        <v>CERO PESOS 00/100 M.N.</v>
      </c>
      <c r="G33" s="40">
        <f t="shared" si="2"/>
        <v>0</v>
      </c>
      <c r="H33" s="81"/>
    </row>
    <row r="34" spans="1:8" s="41" customFormat="1" ht="33.75">
      <c r="A34" s="65" t="s">
        <v>45</v>
      </c>
      <c r="B34" s="38" t="s">
        <v>82</v>
      </c>
      <c r="C34" s="66" t="s">
        <v>23</v>
      </c>
      <c r="D34" s="72">
        <v>13.50</v>
      </c>
      <c r="E34" s="67"/>
      <c r="F34" s="39" t="str" cm="1">
        <f t="array" ref="F34">+numtext(E34)</f>
        <v>CERO PESOS 00/100 M.N.</v>
      </c>
      <c r="G34" s="40">
        <f t="shared" si="2"/>
        <v>0</v>
      </c>
      <c r="H34" s="81"/>
    </row>
    <row r="35" spans="1:8" s="41" customFormat="1" ht="45">
      <c r="A35" s="65" t="s">
        <v>46</v>
      </c>
      <c r="B35" s="38" t="s">
        <v>83</v>
      </c>
      <c r="C35" s="66" t="s">
        <v>23</v>
      </c>
      <c r="D35" s="72">
        <v>402</v>
      </c>
      <c r="E35" s="67"/>
      <c r="F35" s="39" t="str" cm="1">
        <f t="array" ref="F35">+numtext(E35)</f>
        <v>CERO PESOS 00/100 M.N.</v>
      </c>
      <c r="G35" s="40">
        <f t="shared" si="2"/>
        <v>0</v>
      </c>
      <c r="H35" s="81"/>
    </row>
    <row r="36" spans="1:7" ht="15">
      <c r="A36" s="68" t="s">
        <v>60</v>
      </c>
      <c r="B36" s="69" t="s">
        <v>84</v>
      </c>
      <c r="C36" s="70"/>
      <c r="D36" s="72" t="s">
        <v>29</v>
      </c>
      <c r="E36" s="67"/>
      <c r="F36" s="39"/>
      <c r="G36" s="71">
        <f>+G37+G42+G45+G59+G66</f>
        <v>0</v>
      </c>
    </row>
    <row r="37" spans="1:8" s="41" customFormat="1" ht="12.75">
      <c r="A37" s="63" t="s">
        <v>61</v>
      </c>
      <c r="B37" s="63" t="s">
        <v>85</v>
      </c>
      <c r="C37" s="76"/>
      <c r="D37" s="72" t="s">
        <v>29</v>
      </c>
      <c r="E37" s="67"/>
      <c r="F37" s="39"/>
      <c r="G37" s="64">
        <f>SUM(G38:G41)</f>
        <v>0</v>
      </c>
      <c r="H37" s="82"/>
    </row>
    <row r="38" spans="1:7" s="41" customFormat="1" ht="90">
      <c r="A38" s="65" t="s">
        <v>47</v>
      </c>
      <c r="B38" s="80" t="s">
        <v>86</v>
      </c>
      <c r="C38" s="66" t="s">
        <v>22</v>
      </c>
      <c r="D38" s="72">
        <v>5</v>
      </c>
      <c r="E38" s="67"/>
      <c r="F38" s="39" t="str" cm="1">
        <f t="array" ref="F38">+numtext(E38)</f>
        <v>CERO PESOS 00/100 M.N.</v>
      </c>
      <c r="G38" s="40">
        <f t="shared" si="3" ref="G38:G41">+ROUND(D38*E38,2)</f>
        <v>0</v>
      </c>
    </row>
    <row r="39" spans="1:7" s="41" customFormat="1" ht="112.5">
      <c r="A39" s="65" t="s">
        <v>48</v>
      </c>
      <c r="B39" s="80" t="s">
        <v>87</v>
      </c>
      <c r="C39" s="66" t="s">
        <v>22</v>
      </c>
      <c r="D39" s="72">
        <v>5</v>
      </c>
      <c r="E39" s="67"/>
      <c r="F39" s="39" t="str" cm="1">
        <f t="array" ref="F39">+numtext(E39)</f>
        <v>CERO PESOS 00/100 M.N.</v>
      </c>
      <c r="G39" s="40">
        <f t="shared" si="3"/>
        <v>0</v>
      </c>
    </row>
    <row r="40" spans="1:7" s="41" customFormat="1" ht="67.5">
      <c r="A40" s="65" t="s">
        <v>49</v>
      </c>
      <c r="B40" s="80" t="s">
        <v>88</v>
      </c>
      <c r="C40" s="66" t="s">
        <v>22</v>
      </c>
      <c r="D40" s="72">
        <v>5</v>
      </c>
      <c r="E40" s="67"/>
      <c r="F40" s="39" t="str" cm="1">
        <f t="array" ref="F40">+numtext(E40)</f>
        <v>CERO PESOS 00/100 M.N.</v>
      </c>
      <c r="G40" s="40">
        <f t="shared" si="3"/>
        <v>0</v>
      </c>
    </row>
    <row r="41" spans="1:7" s="41" customFormat="1" ht="67.5">
      <c r="A41" s="65" t="s">
        <v>50</v>
      </c>
      <c r="B41" s="80" t="s">
        <v>89</v>
      </c>
      <c r="C41" s="66" t="s">
        <v>22</v>
      </c>
      <c r="D41" s="72">
        <v>5</v>
      </c>
      <c r="E41" s="67"/>
      <c r="F41" s="39" t="str" cm="1">
        <f t="array" ref="F41">+numtext(E41)</f>
        <v>CERO PESOS 00/100 M.N.</v>
      </c>
      <c r="G41" s="40">
        <f t="shared" si="3"/>
        <v>0</v>
      </c>
    </row>
    <row r="42" spans="1:7" s="41" customFormat="1" ht="12.75">
      <c r="A42" s="63" t="s">
        <v>62</v>
      </c>
      <c r="B42" s="63" t="s">
        <v>90</v>
      </c>
      <c r="C42" s="76"/>
      <c r="D42" s="72"/>
      <c r="E42" s="67"/>
      <c r="F42" s="39"/>
      <c r="G42" s="64">
        <f>SUM(G43:G44)</f>
        <v>0</v>
      </c>
    </row>
    <row r="43" spans="1:7" s="41" customFormat="1" ht="78.75">
      <c r="A43" s="65" t="s">
        <v>52</v>
      </c>
      <c r="B43" s="80" t="s">
        <v>91</v>
      </c>
      <c r="C43" s="66" t="s">
        <v>22</v>
      </c>
      <c r="D43" s="72">
        <v>1</v>
      </c>
      <c r="E43" s="67"/>
      <c r="F43" s="39" t="str" cm="1">
        <f t="array" ref="F43">+numtext(E43)</f>
        <v>CERO PESOS 00/100 M.N.</v>
      </c>
      <c r="G43" s="40">
        <f t="shared" si="4" ref="G43:G44">+ROUND(D43*E43,2)</f>
        <v>0</v>
      </c>
    </row>
    <row r="44" spans="1:7" s="41" customFormat="1" ht="78.75">
      <c r="A44" s="65" t="s">
        <v>53</v>
      </c>
      <c r="B44" s="80" t="s">
        <v>92</v>
      </c>
      <c r="C44" s="66" t="s">
        <v>22</v>
      </c>
      <c r="D44" s="72">
        <v>1</v>
      </c>
      <c r="E44" s="67"/>
      <c r="F44" s="39" t="str" cm="1">
        <f t="array" ref="F44">+numtext(E44)</f>
        <v>CERO PESOS 00/100 M.N.</v>
      </c>
      <c r="G44" s="40">
        <f t="shared" si="4"/>
        <v>0</v>
      </c>
    </row>
    <row r="45" spans="1:7" s="41" customFormat="1" ht="12.75">
      <c r="A45" s="63" t="s">
        <v>114</v>
      </c>
      <c r="B45" s="63" t="s">
        <v>93</v>
      </c>
      <c r="C45" s="76"/>
      <c r="D45" s="72" t="s">
        <v>29</v>
      </c>
      <c r="E45" s="67"/>
      <c r="F45" s="39"/>
      <c r="G45" s="64">
        <f>SUM(G46:G58)</f>
        <v>0</v>
      </c>
    </row>
    <row r="46" spans="1:7" s="41" customFormat="1" ht="22.5">
      <c r="A46" s="65" t="s">
        <v>54</v>
      </c>
      <c r="B46" s="80" t="s">
        <v>94</v>
      </c>
      <c r="C46" s="66" t="s">
        <v>22</v>
      </c>
      <c r="D46" s="72">
        <v>2</v>
      </c>
      <c r="E46" s="67"/>
      <c r="F46" s="39" t="str" cm="1">
        <f t="array" ref="F46">+numtext(E46)</f>
        <v>CERO PESOS 00/100 M.N.</v>
      </c>
      <c r="G46" s="40">
        <f t="shared" si="5" ref="G46:G53">+ROUND(D46*E46,2)</f>
        <v>0</v>
      </c>
    </row>
    <row r="47" spans="1:7" s="41" customFormat="1" ht="56.25">
      <c r="A47" s="65" t="s">
        <v>55</v>
      </c>
      <c r="B47" s="80" t="s">
        <v>95</v>
      </c>
      <c r="C47" s="66" t="s">
        <v>22</v>
      </c>
      <c r="D47" s="72">
        <v>2</v>
      </c>
      <c r="E47" s="67"/>
      <c r="F47" s="39" t="str" cm="1">
        <f t="array" ref="F47">+numtext(E47)</f>
        <v>CERO PESOS 00/100 M.N.</v>
      </c>
      <c r="G47" s="40">
        <f t="shared" si="5"/>
        <v>0</v>
      </c>
    </row>
    <row r="48" spans="1:7" s="41" customFormat="1" ht="33.75">
      <c r="A48" s="65" t="s">
        <v>56</v>
      </c>
      <c r="B48" s="80" t="s">
        <v>96</v>
      </c>
      <c r="C48" s="66" t="s">
        <v>22</v>
      </c>
      <c r="D48" s="72">
        <v>2</v>
      </c>
      <c r="E48" s="67"/>
      <c r="F48" s="39" t="str" cm="1">
        <f t="array" ref="F48">+numtext(E48)</f>
        <v>CERO PESOS 00/100 M.N.</v>
      </c>
      <c r="G48" s="40">
        <f t="shared" si="5"/>
        <v>0</v>
      </c>
    </row>
    <row r="49" spans="1:7" s="41" customFormat="1" ht="56.25">
      <c r="A49" s="65" t="s">
        <v>57</v>
      </c>
      <c r="B49" s="80" t="s">
        <v>97</v>
      </c>
      <c r="C49" s="66" t="s">
        <v>22</v>
      </c>
      <c r="D49" s="72">
        <v>295</v>
      </c>
      <c r="E49" s="67"/>
      <c r="F49" s="39" t="str" cm="1">
        <f t="array" ref="F49">+numtext(E49)</f>
        <v>CERO PESOS 00/100 M.N.</v>
      </c>
      <c r="G49" s="40">
        <f t="shared" si="5"/>
        <v>0</v>
      </c>
    </row>
    <row r="50" spans="1:7" s="41" customFormat="1" ht="11.25">
      <c r="A50" s="65" t="s">
        <v>58</v>
      </c>
      <c r="B50" s="80" t="s">
        <v>98</v>
      </c>
      <c r="C50" s="66" t="s">
        <v>22</v>
      </c>
      <c r="D50" s="72">
        <v>2</v>
      </c>
      <c r="E50" s="67"/>
      <c r="F50" s="39" t="str" cm="1">
        <f t="array" ref="F50">+numtext(E50)</f>
        <v>CERO PESOS 00/100 M.N.</v>
      </c>
      <c r="G50" s="40">
        <f t="shared" si="5"/>
        <v>0</v>
      </c>
    </row>
    <row r="51" spans="1:7" s="41" customFormat="1" ht="11.25">
      <c r="A51" s="65" t="s">
        <v>59</v>
      </c>
      <c r="B51" s="80" t="s">
        <v>99</v>
      </c>
      <c r="C51" s="66" t="s">
        <v>22</v>
      </c>
      <c r="D51" s="72">
        <v>2</v>
      </c>
      <c r="E51" s="67"/>
      <c r="F51" s="39" t="str" cm="1">
        <f t="array" ref="F51">+numtext(E51)</f>
        <v>CERO PESOS 00/100 M.N.</v>
      </c>
      <c r="G51" s="40">
        <f t="shared" si="5"/>
        <v>0</v>
      </c>
    </row>
    <row r="52" spans="1:7" s="41" customFormat="1" ht="11.25">
      <c r="A52" s="65" t="s">
        <v>120</v>
      </c>
      <c r="B52" s="80" t="s">
        <v>100</v>
      </c>
      <c r="C52" s="66" t="s">
        <v>22</v>
      </c>
      <c r="D52" s="72">
        <v>2</v>
      </c>
      <c r="E52" s="67"/>
      <c r="F52" s="39" t="str" cm="1">
        <f t="array" ref="F52">+numtext(E52)</f>
        <v>CERO PESOS 00/100 M.N.</v>
      </c>
      <c r="G52" s="40">
        <f t="shared" si="5"/>
        <v>0</v>
      </c>
    </row>
    <row r="53" spans="1:7" s="41" customFormat="1" ht="11.25">
      <c r="A53" s="65" t="s">
        <v>121</v>
      </c>
      <c r="B53" s="80" t="s">
        <v>101</v>
      </c>
      <c r="C53" s="66" t="s">
        <v>22</v>
      </c>
      <c r="D53" s="72">
        <v>3</v>
      </c>
      <c r="E53" s="67"/>
      <c r="F53" s="39" t="str" cm="1">
        <f t="array" ref="F53">+numtext(E53)</f>
        <v>CERO PESOS 00/100 M.N.</v>
      </c>
      <c r="G53" s="40">
        <f t="shared" si="5"/>
        <v>0</v>
      </c>
    </row>
    <row r="54" spans="1:7" s="41" customFormat="1" ht="11.25">
      <c r="A54" s="65" t="s">
        <v>122</v>
      </c>
      <c r="B54" s="80" t="s">
        <v>102</v>
      </c>
      <c r="C54" s="66" t="s">
        <v>22</v>
      </c>
      <c r="D54" s="72">
        <v>7</v>
      </c>
      <c r="E54" s="67"/>
      <c r="F54" s="39" t="str" cm="1">
        <f t="array" ref="F54">+numtext(E54)</f>
        <v>CERO PESOS 00/100 M.N.</v>
      </c>
      <c r="G54" s="40">
        <f t="shared" si="6" ref="G54:G58">+ROUND(D54*E54,2)</f>
        <v>0</v>
      </c>
    </row>
    <row r="55" spans="1:7" s="41" customFormat="1" ht="11.25">
      <c r="A55" s="65" t="s">
        <v>123</v>
      </c>
      <c r="B55" s="80" t="s">
        <v>103</v>
      </c>
      <c r="C55" s="66" t="s">
        <v>22</v>
      </c>
      <c r="D55" s="72">
        <v>2</v>
      </c>
      <c r="E55" s="67"/>
      <c r="F55" s="39" t="str" cm="1">
        <f t="array" ref="F55">+numtext(E55)</f>
        <v>CERO PESOS 00/100 M.N.</v>
      </c>
      <c r="G55" s="40">
        <f t="shared" si="6"/>
        <v>0</v>
      </c>
    </row>
    <row r="56" spans="1:7" s="41" customFormat="1" ht="33.75">
      <c r="A56" s="65" t="s">
        <v>124</v>
      </c>
      <c r="B56" s="80" t="s">
        <v>104</v>
      </c>
      <c r="C56" s="66" t="s">
        <v>22</v>
      </c>
      <c r="D56" s="72">
        <v>5</v>
      </c>
      <c r="E56" s="67"/>
      <c r="F56" s="39" t="str" cm="1">
        <f t="array" ref="F56">+numtext(E56)</f>
        <v>CERO PESOS 00/100 M.N.</v>
      </c>
      <c r="G56" s="40">
        <f t="shared" si="6"/>
        <v>0</v>
      </c>
    </row>
    <row r="57" spans="1:7" s="41" customFormat="1" ht="33.75">
      <c r="A57" s="65" t="s">
        <v>125</v>
      </c>
      <c r="B57" s="80" t="s">
        <v>105</v>
      </c>
      <c r="C57" s="66" t="s">
        <v>22</v>
      </c>
      <c r="D57" s="72">
        <v>8</v>
      </c>
      <c r="E57" s="67"/>
      <c r="F57" s="39" t="str" cm="1">
        <f t="array" ref="F57">+numtext(E57)</f>
        <v>CERO PESOS 00/100 M.N.</v>
      </c>
      <c r="G57" s="40">
        <f t="shared" si="6"/>
        <v>0</v>
      </c>
    </row>
    <row r="58" spans="1:7" s="41" customFormat="1" ht="22.5">
      <c r="A58" s="65" t="s">
        <v>126</v>
      </c>
      <c r="B58" s="80" t="s">
        <v>106</v>
      </c>
      <c r="C58" s="66" t="s">
        <v>22</v>
      </c>
      <c r="D58" s="72">
        <v>14</v>
      </c>
      <c r="E58" s="67"/>
      <c r="F58" s="39" t="str" cm="1">
        <f t="array" ref="F58">+numtext(E58)</f>
        <v>CERO PESOS 00/100 M.N.</v>
      </c>
      <c r="G58" s="40">
        <f t="shared" si="6"/>
        <v>0</v>
      </c>
    </row>
    <row r="59" spans="1:7" s="41" customFormat="1" ht="12.75">
      <c r="A59" s="63" t="s">
        <v>115</v>
      </c>
      <c r="B59" s="63" t="s">
        <v>107</v>
      </c>
      <c r="C59" s="76"/>
      <c r="D59" s="72" t="s">
        <v>29</v>
      </c>
      <c r="E59" s="67"/>
      <c r="F59" s="39"/>
      <c r="G59" s="64">
        <f>SUM(G60:G65)</f>
        <v>0</v>
      </c>
    </row>
    <row r="60" spans="1:7" s="41" customFormat="1" ht="67.5">
      <c r="A60" s="65" t="s">
        <v>127</v>
      </c>
      <c r="B60" s="80" t="s">
        <v>108</v>
      </c>
      <c r="C60" s="66" t="s">
        <v>22</v>
      </c>
      <c r="D60" s="72">
        <v>4</v>
      </c>
      <c r="E60" s="67"/>
      <c r="F60" s="39" t="str" cm="1">
        <f t="array" ref="F60">+numtext(E60)</f>
        <v>CERO PESOS 00/100 M.N.</v>
      </c>
      <c r="G60" s="40">
        <f t="shared" si="7" ref="G60:G65">+ROUND(D60*E60,2)</f>
        <v>0</v>
      </c>
    </row>
    <row r="61" spans="1:7" s="41" customFormat="1" ht="56.25">
      <c r="A61" s="65" t="s">
        <v>128</v>
      </c>
      <c r="B61" s="80" t="s">
        <v>109</v>
      </c>
      <c r="C61" s="66" t="s">
        <v>22</v>
      </c>
      <c r="D61" s="72">
        <v>2</v>
      </c>
      <c r="E61" s="67"/>
      <c r="F61" s="39" t="str" cm="1">
        <f t="array" ref="F61">+numtext(E61)</f>
        <v>CERO PESOS 00/100 M.N.</v>
      </c>
      <c r="G61" s="40">
        <f t="shared" si="7"/>
        <v>0</v>
      </c>
    </row>
    <row r="62" spans="1:7" s="41" customFormat="1" ht="67.5">
      <c r="A62" s="65" t="s">
        <v>129</v>
      </c>
      <c r="B62" s="80" t="s">
        <v>110</v>
      </c>
      <c r="C62" s="66" t="s">
        <v>22</v>
      </c>
      <c r="D62" s="72">
        <v>2</v>
      </c>
      <c r="E62" s="67"/>
      <c r="F62" s="39" t="str" cm="1">
        <f t="array" ref="F62">+numtext(E62)</f>
        <v>CERO PESOS 00/100 M.N.</v>
      </c>
      <c r="G62" s="40">
        <f t="shared" si="7"/>
        <v>0</v>
      </c>
    </row>
    <row r="63" spans="1:7" s="41" customFormat="1" ht="67.5">
      <c r="A63" s="65" t="s">
        <v>130</v>
      </c>
      <c r="B63" s="80" t="s">
        <v>111</v>
      </c>
      <c r="C63" s="66" t="s">
        <v>22</v>
      </c>
      <c r="D63" s="72">
        <v>12</v>
      </c>
      <c r="E63" s="67"/>
      <c r="F63" s="39" t="str" cm="1">
        <f t="array" ref="F63">+numtext(E63)</f>
        <v>CERO PESOS 00/100 M.N.</v>
      </c>
      <c r="G63" s="40">
        <f t="shared" si="7"/>
        <v>0</v>
      </c>
    </row>
    <row r="64" spans="1:7" s="41" customFormat="1" ht="56.25">
      <c r="A64" s="65" t="s">
        <v>131</v>
      </c>
      <c r="B64" s="80" t="s">
        <v>112</v>
      </c>
      <c r="C64" s="66" t="s">
        <v>22</v>
      </c>
      <c r="D64" s="72">
        <v>17</v>
      </c>
      <c r="E64" s="67"/>
      <c r="F64" s="39" t="str" cm="1">
        <f t="array" ref="F64">+numtext(E64)</f>
        <v>CERO PESOS 00/100 M.N.</v>
      </c>
      <c r="G64" s="40">
        <f t="shared" si="7"/>
        <v>0</v>
      </c>
    </row>
    <row r="65" spans="1:7" s="41" customFormat="1" ht="56.25">
      <c r="A65" s="65" t="s">
        <v>132</v>
      </c>
      <c r="B65" s="80" t="s">
        <v>113</v>
      </c>
      <c r="C65" s="66" t="s">
        <v>22</v>
      </c>
      <c r="D65" s="72">
        <v>6</v>
      </c>
      <c r="E65" s="67"/>
      <c r="F65" s="39" t="str" cm="1">
        <f t="array" ref="F65">+numtext(E65)</f>
        <v>CERO PESOS 00/100 M.N.</v>
      </c>
      <c r="G65" s="40">
        <f t="shared" si="7"/>
        <v>0</v>
      </c>
    </row>
    <row r="66" spans="1:7" s="41" customFormat="1" ht="12.75">
      <c r="A66" s="63" t="s">
        <v>116</v>
      </c>
      <c r="B66" s="63" t="s">
        <v>117</v>
      </c>
      <c r="C66" s="76"/>
      <c r="D66" s="72" t="s">
        <v>29</v>
      </c>
      <c r="E66" s="67"/>
      <c r="F66" s="39"/>
      <c r="G66" s="64">
        <f>SUM(G67:G68)</f>
        <v>0</v>
      </c>
    </row>
    <row r="67" spans="1:7" s="41" customFormat="1" ht="11.25">
      <c r="A67" s="65" t="s">
        <v>133</v>
      </c>
      <c r="B67" s="80" t="s">
        <v>118</v>
      </c>
      <c r="C67" s="66" t="s">
        <v>22</v>
      </c>
      <c r="D67" s="72">
        <v>1</v>
      </c>
      <c r="E67" s="67"/>
      <c r="F67" s="39" t="str" cm="1">
        <f t="array" ref="F67">+numtext(E67)</f>
        <v>CERO PESOS 00/100 M.N.</v>
      </c>
      <c r="G67" s="40">
        <f t="shared" si="8" ref="G67:G68">+ROUND(D67*E67,2)</f>
        <v>0</v>
      </c>
    </row>
    <row r="68" spans="1:7" s="41" customFormat="1" ht="78.75">
      <c r="A68" s="65" t="s">
        <v>134</v>
      </c>
      <c r="B68" s="80" t="s">
        <v>119</v>
      </c>
      <c r="C68" s="66" t="s">
        <v>22</v>
      </c>
      <c r="D68" s="72">
        <v>1</v>
      </c>
      <c r="E68" s="67"/>
      <c r="F68" s="39" t="str" cm="1">
        <f t="array" ref="F68">+numtext(E68)</f>
        <v>CERO PESOS 00/100 M.N.</v>
      </c>
      <c r="G68" s="40">
        <f t="shared" si="8"/>
        <v>0</v>
      </c>
    </row>
    <row r="69" spans="1:7" s="41" customFormat="1" ht="15.75" customHeight="1">
      <c r="A69" s="65"/>
      <c r="B69" s="80"/>
      <c r="C69" s="66"/>
      <c r="D69" s="72"/>
      <c r="E69" s="67"/>
      <c r="F69" s="39"/>
      <c r="G69" s="40"/>
    </row>
    <row r="70" spans="1:7" s="41" customFormat="1" ht="15.75" customHeight="1">
      <c r="A70" s="65"/>
      <c r="B70" s="80"/>
      <c r="C70" s="66"/>
      <c r="D70" s="72"/>
      <c r="E70" s="67"/>
      <c r="F70" s="39"/>
      <c r="G70" s="40"/>
    </row>
    <row r="71" spans="1:7" ht="15.75">
      <c r="A71" s="56"/>
      <c r="B71" s="57" t="s">
        <v>24</v>
      </c>
      <c r="C71" s="58"/>
      <c r="D71" s="59"/>
      <c r="E71" s="56"/>
      <c r="F71" s="56"/>
      <c r="G71" s="56"/>
    </row>
    <row r="72" spans="1:7" s="2" customFormat="1" ht="12.75">
      <c r="A72" s="48"/>
      <c r="B72" s="27"/>
      <c r="C72" s="23"/>
      <c r="D72" s="24"/>
      <c r="E72" s="25"/>
      <c r="F72" s="36"/>
      <c r="G72" s="26"/>
    </row>
    <row r="73" spans="1:7" s="4" customFormat="1" ht="25.5">
      <c r="A73" s="47"/>
      <c r="B73" s="28" t="str">
        <f>B17</f>
        <v>Construcción y equipamiento del cuarto de máquinas de la estación de bombeo "La Calera", municipio de Tlajomulco de Zúñiga, Jalisco</v>
      </c>
      <c r="C73"/>
      <c r="D73"/>
      <c r="E73"/>
      <c r="F73"/>
      <c r="G73" s="17">
        <f>G17</f>
        <v>0</v>
      </c>
    </row>
    <row r="74" spans="1:7" s="4" customFormat="1" ht="12.75">
      <c r="A74" s="68" t="s">
        <v>20</v>
      </c>
      <c r="B74" s="69" t="s">
        <v>65</v>
      </c>
      <c r="C74" s="70"/>
      <c r="D74" s="72" t="s">
        <v>29</v>
      </c>
      <c r="E74" s="67"/>
      <c r="F74" s="39"/>
      <c r="G74" s="71">
        <f>VLOOKUP(A74,$A$18:$G$70,7,FALSE)</f>
        <v>0</v>
      </c>
    </row>
    <row r="75" spans="1:8" s="4" customFormat="1" ht="12.75">
      <c r="A75" s="68" t="s">
        <v>60</v>
      </c>
      <c r="B75" s="69" t="s">
        <v>84</v>
      </c>
      <c r="C75" s="70"/>
      <c r="D75" s="72" t="s">
        <v>29</v>
      </c>
      <c r="E75" s="67"/>
      <c r="F75" s="39"/>
      <c r="G75" s="71">
        <f>VLOOKUP(A75,$A$18:$G$70,7,FALSE)</f>
        <v>0</v>
      </c>
      <c r="H75" s="83"/>
    </row>
    <row r="76" spans="1:8" s="4" customFormat="1" ht="12.75">
      <c r="A76" s="63" t="s">
        <v>61</v>
      </c>
      <c r="B76" s="63" t="s">
        <v>85</v>
      </c>
      <c r="C76" s="76"/>
      <c r="D76" s="72" t="s">
        <v>29</v>
      </c>
      <c r="E76" s="67"/>
      <c r="F76" s="39"/>
      <c r="G76" s="64">
        <f>VLOOKUP(A76,$A$18:$G$70,7,FALSE)</f>
        <v>0</v>
      </c>
      <c r="H76" s="83"/>
    </row>
    <row r="77" spans="1:7" s="4" customFormat="1" ht="12.75">
      <c r="A77" s="63" t="s">
        <v>62</v>
      </c>
      <c r="B77" s="63" t="s">
        <v>90</v>
      </c>
      <c r="C77" s="76"/>
      <c r="D77" s="72"/>
      <c r="E77" s="67"/>
      <c r="F77" s="39"/>
      <c r="G77" s="64">
        <f>VLOOKUP(A77,$A$18:$G$70,7,FALSE)</f>
        <v>0</v>
      </c>
    </row>
    <row r="78" spans="1:7" s="4" customFormat="1" ht="12.75">
      <c r="A78" s="63" t="s">
        <v>114</v>
      </c>
      <c r="B78" s="63" t="s">
        <v>93</v>
      </c>
      <c r="C78" s="76"/>
      <c r="D78" s="72" t="s">
        <v>29</v>
      </c>
      <c r="E78" s="67"/>
      <c r="F78" s="39"/>
      <c r="G78" s="64">
        <f>VLOOKUP(A78,$A$18:$G$70,7,FALSE)</f>
        <v>0</v>
      </c>
    </row>
    <row r="79" spans="1:7" s="4" customFormat="1" ht="12.75">
      <c r="A79" s="63" t="s">
        <v>115</v>
      </c>
      <c r="B79" s="63" t="s">
        <v>107</v>
      </c>
      <c r="C79" s="76"/>
      <c r="D79" s="72" t="s">
        <v>29</v>
      </c>
      <c r="E79" s="67"/>
      <c r="F79" s="39"/>
      <c r="G79" s="64">
        <f>VLOOKUP(A79,$A$18:$G$70,7,FALSE)</f>
        <v>0</v>
      </c>
    </row>
    <row r="80" spans="1:7" s="4" customFormat="1" ht="12.75">
      <c r="A80" s="63" t="s">
        <v>116</v>
      </c>
      <c r="B80" s="63" t="s">
        <v>117</v>
      </c>
      <c r="C80" s="76"/>
      <c r="D80" s="72" t="s">
        <v>29</v>
      </c>
      <c r="E80" s="67"/>
      <c r="F80" s="39"/>
      <c r="G80" s="64">
        <f>VLOOKUP(A80,$A$18:$G$70,7,FALSE)</f>
        <v>0</v>
      </c>
    </row>
    <row r="81" spans="1:7" s="4" customFormat="1" ht="12.75">
      <c r="A81" s="63"/>
      <c r="B81" s="63"/>
      <c r="C81" s="76"/>
      <c r="D81" s="72"/>
      <c r="E81" s="67"/>
      <c r="F81" s="39"/>
      <c r="G81" s="64"/>
    </row>
    <row r="82" spans="1:7" s="4" customFormat="1" ht="12.75">
      <c r="A82" s="63"/>
      <c r="B82" s="63"/>
      <c r="C82" s="76"/>
      <c r="D82" s="72"/>
      <c r="E82" s="67"/>
      <c r="F82" s="39"/>
      <c r="G82" s="64"/>
    </row>
    <row r="83" spans="1:7" s="4" customFormat="1" ht="12.75">
      <c r="A83" s="68"/>
      <c r="B83" s="69"/>
      <c r="C83" s="70"/>
      <c r="D83" s="72"/>
      <c r="E83" s="67"/>
      <c r="F83" s="39"/>
      <c r="G83" s="71"/>
    </row>
    <row r="84" spans="1:8" s="4" customFormat="1" ht="12.75">
      <c r="A84" s="63"/>
      <c r="B84" s="63"/>
      <c r="C84" s="76"/>
      <c r="D84" s="72"/>
      <c r="E84" s="67"/>
      <c r="F84" s="39"/>
      <c r="G84" s="64"/>
      <c r="H84" s="83"/>
    </row>
    <row r="85" spans="1:7" s="4" customFormat="1" ht="15">
      <c r="A85" s="77"/>
      <c r="B85" s="78"/>
      <c r="C85" s="79"/>
      <c r="D85" s="72"/>
      <c r="E85" s="67"/>
      <c r="F85" s="39"/>
      <c r="G85" s="73"/>
    </row>
    <row r="86" spans="1:7" s="4" customFormat="1" ht="15">
      <c r="A86" s="77"/>
      <c r="B86" s="78"/>
      <c r="C86" s="79"/>
      <c r="D86" s="72"/>
      <c r="E86" s="67"/>
      <c r="F86" s="39"/>
      <c r="G86" s="73"/>
    </row>
    <row r="87" spans="1:7" s="4" customFormat="1" ht="15">
      <c r="A87" s="77"/>
      <c r="B87" s="78"/>
      <c r="C87" s="79"/>
      <c r="D87" s="72"/>
      <c r="E87" s="67"/>
      <c r="F87" s="39"/>
      <c r="G87" s="73"/>
    </row>
    <row r="88" spans="1:7" s="4" customFormat="1" ht="15">
      <c r="A88" s="77"/>
      <c r="B88" s="78"/>
      <c r="C88" s="79"/>
      <c r="D88" s="72"/>
      <c r="E88" s="67"/>
      <c r="F88" s="39"/>
      <c r="G88" s="73"/>
    </row>
    <row r="89" spans="1:7" s="4" customFormat="1" ht="12.75">
      <c r="A89" s="63"/>
      <c r="B89" s="63"/>
      <c r="C89" s="76"/>
      <c r="D89" s="72"/>
      <c r="E89" s="67"/>
      <c r="F89" s="39"/>
      <c r="G89" s="64"/>
    </row>
    <row r="90" spans="1:7" s="4" customFormat="1" ht="12.75">
      <c r="A90" s="63"/>
      <c r="B90" s="63"/>
      <c r="C90" s="76"/>
      <c r="D90" s="72"/>
      <c r="E90" s="67"/>
      <c r="F90" s="39"/>
      <c r="G90" s="64"/>
    </row>
    <row r="91" spans="1:7" s="4" customFormat="1" ht="12.75">
      <c r="A91" s="18"/>
      <c r="B91" s="75"/>
      <c r="C91" s="19"/>
      <c r="D91" s="72"/>
      <c r="E91" s="67"/>
      <c r="F91" s="39"/>
      <c r="G91" s="74"/>
    </row>
    <row r="92" spans="1:7" s="4" customFormat="1" ht="12.75">
      <c r="A92" s="18"/>
      <c r="B92" s="75"/>
      <c r="C92" s="19"/>
      <c r="D92" s="72"/>
      <c r="E92" s="67"/>
      <c r="F92" s="39"/>
      <c r="G92" s="74"/>
    </row>
    <row r="93" spans="1:7" s="4" customFormat="1" ht="12.75">
      <c r="A93" s="18"/>
      <c r="B93" s="18"/>
      <c r="C93" s="19"/>
      <c r="D93" s="20"/>
      <c r="E93" s="21"/>
      <c r="F93" s="21"/>
      <c r="G93" s="22"/>
    </row>
    <row r="94" spans="1:7" s="4" customFormat="1" ht="12.75">
      <c r="A94" s="18"/>
      <c r="B94" s="18"/>
      <c r="C94" s="19"/>
      <c r="D94" s="20"/>
      <c r="E94" s="21"/>
      <c r="F94" s="21"/>
      <c r="G94" s="22"/>
    </row>
    <row r="95" spans="1:7" s="4" customFormat="1" ht="12.75">
      <c r="A95" s="18"/>
      <c r="B95" s="18"/>
      <c r="C95" s="19"/>
      <c r="D95" s="20"/>
      <c r="E95" s="21"/>
      <c r="F95" s="21"/>
      <c r="G95" s="22"/>
    </row>
    <row r="96" spans="1:7" s="4" customFormat="1" ht="12.75">
      <c r="A96" s="18"/>
      <c r="B96" s="18"/>
      <c r="C96" s="19"/>
      <c r="D96" s="20"/>
      <c r="E96" s="21"/>
      <c r="F96" s="21"/>
      <c r="G96" s="22"/>
    </row>
    <row r="97" spans="1:7" s="4" customFormat="1" ht="12.75">
      <c r="A97" s="18"/>
      <c r="B97" s="18"/>
      <c r="C97" s="19"/>
      <c r="D97" s="20"/>
      <c r="E97" s="21"/>
      <c r="F97" s="21"/>
      <c r="G97" s="22"/>
    </row>
    <row r="98" spans="1:7" s="4" customFormat="1" ht="12.75">
      <c r="A98" s="18"/>
      <c r="B98" s="18"/>
      <c r="C98" s="19"/>
      <c r="D98" s="20"/>
      <c r="E98" s="21"/>
      <c r="F98" s="21"/>
      <c r="G98" s="22"/>
    </row>
    <row r="99" spans="1:7" ht="15">
      <c r="A99" s="84" t="s">
        <v>25</v>
      </c>
      <c r="B99" s="84"/>
      <c r="C99" s="84"/>
      <c r="D99" s="84"/>
      <c r="E99" s="84"/>
      <c r="F99" s="61" t="s">
        <v>26</v>
      </c>
      <c r="G99" s="62">
        <f>+G73</f>
        <v>0</v>
      </c>
    </row>
    <row r="100" spans="1:7" ht="15">
      <c r="A100" s="84" t="str" cm="1">
        <f t="array" ref="A100">+numtext(G101)</f>
        <v>CERO PESOS 00/100 M.N.</v>
      </c>
      <c r="B100" s="84"/>
      <c r="C100" s="84"/>
      <c r="D100" s="84"/>
      <c r="E100" s="84"/>
      <c r="F100" s="61" t="s">
        <v>27</v>
      </c>
      <c r="G100" s="62">
        <f>ROUND(G99*0.16,2)</f>
        <v>0</v>
      </c>
    </row>
    <row r="101" spans="1:7" ht="15">
      <c r="A101" s="60"/>
      <c r="B101" s="60"/>
      <c r="C101" s="60"/>
      <c r="D101" s="60"/>
      <c r="E101" s="60"/>
      <c r="F101" s="61" t="s">
        <v>28</v>
      </c>
      <c r="G101" s="62">
        <f>+G99+G100</f>
        <v>0</v>
      </c>
    </row>
  </sheetData>
  <autoFilter ref="A16:G68"/>
  <mergeCells count="15">
    <mergeCell ref="C1:F1"/>
    <mergeCell ref="C6:E6"/>
    <mergeCell ref="C7:E7"/>
    <mergeCell ref="C8:E8"/>
    <mergeCell ref="C9:E9"/>
    <mergeCell ref="A100:E100"/>
    <mergeCell ref="C10:F10"/>
    <mergeCell ref="A14:G14"/>
    <mergeCell ref="A99:E99"/>
    <mergeCell ref="B4:B5"/>
    <mergeCell ref="B7:B9"/>
    <mergeCell ref="B11:B12"/>
    <mergeCell ref="C3:F5"/>
    <mergeCell ref="C11:F12"/>
    <mergeCell ref="G11:G12"/>
  </mergeCells>
  <conditionalFormatting sqref="F17:F20 F91:F92">
    <cfRule type="containsText" priority="512" dxfId="72" operator="containsText" text="CERO">
      <formula>NOT(ISERROR(SEARCH("CERO",F17)))</formula>
    </cfRule>
  </conditionalFormatting>
  <conditionalFormatting sqref="A91:A92">
    <cfRule type="duplicateValues" priority="1173" dxfId="71"/>
  </conditionalFormatting>
  <conditionalFormatting sqref="B91:B92">
    <cfRule type="duplicateValues" priority="1174" dxfId="71"/>
  </conditionalFormatting>
  <conditionalFormatting sqref="A89:B89">
    <cfRule type="duplicateValues" priority="104" dxfId="71"/>
  </conditionalFormatting>
  <conditionalFormatting sqref="F89">
    <cfRule type="containsText" priority="103" dxfId="72" operator="containsText" text="CERO">
      <formula>NOT(ISERROR(SEARCH("CERO",F89)))</formula>
    </cfRule>
  </conditionalFormatting>
  <conditionalFormatting sqref="A90:B90">
    <cfRule type="duplicateValues" priority="102" dxfId="71"/>
  </conditionalFormatting>
  <conditionalFormatting sqref="F90">
    <cfRule type="containsText" priority="101" dxfId="72" operator="containsText" text="CERO">
      <formula>NOT(ISERROR(SEARCH("CERO",F90)))</formula>
    </cfRule>
  </conditionalFormatting>
  <conditionalFormatting sqref="F85:F88">
    <cfRule type="containsText" priority="99" dxfId="72" operator="containsText" text="CERO">
      <formula>NOT(ISERROR(SEARCH("CERO",F85)))</formula>
    </cfRule>
  </conditionalFormatting>
  <conditionalFormatting sqref="A93:B98">
    <cfRule type="duplicateValues" priority="1175" dxfId="71"/>
  </conditionalFormatting>
  <conditionalFormatting sqref="F21">
    <cfRule type="containsText" priority="98" dxfId="72" operator="containsText" text="CERO">
      <formula>NOT(ISERROR(SEARCH("CERO",F21)))</formula>
    </cfRule>
  </conditionalFormatting>
  <conditionalFormatting sqref="F36">
    <cfRule type="containsText" priority="88" dxfId="72" operator="containsText" text="CERO">
      <formula>NOT(ISERROR(SEARCH("CERO",F36)))</formula>
    </cfRule>
  </conditionalFormatting>
  <conditionalFormatting sqref="F81:F82">
    <cfRule type="containsText" priority="61" dxfId="72" operator="containsText" text="CERO">
      <formula>NOT(ISERROR(SEARCH("CERO",F81)))</formula>
    </cfRule>
  </conditionalFormatting>
  <conditionalFormatting sqref="F37">
    <cfRule type="containsText" priority="87" dxfId="72" operator="containsText" text="CERO">
      <formula>NOT(ISERROR(SEARCH("CERO",F37)))</formula>
    </cfRule>
  </conditionalFormatting>
  <conditionalFormatting sqref="A37:B37">
    <cfRule type="duplicateValues" priority="86" dxfId="71"/>
  </conditionalFormatting>
  <conditionalFormatting sqref="F38">
    <cfRule type="containsText" priority="85" dxfId="72" operator="containsText" text="CERO">
      <formula>NOT(ISERROR(SEARCH("CERO",F38)))</formula>
    </cfRule>
  </conditionalFormatting>
  <conditionalFormatting sqref="F39">
    <cfRule type="containsText" priority="84" dxfId="72" operator="containsText" text="CERO">
      <formula>NOT(ISERROR(SEARCH("CERO",F39)))</formula>
    </cfRule>
  </conditionalFormatting>
  <conditionalFormatting sqref="F40">
    <cfRule type="containsText" priority="83" dxfId="72" operator="containsText" text="CERO">
      <formula>NOT(ISERROR(SEARCH("CERO",F40)))</formula>
    </cfRule>
  </conditionalFormatting>
  <conditionalFormatting sqref="F41">
    <cfRule type="containsText" priority="82" dxfId="72" operator="containsText" text="CERO">
      <formula>NOT(ISERROR(SEARCH("CERO",F41)))</formula>
    </cfRule>
  </conditionalFormatting>
  <conditionalFormatting sqref="F42">
    <cfRule type="containsText" priority="77" dxfId="72" operator="containsText" text="CERO">
      <formula>NOT(ISERROR(SEARCH("CERO",F42)))</formula>
    </cfRule>
  </conditionalFormatting>
  <conditionalFormatting sqref="A42:B42">
    <cfRule type="duplicateValues" priority="76" dxfId="71"/>
  </conditionalFormatting>
  <conditionalFormatting sqref="F43">
    <cfRule type="containsText" priority="75" dxfId="72" operator="containsText" text="CERO">
      <formula>NOT(ISERROR(SEARCH("CERO",F43)))</formula>
    </cfRule>
  </conditionalFormatting>
  <conditionalFormatting sqref="F44">
    <cfRule type="containsText" priority="74" dxfId="72" operator="containsText" text="CERO">
      <formula>NOT(ISERROR(SEARCH("CERO",F44)))</formula>
    </cfRule>
  </conditionalFormatting>
  <conditionalFormatting sqref="A81:B82">
    <cfRule type="duplicateValues" priority="62" dxfId="71"/>
  </conditionalFormatting>
  <conditionalFormatting sqref="F22:F35">
    <cfRule type="containsText" priority="60" dxfId="72" operator="containsText" text="CERO">
      <formula>NOT(ISERROR(SEARCH("CERO",F22)))</formula>
    </cfRule>
  </conditionalFormatting>
  <conditionalFormatting sqref="F45">
    <cfRule type="containsText" priority="57" dxfId="72" operator="containsText" text="CERO">
      <formula>NOT(ISERROR(SEARCH("CERO",F45)))</formula>
    </cfRule>
  </conditionalFormatting>
  <conditionalFormatting sqref="B45">
    <cfRule type="duplicateValues" priority="56" dxfId="71"/>
  </conditionalFormatting>
  <conditionalFormatting sqref="F46">
    <cfRule type="containsText" priority="55" dxfId="72" operator="containsText" text="CERO">
      <formula>NOT(ISERROR(SEARCH("CERO",F46)))</formula>
    </cfRule>
  </conditionalFormatting>
  <conditionalFormatting sqref="F47">
    <cfRule type="containsText" priority="54" dxfId="72" operator="containsText" text="CERO">
      <formula>NOT(ISERROR(SEARCH("CERO",F47)))</formula>
    </cfRule>
  </conditionalFormatting>
  <conditionalFormatting sqref="F48">
    <cfRule type="containsText" priority="53" dxfId="72" operator="containsText" text="CERO">
      <formula>NOT(ISERROR(SEARCH("CERO",F48)))</formula>
    </cfRule>
  </conditionalFormatting>
  <conditionalFormatting sqref="F49">
    <cfRule type="containsText" priority="52" dxfId="72" operator="containsText" text="CERO">
      <formula>NOT(ISERROR(SEARCH("CERO",F49)))</formula>
    </cfRule>
  </conditionalFormatting>
  <conditionalFormatting sqref="F50">
    <cfRule type="containsText" priority="51" dxfId="72" operator="containsText" text="CERO">
      <formula>NOT(ISERROR(SEARCH("CERO",F50)))</formula>
    </cfRule>
  </conditionalFormatting>
  <conditionalFormatting sqref="F51">
    <cfRule type="containsText" priority="50" dxfId="72" operator="containsText" text="CERO">
      <formula>NOT(ISERROR(SEARCH("CERO",F51)))</formula>
    </cfRule>
  </conditionalFormatting>
  <conditionalFormatting sqref="F52">
    <cfRule type="containsText" priority="49" dxfId="72" operator="containsText" text="CERO">
      <formula>NOT(ISERROR(SEARCH("CERO",F52)))</formula>
    </cfRule>
  </conditionalFormatting>
  <conditionalFormatting sqref="F53">
    <cfRule type="containsText" priority="48" dxfId="72" operator="containsText" text="CERO">
      <formula>NOT(ISERROR(SEARCH("CERO",F53)))</formula>
    </cfRule>
  </conditionalFormatting>
  <conditionalFormatting sqref="F55:F58">
    <cfRule type="containsText" priority="44" dxfId="72" operator="containsText" text="CERO">
      <formula>NOT(ISERROR(SEARCH("CERO",F55)))</formula>
    </cfRule>
  </conditionalFormatting>
  <conditionalFormatting sqref="F54">
    <cfRule type="containsText" priority="45" dxfId="72" operator="containsText" text="CERO">
      <formula>NOT(ISERROR(SEARCH("CERO",F54)))</formula>
    </cfRule>
  </conditionalFormatting>
  <conditionalFormatting sqref="F84">
    <cfRule type="containsText" priority="39" dxfId="72" operator="containsText" text="CERO">
      <formula>NOT(ISERROR(SEARCH("CERO",F84)))</formula>
    </cfRule>
  </conditionalFormatting>
  <conditionalFormatting sqref="F83">
    <cfRule type="containsText" priority="41" dxfId="72" operator="containsText" text="CERO">
      <formula>NOT(ISERROR(SEARCH("CERO",F83)))</formula>
    </cfRule>
  </conditionalFormatting>
  <conditionalFormatting sqref="A84:B84">
    <cfRule type="duplicateValues" priority="40" dxfId="71"/>
  </conditionalFormatting>
  <conditionalFormatting sqref="F59">
    <cfRule type="containsText" priority="38" dxfId="72" operator="containsText" text="CERO">
      <formula>NOT(ISERROR(SEARCH("CERO",F59)))</formula>
    </cfRule>
  </conditionalFormatting>
  <conditionalFormatting sqref="B59">
    <cfRule type="duplicateValues" priority="37" dxfId="71"/>
  </conditionalFormatting>
  <conditionalFormatting sqref="F60">
    <cfRule type="containsText" priority="36" dxfId="72" operator="containsText" text="CERO">
      <formula>NOT(ISERROR(SEARCH("CERO",F60)))</formula>
    </cfRule>
  </conditionalFormatting>
  <conditionalFormatting sqref="F61">
    <cfRule type="containsText" priority="35" dxfId="72" operator="containsText" text="CERO">
      <formula>NOT(ISERROR(SEARCH("CERO",F61)))</formula>
    </cfRule>
  </conditionalFormatting>
  <conditionalFormatting sqref="F62">
    <cfRule type="containsText" priority="34" dxfId="72" operator="containsText" text="CERO">
      <formula>NOT(ISERROR(SEARCH("CERO",F62)))</formula>
    </cfRule>
  </conditionalFormatting>
  <conditionalFormatting sqref="F63">
    <cfRule type="containsText" priority="33" dxfId="72" operator="containsText" text="CERO">
      <formula>NOT(ISERROR(SEARCH("CERO",F63)))</formula>
    </cfRule>
  </conditionalFormatting>
  <conditionalFormatting sqref="F64">
    <cfRule type="containsText" priority="32" dxfId="72" operator="containsText" text="CERO">
      <formula>NOT(ISERROR(SEARCH("CERO",F64)))</formula>
    </cfRule>
  </conditionalFormatting>
  <conditionalFormatting sqref="F65">
    <cfRule type="containsText" priority="31" dxfId="72" operator="containsText" text="CERO">
      <formula>NOT(ISERROR(SEARCH("CERO",F65)))</formula>
    </cfRule>
  </conditionalFormatting>
  <conditionalFormatting sqref="A45">
    <cfRule type="duplicateValues" priority="26" dxfId="71"/>
  </conditionalFormatting>
  <conditionalFormatting sqref="A59">
    <cfRule type="duplicateValues" priority="25" dxfId="71"/>
  </conditionalFormatting>
  <conditionalFormatting sqref="F66">
    <cfRule type="containsText" priority="24" dxfId="72" operator="containsText" text="CERO">
      <formula>NOT(ISERROR(SEARCH("CERO",F66)))</formula>
    </cfRule>
  </conditionalFormatting>
  <conditionalFormatting sqref="B66">
    <cfRule type="duplicateValues" priority="23" dxfId="71"/>
  </conditionalFormatting>
  <conditionalFormatting sqref="F67">
    <cfRule type="containsText" priority="22" dxfId="72" operator="containsText" text="CERO">
      <formula>NOT(ISERROR(SEARCH("CERO",F67)))</formula>
    </cfRule>
  </conditionalFormatting>
  <conditionalFormatting sqref="F68">
    <cfRule type="containsText" priority="21" dxfId="72" operator="containsText" text="CERO">
      <formula>NOT(ISERROR(SEARCH("CERO",F68)))</formula>
    </cfRule>
  </conditionalFormatting>
  <conditionalFormatting sqref="F69">
    <cfRule type="containsText" priority="20" dxfId="72" operator="containsText" text="CERO">
      <formula>NOT(ISERROR(SEARCH("CERO",F69)))</formula>
    </cfRule>
  </conditionalFormatting>
  <conditionalFormatting sqref="F70">
    <cfRule type="containsText" priority="19" dxfId="72" operator="containsText" text="CERO">
      <formula>NOT(ISERROR(SEARCH("CERO",F70)))</formula>
    </cfRule>
  </conditionalFormatting>
  <conditionalFormatting sqref="A66">
    <cfRule type="duplicateValues" priority="16" dxfId="71"/>
  </conditionalFormatting>
  <conditionalFormatting sqref="F74">
    <cfRule type="containsText" priority="15" dxfId="72" operator="containsText" text="CERO">
      <formula>NOT(ISERROR(SEARCH("CERO",F74)))</formula>
    </cfRule>
  </conditionalFormatting>
  <conditionalFormatting sqref="F75">
    <cfRule type="containsText" priority="14" dxfId="72" operator="containsText" text="CERO">
      <formula>NOT(ISERROR(SEARCH("CERO",F75)))</formula>
    </cfRule>
  </conditionalFormatting>
  <conditionalFormatting sqref="F76">
    <cfRule type="containsText" priority="13" dxfId="72" operator="containsText" text="CERO">
      <formula>NOT(ISERROR(SEARCH("CERO",F76)))</formula>
    </cfRule>
  </conditionalFormatting>
  <conditionalFormatting sqref="A76:B76">
    <cfRule type="duplicateValues" priority="12" dxfId="71"/>
  </conditionalFormatting>
  <conditionalFormatting sqref="F77">
    <cfRule type="containsText" priority="11" dxfId="72" operator="containsText" text="CERO">
      <formula>NOT(ISERROR(SEARCH("CERO",F77)))</formula>
    </cfRule>
  </conditionalFormatting>
  <conditionalFormatting sqref="A77:B77">
    <cfRule type="duplicateValues" priority="10" dxfId="71"/>
  </conditionalFormatting>
  <conditionalFormatting sqref="F78">
    <cfRule type="containsText" priority="9" dxfId="72" operator="containsText" text="CERO">
      <formula>NOT(ISERROR(SEARCH("CERO",F78)))</formula>
    </cfRule>
  </conditionalFormatting>
  <conditionalFormatting sqref="B78">
    <cfRule type="duplicateValues" priority="8" dxfId="71"/>
  </conditionalFormatting>
  <conditionalFormatting sqref="A78">
    <cfRule type="duplicateValues" priority="7" dxfId="71"/>
  </conditionalFormatting>
  <conditionalFormatting sqref="F79">
    <cfRule type="containsText" priority="6" dxfId="72" operator="containsText" text="CERO">
      <formula>NOT(ISERROR(SEARCH("CERO",F79)))</formula>
    </cfRule>
  </conditionalFormatting>
  <conditionalFormatting sqref="B79">
    <cfRule type="duplicateValues" priority="5" dxfId="71"/>
  </conditionalFormatting>
  <conditionalFormatting sqref="A79">
    <cfRule type="duplicateValues" priority="4" dxfId="71"/>
  </conditionalFormatting>
  <conditionalFormatting sqref="F80">
    <cfRule type="containsText" priority="3" dxfId="72" operator="containsText" text="CERO">
      <formula>NOT(ISERROR(SEARCH("CERO",F80)))</formula>
    </cfRule>
  </conditionalFormatting>
  <conditionalFormatting sqref="B80">
    <cfRule type="duplicateValues" priority="2" dxfId="71"/>
  </conditionalFormatting>
  <conditionalFormatting sqref="A80">
    <cfRule type="duplicateValues" priority="1" dxfId="71"/>
  </conditionalFormatting>
  <pageMargins left="0.196850393700787" right="0.196850393700787" top="0.196850393700787" bottom="0.196850393700787" header="0.511811023622047" footer="0"/>
  <pageSetup firstPageNumber="1" useFirstPageNumber="1" fitToHeight="0" horizontalDpi="300" verticalDpi="300" orientation="landscape" paperSize="1" scale="77" r:id="rId2"/>
  <headerFooter>
    <oddFooter>&amp;CPágina &amp;P de &amp;N</oddFooter>
  </headerFooter>
  <rowBreaks count="1" manualBreakCount="1">
    <brk id="70" max="16383"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15.0300</AppVersion>
  <DocSecurity>0</DocSecurity>
  <ScaleCrop>false</ScaleCrop>
  <HeadingPairs>
    <vt:vector size="2" baseType="variant">
      <vt:variant>
        <vt:lpstr>Worksheets</vt:lpstr>
      </vt:variant>
      <vt:variant>
        <vt:i4>1</vt:i4>
      </vt:variant>
    </vt:vector>
  </HeadingPairs>
  <TitlesOfParts>
    <vt:vector size="1" baseType="lpstr">
      <vt:lpstr>CATALOGO</vt:lpstr>
    </vt:vector>
  </TitlesOfParts>
  <Template/>
  <Manager/>
  <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saulo enciso</dc:creator>
  <cp:keywords/>
  <dc:description/>
  <cp:lastModifiedBy>JOSE MANUEL SANTIESTEBAN ZALDIVAR.</cp:lastModifiedBy>
  <cp:lastPrinted>2026-07-10T15:48:54Z</cp:lastPrinted>
  <dcterms:created xsi:type="dcterms:W3CDTF">2020-01-21T15:53:00Z</dcterms:created>
  <dcterms:modified xsi:type="dcterms:W3CDTF">2026-07-10T15:51:55Z</dcterms:modified>
  <cp:category/>
  <cp:revision>10</cp:revi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KSOProductBuildVer">
    <vt:lpwstr>2058-11.2.0.9148</vt:lpwstr>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