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codeName="{7A2D7E96-6E34-419A-AE5F-296B3A7E7977}"/>
  <workbookPr codeName="ThisWorkbook"/>
  <mc:AlternateContent xmlns:mc="http://schemas.openxmlformats.org/markup-compatibility/2006">
    <mc:Choice Requires="x15">
      <x15ac:absPath xmlns:x15ac="http://schemas.microsoft.com/office/spreadsheetml/2010/11/ac" url="L:\SIOP-2026\CONVOCATORIAS 2026\CONVO 022-2026\"/>
    </mc:Choice>
  </mc:AlternateContent>
  <bookViews>
    <workbookView xWindow="-120" yWindow="-120" windowWidth="29040" windowHeight="15720" tabRatio="500" activeTab="0"/>
  </bookViews>
  <sheets>
    <sheet name="CATALOGO" sheetId="1" r:id="rId3"/>
  </sheets>
  <definedNames>
    <definedName name="_xlnm._FilterDatabase" localSheetId="0" hidden="1">CATALOGO!$A$16:$G$55</definedName>
    <definedName name="area">#REF!</definedName>
    <definedName name="_xlnm.Print_Area" localSheetId="0">CATALOGO!$A$1:$G$99</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CATALOGO!$1:$16</definedName>
    <definedName name="totalpresupuestoprimeramoneda">#REF!</definedName>
    <definedName name="totalpresupuestosegundamoneda">#REF!</definedName>
  </definedNames>
  <calcPr calcId="152511"/>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<sst xmlns="http://schemas.openxmlformats.org/spreadsheetml/2006/main" count="179" uniqueCount="125">
  <si>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</si>
  <si>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</si>
  <si>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</si>
  <si>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</si>
  <si>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</si>
  <si>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</si>
  <si>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</si>
  <si>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</si>
  <si>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</si>
  <si>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</si>
  <si>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</si>
  <si>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</si>
  <si>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</si>
  <si>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</si>
  <si>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</si>
  <si>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</si>
  <si>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</si>
  <si>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</si>
  <si>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</si>
  <si>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</si>
  <si>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</si>
  <si>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M3</t>
  </si>
  <si>
    <t>PZA</t>
  </si>
  <si>
    <t>M2</t>
  </si>
  <si>
    <t>M</t>
  </si>
  <si>
    <t>RESUMEN DE PARTIDAS</t>
  </si>
  <si>
    <t>IMPORTE CON LETRA (IVA INCLUIDO)</t>
  </si>
  <si>
    <t>SUBTOTAL M. N.</t>
  </si>
  <si>
    <t>IVA M. N.</t>
  </si>
  <si>
    <t>TOTAL M. N.</t>
  </si>
  <si>
    <t>A1</t>
  </si>
  <si>
    <t>A2</t>
  </si>
  <si>
    <t>A3</t>
  </si>
  <si>
    <t>A4</t>
  </si>
  <si>
    <t>A5</t>
  </si>
  <si>
    <t/>
  </si>
  <si>
    <t>PRELIMINARES</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</si>
  <si>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</si>
  <si>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</si>
  <si>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</si>
  <si>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</si>
  <si>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</si>
  <si>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</si>
  <si>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</si>
  <si>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</si>
  <si>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</si>
  <si>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</si>
  <si>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</si>
  <si>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</si>
  <si>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</si>
  <si>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</si>
  <si>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</si>
  <si>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</si>
  <si>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</si>
  <si>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</si>
  <si>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</si>
  <si>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</si>
  <si>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</si>
  <si>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KG</t>
  </si>
  <si>
    <t>SIOP-022</t>
  </si>
  <si>
    <t>SIOP-023</t>
  </si>
  <si>
    <t>SIOP-024</t>
  </si>
  <si>
    <t>SIOP-025</t>
  </si>
  <si>
    <t>SIOP-026</t>
  </si>
  <si>
    <t>SIOP-027</t>
  </si>
  <si>
    <t>SIOP-028</t>
  </si>
  <si>
    <t>SIOP-029</t>
  </si>
  <si>
    <t>DESATORNILLADO DE TUERCAS OXIDADAS EN MAL ESTADO Y RETIRO DE PLACAS DE FIJACION DEL FALSO FONDO METALICO DE MANERA MANUAL, EN ESPACIOS DE REDUCIDOS DE DIFICL ACCESO CON POCA VENTILACION Y BAJA ILUMINACION,  SOBRECOSTO POR EL BAJO RENDIMIENTO Y POR LA REALIZACIÓN DE LOS TRABAJOS EN PERIODOS NORMALES Y EXTRAORDINARIOS, INCLUYE: APLICACIÓN DE AFLOJA TODO WD40, HERRAMIENTAS, ACARREOS  Y MANO DE OBRA</t>
  </si>
  <si>
    <t>EXTRACCION DE PLACAS METALICAS DEL FALSO FONDO DE 4.90M DE LARGO, 0.63M DE ANCHO Y 1/2" DE ESPESOR, DENTRO DE LA CAMARA DE FILTRADO DE MANERA MANUAL, EN ESPACIOS DE REDUCIDOS DE DIFICIL ACCESO, CON POCA VENTILACION Y BAJA ILUMINACION, ACARREO VERTICAL 7 M DE ALTURA Y ACARREO MANUAL AL LUGAR DE ACOPIO A 2 ESTACIONES DE DISTANCIA,  SOBRECOSTO POR EL BAJO RENDIMIENTO Y POR LA REALIZACIÓN DE LOS TRABAJOS EN PERIODOS NORMALES Y EXTRAORDINARIOS, INCLUYE: HERRAMIENTAS Y MANO DE OBRA.</t>
  </si>
  <si>
    <t>EXTRACCION DE PLACAS METALICAS DEL FALSO FONDO DE 0.76M DE LARGO, 0.12M DE ANCHO Y 1/2" DE ESPESOR, DENTRO DE LA CAMARA DE FILTRADO DE MANERA MANUAL, EN ESPACIOS DE REDUCIDOS DE DIFICIL ACCESO, CON POCA VENTILACION Y BAJA ILUMINACION, ACARREO VERTICAL 7 M DE ALTURA Y ACARREO MANUAL AL LUGAR DE ACOPIO A 2 ESTACIONES DE DISTANCIA,  SOBRECOSTO POR EL BAJO RENDIMIENTO Y POR LA REALIZACIÓN DE LOS TRABAJOS EN PERIODOS NORMALES Y EXTRAORDINARIOS, INCLUYE: HERRAMIENTAS Y MANO DE OBRA.</t>
  </si>
  <si>
    <t>PINTURA VINILICA EN MUROS Y BOVEDAS, INTERIORES Y EXTERIORES ACABADO MATE, COLOR SELECCIONADO E INDICADO POR SUPERVISOR, HASTA 5.00 MTS DE ALTURA SE INCLUYE: APLICACIÓN DE DOS MANOS, SELLADOR,ANDAMIOS, HERRAMIENTA Y MANO DE OBRA NECESARIA. SUMINISTRO Y COLOCACION.</t>
  </si>
  <si>
    <t>LIMPIEZA, APLICACION DE RECUBRIMIENTO EPOXICO E INSTALACION PARA PLACAS DE ACERO AL CARBON A36 DE FALSO FONDO DE CAMARA FILTRANTE DE 4.90 M DE LARGO, 0.63 M DE ANCHO Y 3/8" DE ESPESOR, DE DIAMETRO PARA COLOCACION DE TOBERAS, LIMPIEZA CON CHORRO DE ABRASIVOS ACABADO A METAL BLANCO Y APLICACIÓN DE RECUBRIMIENTO EPOXICO ANTICORROSIVO, EN ESPACIOS DE REDUCIDOS DE DIFICIL ACCESO, CON POCA VENTILACION Y BAJA ILUMINACION, ACARREO MANUAL AL LUGAR DE INSTALACION A 300MT DE DISTANCIA,  SOBRECOSTO POR EL BAJO RENDIMIENTO Y POR LA REALIZACIÓN DE LOS TRABAJOS EN PERIODOS NORMALES Y EXTRAORDINARIOS, INCLUYE: HERRAMIENTAS Y MANO DE OBRA</t>
  </si>
  <si>
    <t>LIMPIEZA, APLICACION DE RECUBRIMIENTO EPOXICO E INSTALACION PARA PLACAS DE ACERO AL CARBON A36 PARA FALSO FONDO DE CAMARA FILTRANTE DE 0.76 M DE LARGO, 0.12 M DE ANCHO Y 3/8" DE ESPESOR, CON 4 PERFORACIONES DE 5/8"  DE DIAMETRO CON 2 ESPARRAGO DE 5/8" DE 6 CM, LIMPIEZA CON CHORRO DE ABRASIVOS ACABADO A METAL BLANCO Y APLICACIÓN DE RECUBRIMIENTO EPOXICO ANTICORROSIVO, EN ESPACIOS DE REDUCIDOS DE DIFICIL ACCESO, CON POCA VENTILACION Y BAJA ILUMINACION, ACARREO MANUAL AL LUGAR DE INSTALACION A 300MT DE DISTANCIA, SOBRECOSTO POR EL BAJO RENDIMIENTO Y POR LA REALIZACIÓN DE LOS TRABAJOS EN PERIODOS NORMALES Y EXTRAORDINARIOS, INCLUYE: HERRAMIENTAS Y MANO DE OBRA.</t>
  </si>
  <si>
    <t>LIMPIEZA, APLICACION DE RECUBRIMIENTO EPOXICO E INSTALACION PARA PLACA METALICA A36 DE 5/16" X 3 1/2" X 3 1/2" CON 1 BARRENO AL CENTRO DE 5/8", CON SANDBLASTEO A METAL BLANCO Y PINTURA EXPOXICA AMERLOCK 400 EN ESPACIOS DE REDUCIDOS DE DIFICIL ACCESO, CON POCA VENTILACION Y BAJA ILUMINACION,  SOBRECOSTO POR EL BAJO RENDIMIENTO Y POR LA REALIZACIÓN DE LOS TRABAJOS EN PERIODOS NORMALES Y EXTRAORDINARIOS, INCLUYE: MATERIALES, MANO DE OBRA Y HERRAMIENTA</t>
  </si>
  <si>
    <t>LIMPIEZA, APLICACION DE RECUBRIMIENTO EPOXICO E INSTALACION PARA PLACA METALICA A36 DE 5/16" X 3" X 2 1/2" CON 1 BARRENO AL CENTRO DE 5/8" Y 1 VARILLA DE 1/2" DE DIAMETRO X  2 1/2" DE LARGO  SOLDADA EN LA PLACA, CON SANDBLASTEO A METAL BLANCO Y PINTURA EXPOXICA AMERLOCK 400,  EN ESPACIOS DE REDUCIDOS DE DIFICIL ACCESO, CON POCA VENTILACION Y BAJA ILUMINACION, SOBRECOSTO POR EL BAJO RENDIMIENTO Y POR LA REALIZACIÓN DE LOS TRABAJOS EN PERIODOS NORMALES Y EXTRAORDINARIOS, INCLUYE: MATERIALES, MANO DE OBRA Y HERRAMIENTA</t>
  </si>
  <si>
    <t>SUMINISTRO E INTALACION MANUAL DE TUERCAS Y RONDANAS DE 5/8"  DE ACERO INOXIDABLE Y PLACA DE ACERO A36 DE 0.10Mx0.10x5/16" CON RECUBRIMIENTO ANTICORROSIVO Y PERFORACION PARA TORNILLO DE 5/8", PARA COLOCACION Y SUJECION DE PLACA METALICA DE FALSO FONDO, EN ESPACIOS DE REDUCIDOS DE DIFICIL ACCESO, CON POCA VENTILACION Y BAJA ILUMINACION, SOBRECOSTO POR EL BAJO RENDIMIENTO Y POR LA REALIZACIÓN DE LOS TRABAJOS EN PERIODOS NORMALES Y EXTRAORDINARIOS, INCLUYE: MATERIALES, MANO DE OBRA Y HERRAMIENTA</t>
  </si>
  <si>
    <t>SUSTITUCION DE ESPARRAGOS DE 5/8" DE DIAMETRO EN MUROS PARA SUJETAR PLACAS METALICAS, INCLUYE CORTE DE ESPARRAGO BARRIDO EXITENTE, BARRENO DE 10 CM EN MURO DE CONCRETO CON EQUIPO LIGERO, ESPARRAGO DE 20 CM DE LARGO, COLOCACION DE EPOXICO PARA FIJAR EL ESPARRAGO EN EL MJRO DE CONCRETO  EN ESPACIOS DE REDUCIDOS DE DIFICIL ACCESO, CON POCA VENTILACION Y BAJA ILUMINACION, SOBRECOSTO POR EL BAJO RENDIMIENTO Y POR LA REALIZACIÓN DE LOS TRABAJOS EN PERIODOS NORMALES Y EXTRAORDINARIOS, INCLUYE: MATERIALES, MANO DE OBRA Y HERRAMIENTA</t>
  </si>
  <si>
    <t>EMPAQUE DE NEOPRENO DE 0.12 M DE ANCHO Y 1/2" ESPESOR, SOLIDO PARA COLOCACION Y SUJECION DE PLACA METALICA DE FALSO FONDO, EN ESPACIOS DE REDUCIDOS DE DIFICIL ACCESO, CON POCA VENTILACION Y BAJA ILUMINACION, SOBRECOSTO POR EL BAJO RENDIMIENTO Y POR LA REALIZACION DE LOS TRABAJOS EN PERIODOS NORMALES Y EXTRAORDINARIOS, INCLUYE: MATERIALES, MANO DE OBRA Y HERRAMIENTA.</t>
  </si>
  <si>
    <t>SUSTITUCIÓN DE TORNILLERAÍA POR ACERO INOXIDABLE PARA ACCESOS A FILTROS</t>
  </si>
  <si>
    <t>SUMINISTRO Y COLOCACION DE TOBERAS TIPO JOHNSON DE ACERO DE ACERO INOXIDABLE AI-316L, ROSCA 1" NPT, EN ESPACIOS DE REDUCIDOS DE DIFICIL ACCESO, CON POCA VENTILACION Y BAJA ILUMINACION, SOBRECOSTO POR EL BAJO RENDIMIENTO Y POR LA REALIZACIÓN DE LOS TRABAJOS EN PERIODOS NORMALES Y EXTRAORDINARIOS, INCLUYE: MATERIALES, MANO DE OBRA Y HERRAMIENTA</t>
  </si>
  <si>
    <t>LIMPIEZA DE TOBERAS TIPO JOHNSON DE ACERO DE ACERO INOXIDABLE AI-316L, ROSCA 1" NPT, EN ESPACIOS DE REDUCIDOS DE DIFICIL ACCESO, CON POCA VENTILACION Y BAJA ILUMINACION, SOBRECOSTO POR EL BAJO RENDIMIENTO Y POR LA REALIZACIÓN DE LOS TRABAJOS EN PERIODOS NORMALES Y EXTRAORDINARIOS, INCLUYE: RETIRO, LIMPIEZA Y COLOCACION, MATERIALES, MANO DE OBRA Y HERRAMIENTA</t>
  </si>
  <si>
    <t>TRABAJOS DE PAILERIA EL CONCEPTO INCLUYE: SUMINISTRO DEL MATERIAL, TRAZO, CORTES, SOLDADURA, MANIOBRAS, DESPERDICIOS, RECUBRIMIENTOS, TRASLADOS, EQUIPO, HERRAMIENTA, ACARREOS NECESARIOS Y MANO DE OBRA. Y LIMPIEZA CON CHORRO DE ARENA, EXTERIOR E INTERIOR A METAL BLANCO, RECUBRIMIENTO EPOXICO PRIMARIO RP-6. . INORGANICO DE ZINC AUTOCURANTE BASE AGUA 3 MILESIMAS DE PULGADA DE ESPESOR DE PELICULA SECA, APLICACION DE 2 MANOS DE RECUBRIMIENTO TERMINADO ACABADO CON RP=21 EPOXICO CATALIZADO DE ALTOS SOLIDOS DE 5 MILESIMAS DE PULGADA DE ESPESOR DE PELICULA SECA POR CAPA.  INCLUYE INSTALACION DE LA PIEZA EN SU LUGAR DEFINITIVO Y TODO LO NECESARIO PARA SU CORRECTA INSTALACION.</t>
  </si>
  <si>
    <t xml:space="preserve">REHABILITACIÓN DE MUROS, PLACAS METÁLICAS, TOBERAS Y TUBERÍAS </t>
  </si>
  <si>
    <t>RECUBRIMIENTO EPOXICO CATALIZADO DE ALTOS SOLIDOS DE 5 MILESIMAS DE PULGADA DE ESPESOR DE PELICULA SECA POR CAPA. INCLUYE: PREPARACION DE LA SUPERFICIE POR MEDIOS MANUALES, SUMINISTRO DE MATERIALES, MANO DE OBRA, ANDAMIOS Y HERRAMIENTAS.</t>
  </si>
  <si>
    <t>B</t>
  </si>
  <si>
    <t>SISTEMA  FILTRANTE</t>
  </si>
  <si>
    <t>RETIRO DE MATERIAL FILTRANTE A BASE DE ARENA SILICA CONTAMINADA EN ESPACIOS REDUCIDOS DE DIFICL ACCESO DENTRO DE LA CAMARA, CON CUBETAS DE 20LT SOBRECOSTO POR EL BAJO RENDIMIENTO Y POR LA REALIZACIÓN DE LOS TRABAJOS EN PERIODOS NORMALES Y EXTRAORDINARIOS INCLUYE: APILE DE MATERIAL,  HERRAMIENTAS Y MANO DE OBRA</t>
  </si>
  <si>
    <t>ACARREO VERTICAL CON MALACATE A UNA ALTURA DE 7 MTS, PRODUCTO DE DEMOLICION Y/O EXCAVACION REALIZACIÓN DE LOS TRABAJOS EN PERIODOS NORMALES Y EXTRAORDINARIOS</t>
  </si>
  <si>
    <t>ACARREO EN CARRETILLA A 1ERA. ESTACION 20 MTS., PRODUCTO DE DEMOLICION Y/O EXCAVACION, REALIZACIÓN DE LOS TRABAJOS EN PERIODOS NORMALES Y EXTRAORDINARIOS</t>
  </si>
  <si>
    <t>ACARREO EN CARRETILLA A CADA ESTACION DE 20 MTS. SUBSECUENTE, MATERIAL PRODUCTO DE LA DEMOLICION Y/O EXCAVACION, REALIZACIÓN DE LOS TRABAJOS EN PERIODOS NORMALES Y EXTRAORDINARIOS</t>
  </si>
  <si>
    <t>CARGA MANUAL DEL MATERIAL PRODUCTO DE EXCAVACION, DESAZOLVE Y/O DEMOLICION AL 1ER. KILOMETRO, EL CONCEPTO INCLUYE: EL ABUNDAMIENTO DEL MATERIAL Y MANO DE OBRA.</t>
  </si>
  <si>
    <t>ACARREO EN CAMION DE VOLTEO A KM. SUBSECUENTE DEL MATERIAL PRODUCTO DE EXCAVACIONES, DEMOLICIONES Y/O DESAZOLVES EL CONCEPTO INCLUYE: ABUNDAMIENTO DEL MATERIAL, EQUIPO Y MANIOBRAS DE DESCARGA.</t>
  </si>
  <si>
    <t>M3K</t>
  </si>
  <si>
    <t>ILUMINACION DE INTERIOR DE CAMARA DE FILTRADO CON LAMPARAS LED DE 25W, GENERADOR A GASOLINA, EXTENSION DE USO RUDO DE 30M DE LARGO PARA EVITAR EL INGRESO DE GASES AL INTERIOR DE LA CAMARA, INCLUYE: HERRAMIENTAS Y MATERILES</t>
  </si>
  <si>
    <t>EXTRACTOR DE GASES Y POLVO DENTRO DE CAMARA DE FILTRADO, INCLUYE: EQUIPOS Y HERRAMIENTAS</t>
  </si>
  <si>
    <t>DIA</t>
  </si>
  <si>
    <t>B1</t>
  </si>
  <si>
    <t>B2</t>
  </si>
  <si>
    <t>MATERIAL FILTRANTE</t>
  </si>
  <si>
    <t>SUMINISTRO DE MEDIO FILTRANTE DE ARENA SILICA PREMIUM, TAMAÑO EFECTIVO DE 0.35 MM A 0.65 MM, COEFICIENTE DE UNIFORMIDAD 1.7 O MENOR, DE ACUERDO CON ANSI/AWWA B100-16, UNICAMENTE SUMINISTRO, PUESTA EN OBRA, NO INCLUYE MANIOBRAS DE DESCARGA NI ACARREOS.</t>
  </si>
  <si>
    <t>ACARREO DE MATERIAL FILTRANTE DE ARENA SILICA DEL LUGAR DE ALMACENAMIENTO A CAMARAS FILTRANTES, NO INCLUYE SUMINISTRO, INCLUYE: CARGA MANUAL, ACARREO EN CARRETILLA AL LUGAR DE ACOPIO, 200 M. ACARREO VERTICAL CON SISTEMA DE POLEAS Y VIGA A UNA ALTURA DE 7 M, SOBRECOSTO POR EL BAJO RENDIMIENTO Y POR LA REALIZACIÓN DE LOS TRABAJOS EN PERIODOS NORMALES Y EXTRAORDINARIOS, INCLUYE; MANO DE OBRA Y HERRAMIENTA.</t>
  </si>
  <si>
    <t>COLOCACION Y EXTENDIDO DE MATERIAL DE FILTRANTE DE ARENA SILICA A CAMARAS FILTRANTES, NO INCLUYE SUMINISTRO, INCLUYE: COLOCACION CON BOTES Y PALAS,  EXTENDIDO MANUAL  EN ESPACIOS DE REDUCIDOS, DE DIFICIL ACCESO, CON POCA VENTILACION Y BAJA ILUMINACION,  SOBRECOSTO POR EL BAJO RENDIMIENTO Y POR LA REALIZACIÓN DE LOS TRABAJOS EN PERIODOS NORMALES Y EXTRAORDINARIOS, INCLUYE; MANO DE OBRA Y HERRAMIENTA.</t>
  </si>
  <si>
    <t>REHABILITACION DE MUROS</t>
  </si>
  <si>
    <t>REHABILTACION DE PLACAS</t>
  </si>
  <si>
    <t>REHABILTACION DE TOBERAS</t>
  </si>
  <si>
    <t>REHABILTACION DE TUBERIA</t>
  </si>
  <si>
    <t xml:space="preserve"> M3    </t>
  </si>
  <si>
    <t>LIMPIEZA GRUESA PARA RECIBIR TRATAMIENTO IMPERMEABILIZANTE EN MUROS, PISO Y TECHO DENTRO DE LA CAMARA DE FILTRADO,CON EQUIPO MECANICO LIGERO, EN ESPACIOS DE REDUCIDOS DE DIFICL ACCESO CON POCA VENTILACION Y BAJA ILUMINACION, LIMPIEZA CON SISTEMA DE HIDROLVADO A PRESION, SOBRECOSTO POR EL BAJO RENDIMIENTO Y POR LA REALIZACIÓN DE LOS TRABAJOS EN PERIODOS NORMALES Y EXTRAORDINARIOS, INCLUYE: HERRAMIENTAS, MAQUINARIA Y MANO DE OBRA.</t>
  </si>
  <si>
    <t>SIOP-E-HID-OB-LP-0465-2026</t>
  </si>
  <si>
    <t>Rehabilitación de 3 celdas y sustitución de material filtrante en 11 celdas de la Unidad 3 en el área de sistema de filtros de la planta potabilizadora número 1 "PP1 Miravalle", en el municipio de Guadalajara, Jalisco</t>
  </si>
  <si>
    <t>C</t>
  </si>
  <si>
    <t xml:space="preserve">SISTEMA DE LAVADO DE FILTROS </t>
  </si>
  <si>
    <t>BOMBA CENTRÍFUGA DE 10 HP, TIPO HORIZONTAL, CON CONEXIONES DE SUCCIÓN Y DESCARGA DE 1.5" O CONSIDERAR REDUCCION, MOTOR ELÉCTRICO TRIFÁSICO A 220 V, EQUIPADA CON IMPULSOR DE HIERRO FUNDIDO, MARCA WEG O SIMILAR. INCLUYE: SUMINISTRO E INSTALACIÒN.</t>
  </si>
  <si>
    <t>ALIMENTACIÓN ELÉCTRICA PARA BOMBA MÓVIL, CONSISTENTE EN TENDIDO DE 30 METROS DE CABLE FLEXIBLE TIPO USO RUDO DE 4 CONDUCTORES CALIBRE #8 AWG, AISLAMIENTO PARA 600 V, PARA SISTEMA TRIFÁSICO 220 V. INCLUYE: CLAVIJA INDUSTRIAL TIPO NEMA DE 30 A, MARCA LEGRAND O SIMILAR, MODELO TURNLOK 3431-SS, DE 4 POLOS, CONECTORES, TERMINALES, SUMINISTRO E INSTALACIÒN.</t>
  </si>
  <si>
    <t>SUMINISTRO E INSTALACIÓN DE TABLERO DE CONTROL Y PROTECCIÓN PARA BOMBA DE 10HP 220V, EN GABINETE METÁLICO PARA INTEMPERIE TIPO NEMA 4, CON DIMENSIONES DE 600 X 400 X 250 MM. INCLUYE: INTERRUPTOR TERMOMAGNÉTICO MARCA ABB MODELO S203-K63 (63 A); ASÍ COMO DOS SISTEMAS DE CONTROL INDEPENDIENTES DENTRO DEL MISMO GABINETE, CADA UNO INTEGRADO POR: GUARDAMOTOR ABB MS116-32, CONTACTOR  ABB AF30-30-00-14 CONTACTO AUXILIAR PARA CONTROL, RELÉ TÉRMICO DE SOBRECARGA ABB TF65-33, BOTONERA DE ARRANQUE Y PARO, Y LUCES INDICADORAS TIPO LED( OPERANDO VERDE, PARO ROJO) TODO ESTO IGUAL O SIMILAR. DEBERA ESTAR MONTADO EN GABINETE, CONSIDERANDO CABLEADO DE FUERZA, CABLEADO DE CONTROL Y CONTAR CON LAS BORNERAS Y CANALETAS PARA SU CORRECTA INSTALACION Y FUNCIONAMIENTO.</t>
  </si>
  <si>
    <t>LOTE</t>
  </si>
  <si>
    <t>SUMINISTRO E INSTALACIÓN DE ARREGLO DE MULTIPLE DE SUCCION Y DESCARGA EN TUBERÍA GALVANIZADA DE 1 1/2", INCLUYE: 9 NIPLES DE ACERO GALVANIZADO DE 25 CM DE LONGITUD, 1 TRAMO DE TUBERÍA ROSCADA DE 1.00 M, 3 CODOS DE 90° ROSCADOS, 1 CRUZ DE ACERO GALVANIZADO, 3 VÁLVULAS DE ESFERA ROSCABLES, 1 VÁLVULA DE PIE TIPO PICHANCHA CON REJILLA, Y 2 CONEXIONES RÁPIDAS DE ALUMINIO DE 1 1/2" TIPO D (O EQUIVALENTE).
INCLUYE: ROSCADO, ENSAMBLE, SELLADO CON TEFLÓN O SELLADOR, SOPORTERÍA, PRUEBAS DE HERMETICIDAD Y TODO LO NECESARIO PARA SU CORRECTA INSTALACIÓN Y FUNCIONAMIENTO.</t>
  </si>
  <si>
    <t>SUMINISTRO E INSTALACIÓN DE GABINETE SECUNDARIO DE CONEXIÓN ELÉCTRICA PARA BOMBAS, EN GABINETE METÁLICO PARA INTEMPERIE TIPO NEMA 4, CON DIMENSIONES DE 30CM x 25CM x 15CM. INCLUYE: 2 RECEPTÁCULOS INDUSTRIALES TIPO BLOQUEO (TWIST-LOCK) DE 30 A, 250 V, 3 POLOS Y 4 HILOS, MARCA LEGRAND O EQUIVALENTE, MODELO WD3430 O COMPATIBLE.
INCLUYE:  CONEXIONES INTERNAS, INTERCONEXIÓN NO MAYOR A 6M DESDE TABLERO PRINCIPAL MEDIANTE CABLEADO DE FUERZA 8 X 8AWG Y CANALIZACIÓN (TUBERÍA CONDUIT 1-1/4"), FIJACIÓN, PRUEBAS DE CONTINUIDAD Y TODO LO NECESARIO PARA SU CORRECTA INSTALACIÓN Y FUNCIONAMIENTO.</t>
  </si>
  <si>
    <t>SUMINISTRO E INSTALACIÓN DE MANGUERA FLEXIBLE PARA SUMINISTRO DE AGUA DE 1 1/2", TIPO INDUSTRIAL DE ALTA PRESIÓN (300 PSI), FABRICADA EN HULE SINTÉTICO O PVC REFORZADO CON MALLA TEXTIL DE ALTA RESISTENCIA. RESISTENTE A LA ABRASIÓN, INTEMPERIE Y CONDICIONES DE USO RUDO. INCLUYE: SUMINISTRO DE 70 METROS DE LONGITUD DE MANGUERA, EQUIPADA CON CONEXIONES RÁPIDAS TIPO CAMLOCK DE ALUMINIO, CONFIGURACIÓN PARTE D150 (HEMBRA) Y PARTE C150 (MACHO CON ESPIGA) O EQUIVALENTE, ABRAZADERAS, INSTALACIÓN Y TODO LO NECESARIO PARA SU CORRECTA OPERACIÓN.</t>
  </si>
  <si>
    <t>CABLE DE COBRE AISLAMIENTO TIPO THW-LS-600 V, 90 GRADOS C., RESISTENTE AL CALOR, NO PROPAGADOR DE INCENDIO Y BAJA EMISION DE HUMOS CAL. 4 AWG   INCLUYE: MATERIAL, CINTA AISLANTE, MANO DE OBRA HERRAMIENTA Y EQUIPO, SUMINISTRO E INSTALACION.</t>
  </si>
  <si>
    <t>TUBO CONDUIT DE FIERRO GALVANIZADO, CON ROSCA Y COPLE ,  1 1/4" DE Ø, SUMINISTRO E INSTALACION, INCLUYENDO: ACARREOS, MANIOBRAS Y CONSUMIBLES NECESARIOS PARA SU CORRECTA OPERACIÓN.</t>
  </si>
  <si>
    <t>CONDULET SERIE 7 "LB", "LR", "LL", O "C", DE 32 MM (1 1/4"), INCLUYE TAPA Y EMPAQUE. SUMINISTRO E INSTALACION.</t>
  </si>
  <si>
    <t>SUMINISTRO E INSTALACIÓN DE ABRAZADERA OHMEGA DE 1-1/4", INCLUYE TAQUETE Y TORNILLERIA Y LO NECESARIO PARA SU CORRECTA SUJECIÓN</t>
  </si>
  <si>
    <t>SISTEMA DE LAVADO</t>
  </si>
  <si>
    <t>C1</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</si>
</sst>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quot;$&quot;* #,##0.00_-;&quot;-$&quot;* #,##0.00_-;_-&quot;$&quot;* \-??_-;_-@_-"/>
    <numFmt numFmtId="165" formatCode="_-[$€-2]* #,##0.00_-;\-[$€-2]* #,##0.00_-;_-[$€-2]* \-??_-"/>
    <numFmt numFmtId="166" formatCode="&quot;$&quot;#,##0.00;[Red]&quot;-$&quot;#,##0.00"/>
    <numFmt numFmtId="167" formatCode="&quot;SIOP-&quot;000"/>
    <numFmt numFmtId="168" formatCode="&quot;$&quot;#,##0.00"/>
    <numFmt numFmtId="169" formatCode="#,##0.0000000"/>
    <numFmt numFmtId="170" formatCode="0.000"/>
  </numFmts>
  <fonts count="22">
    <font>
      <sz val="11"/>
      <color rgb="FF000000"/>
      <name val="Calibri"/>
      <family val="2"/>
      <charset val="-122"/>
    </font>
    <font>
      <sz val="10"/>
      <color theme="1"/>
      <name val="Arial"/>
      <family val="2"/>
    </font>
    <font>
      <sz val="11"/>
      <name val="Calibri"/>
      <family val="2"/>
    </font>
    <font>
      <sz val="10"/>
      <name val="Calibri"/>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0"/>
      <color rgb="FF006600"/>
      <name val="Calibri"/>
      <family val="2"/>
    </font>
    <font>
      <sz val="10"/>
      <color rgb="FF006600"/>
      <name val="Calibri"/>
      <family val="2"/>
    </font>
    <font>
      <sz val="10"/>
      <name val="Arial"/>
      <family val="2"/>
    </font>
    <font>
      <sz val="8"/>
      <name val="Arial"/>
      <family val="2"/>
    </font>
    <font>
      <sz val="8"/>
      <color rgb="FF000000"/>
      <name val="Arial"/>
      <family val="2"/>
    </font>
    <font>
      <sz val="11"/>
      <color theme="0"/>
      <name val="Calibri"/>
      <family val="2"/>
      <scheme val="minor"/>
    </font>
    <font>
      <b/>
      <sz val="12"/>
      <name val="Calibri"/>
      <family val="2"/>
      <scheme val="minor"/>
    </font>
    <font>
      <b/>
      <sz val="10"/>
      <name val="Calibri"/>
      <family val="2"/>
      <scheme val="minor"/>
    </font>
    <font>
      <b/>
      <sz val="10"/>
      <color rgb="FF006600"/>
      <name val="Calibri"/>
      <family val="2"/>
      <scheme val="minor"/>
    </font>
    <font>
      <b/>
      <sz val="10"/>
      <color rgb="FF0000CC"/>
      <name val="Calibri"/>
      <family val="2"/>
      <scheme val="minor"/>
    </font>
    <font>
      <sz val="8"/>
      <name val="Calibri"/>
      <family val="2"/>
    </font>
    <font>
      <sz val="10"/>
      <color rgb="FF006600"/>
      <name val="Calibri"/>
      <family val="2"/>
      <scheme val="minor"/>
    </font>
  </fonts>
  <fills count="4">
    <fill>
      <patternFill patternType="none"/>
    </fill>
    <fill>
      <patternFill patternType="gray125"/>
    </fill>
    <fill>
      <patternFill patternType="solid">
        <fgColor rgb="FF369443"/>
        <bgColor indexed="64"/>
      </patternFill>
    </fill>
    <fill>
      <patternFill patternType="solid">
        <fgColor theme="0" tint="-0.249970003962517"/>
        <bgColor indexed="64"/>
      </patternFill>
    </fill>
  </fills>
  <borders count="14">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style="medium">
        <color auto="1"/>
      </left>
      <right/>
      <top style="medium">
        <color auto="1"/>
      </top>
      <bottom/>
    </border>
    <border>
      <left/>
      <right style="medium">
        <color auto="1"/>
      </right>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rgb="FF333F48"/>
      </left>
      <right/>
      <top style="medium">
        <color rgb="FF333F48"/>
      </top>
      <bottom style="medium">
        <color rgb="FF333F48"/>
      </bottom>
    </border>
    <border>
      <left/>
      <right/>
      <top style="medium">
        <color rgb="FF333F48"/>
      </top>
      <bottom style="medium">
        <color rgb="FF333F48"/>
      </bottom>
    </border>
    <border>
      <left/>
      <right style="thin">
        <color rgb="FF333F48"/>
      </right>
      <top style="medium">
        <color rgb="FF333F48"/>
      </top>
      <bottom style="medium">
        <color rgb="FF333F48"/>
      </bottom>
    </border>
    <border>
      <left style="medium">
        <color auto="1"/>
      </left>
      <right/>
      <top/>
      <bottom style="medium">
        <color auto="1"/>
      </bottom>
    </border>
    <border>
      <left/>
      <right/>
      <top/>
      <bottom style="medium">
        <color auto="1"/>
      </bottom>
    </border>
  </borders>
  <cellStyleXfs count="3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Border="0" applyProtection="0">
      <alignment/>
    </xf>
    <xf numFmtId="0" fontId="12" fillId="0" borderId="0">
      <alignment/>
      <protection/>
    </xf>
    <xf numFmtId="164" fontId="0" fillId="0" borderId="0" applyBorder="0" applyProtection="0">
      <alignment/>
    </xf>
    <xf numFmtId="0" fontId="12" fillId="0" borderId="0">
      <alignment/>
      <protection/>
    </xf>
    <xf numFmtId="0" fontId="12" fillId="0" borderId="0">
      <alignment/>
      <protection/>
    </xf>
    <xf numFmtId="165" fontId="12" fillId="0" borderId="0">
      <alignment/>
      <protection/>
    </xf>
    <xf numFmtId="0" fontId="12" fillId="0" borderId="0">
      <alignment/>
      <protection/>
    </xf>
    <xf numFmtId="0" fontId="12" fillId="0" borderId="0">
      <alignment/>
      <protection/>
    </xf>
    <xf numFmtId="0" fontId="12" fillId="0" borderId="0">
      <alignment/>
      <protection/>
    </xf>
    <xf numFmtId="164" fontId="0" fillId="0" borderId="0" applyBorder="0" applyProtection="0">
      <alignment/>
    </xf>
    <xf numFmtId="164" fontId="0" fillId="0" borderId="0" applyBorder="0" applyProtection="0">
      <alignment/>
    </xf>
    <xf numFmtId="0" fontId="12" fillId="0" borderId="0">
      <alignment/>
      <protection/>
    </xf>
    <xf numFmtId="0" fontId="0" fillId="0" borderId="0">
      <alignment/>
      <protection/>
    </xf>
  </cellStyleXfs>
  <cellXfs count="105">
    <xf numFmtId="0" fontId="0" fillId="0" borderId="0" xfId="0"/>
    <xf numFmtId="0" fontId="2" fillId="0" borderId="0" xfId="28" applyFont="1" applyAlignment="1">
      <alignment vertical="top"/>
      <protection/>
    </xf>
    <xf numFmtId="0" fontId="3" fillId="0" borderId="0" xfId="28" applyFont="1" applyAlignment="1">
      <alignment vertical="top"/>
      <protection/>
    </xf>
    <xf numFmtId="0" fontId="2" fillId="0" borderId="0" xfId="23" applyFont="1" applyAlignment="1">
      <alignment horizontal="center" vertical="center"/>
      <protection/>
    </xf>
    <xf numFmtId="0" fontId="4" fillId="0" borderId="0" xfId="0" applyFont="1"/>
    <xf numFmtId="0" fontId="0" fillId="0" borderId="0" xfId="0" applyAlignment="1">
      <alignment horizontal="justify"/>
    </xf>
    <xf numFmtId="0" fontId="5" fillId="0" borderId="1" xfId="28" applyFont="1" applyBorder="1" applyAlignment="1">
      <alignment horizontal="justify" vertical="top"/>
      <protection/>
    </xf>
    <xf numFmtId="0" fontId="5" fillId="0" borderId="2" xfId="28" applyFont="1" applyBorder="1" applyAlignment="1">
      <alignment horizontal="justify" vertical="top" wrapText="1"/>
      <protection/>
    </xf>
    <xf numFmtId="0" fontId="5" fillId="0" borderId="3" xfId="28" applyFont="1" applyBorder="1" applyAlignment="1">
      <alignment horizontal="center" vertical="top"/>
      <protection/>
    </xf>
    <xf numFmtId="0" fontId="5" fillId="0" borderId="0" xfId="28" applyFont="1" applyAlignment="1">
      <alignment horizontal="center" vertical="top"/>
      <protection/>
    </xf>
    <xf numFmtId="0" fontId="6" fillId="0" borderId="0" xfId="28" applyFont="1" applyAlignment="1">
      <alignment horizontal="justify" vertical="top" wrapText="1"/>
      <protection/>
    </xf>
    <xf numFmtId="0" fontId="5" fillId="0" borderId="4" xfId="28" applyFont="1" applyBorder="1" applyAlignment="1">
      <alignment horizontal="justify" vertical="top"/>
      <protection/>
    </xf>
    <xf numFmtId="0" fontId="6" fillId="0" borderId="1" xfId="28" applyFont="1" applyBorder="1" applyAlignment="1">
      <alignment horizontal="center" vertical="top"/>
      <protection/>
    </xf>
    <xf numFmtId="0" fontId="3" fillId="0" borderId="0" xfId="28" applyFont="1" applyAlignment="1">
      <alignment horizontal="justify" vertical="top"/>
      <protection/>
    </xf>
    <xf numFmtId="0" fontId="5" fillId="0" borderId="0" xfId="28" applyFont="1" applyAlignment="1">
      <alignment vertical="top"/>
      <protection/>
    </xf>
    <xf numFmtId="0" fontId="5" fillId="0" borderId="0" xfId="28" applyFont="1" applyAlignment="1">
      <alignment horizontal="justify" vertical="top"/>
      <protection/>
    </xf>
    <xf numFmtId="166" fontId="6" fillId="0" borderId="0" xfId="28" applyNumberFormat="1" applyFont="1" applyAlignment="1">
      <alignment horizontal="justify" vertical="top" wrapText="1"/>
      <protection/>
    </xf>
    <xf numFmtId="166" fontId="6" fillId="0" borderId="0" xfId="28" applyNumberFormat="1" applyFont="1" applyAlignment="1">
      <alignment horizontal="right" vertical="top" wrapText="1"/>
      <protection/>
    </xf>
    <xf numFmtId="49" fontId="10" fillId="0" borderId="0" xfId="0" applyNumberFormat="1" applyFont="1" applyAlignment="1">
      <alignment horizontal="left" vertical="top" shrinkToFit="1"/>
    </xf>
    <xf numFmtId="4" fontId="11" fillId="0" borderId="0" xfId="0" applyNumberFormat="1" applyFont="1" applyAlignment="1">
      <alignment horizontal="center" vertical="top" wrapText="1"/>
    </xf>
    <xf numFmtId="4" fontId="10" fillId="0" borderId="0" xfId="0" applyNumberFormat="1" applyFont="1" applyAlignment="1">
      <alignment horizontal="right" vertical="top" shrinkToFit="1"/>
    </xf>
    <xf numFmtId="49" fontId="10" fillId="0" borderId="0" xfId="0" applyNumberFormat="1" applyFont="1" applyAlignment="1">
      <alignment horizontal="justify" vertical="top" wrapText="1"/>
    </xf>
    <xf numFmtId="166" fontId="10" fillId="0" borderId="0" xfId="0" applyNumberFormat="1" applyFont="1" applyAlignment="1">
      <alignment horizontal="right" vertical="top" wrapText="1"/>
    </xf>
    <xf numFmtId="0" fontId="3" fillId="0" borderId="0" xfId="28" applyFont="1" applyAlignment="1">
      <alignment horizontal="center" vertical="top"/>
      <protection/>
    </xf>
    <xf numFmtId="4" fontId="3" fillId="0" borderId="0" xfId="28" applyNumberFormat="1" applyFont="1" applyAlignment="1">
      <alignment vertical="top"/>
      <protection/>
    </xf>
    <xf numFmtId="168" fontId="3" fillId="0" borderId="0" xfId="20" applyNumberFormat="1" applyFont="1" applyBorder="1" applyAlignment="1" applyProtection="1">
      <alignment vertical="top"/>
      <protection/>
    </xf>
    <xf numFmtId="168" fontId="4" fillId="0" borderId="0" xfId="0" applyNumberFormat="1" applyFont="1" applyAlignment="1">
      <alignment horizontal="right" vertical="top"/>
    </xf>
    <xf numFmtId="0" fontId="3" fillId="0" borderId="0" xfId="0" applyFont="1" applyAlignment="1">
      <alignment horizontal="justify" vertical="top" wrapText="1"/>
    </xf>
    <xf numFmtId="0" fontId="6" fillId="0" borderId="0" xfId="28" applyFont="1" applyAlignment="1">
      <alignment horizontal="justify" vertical="top"/>
      <protection/>
    </xf>
    <xf numFmtId="0" fontId="5" fillId="0" borderId="5" xfId="28" applyFont="1" applyBorder="1" applyAlignment="1">
      <alignment horizontal="center" vertical="top" wrapText="1"/>
      <protection/>
    </xf>
    <xf numFmtId="14" fontId="2" fillId="0" borderId="6" xfId="28" applyNumberFormat="1" applyFont="1" applyBorder="1" applyAlignment="1">
      <alignment horizontal="left" vertical="top" wrapText="1"/>
      <protection/>
    </xf>
    <xf numFmtId="14" fontId="2" fillId="0" borderId="5" xfId="28" applyNumberFormat="1" applyFont="1" applyBorder="1" applyAlignment="1">
      <alignment horizontal="left" vertical="top" wrapText="1"/>
      <protection/>
    </xf>
    <xf numFmtId="0" fontId="2" fillId="0" borderId="5" xfId="28" applyFont="1" applyBorder="1" applyAlignment="1">
      <alignment horizontal="left" vertical="top" wrapText="1"/>
      <protection/>
    </xf>
    <xf numFmtId="14" fontId="2" fillId="0" borderId="7" xfId="28" applyNumberFormat="1" applyFont="1" applyBorder="1" applyAlignment="1">
      <alignment horizontal="left" vertical="top" wrapText="1"/>
      <protection/>
    </xf>
    <xf numFmtId="0" fontId="3" fillId="0" borderId="0" xfId="28" applyFont="1" applyAlignment="1">
      <alignment vertical="top" wrapText="1"/>
      <protection/>
    </xf>
    <xf numFmtId="0" fontId="5" fillId="0" borderId="0" xfId="28" applyFont="1" applyAlignment="1">
      <alignment vertical="top" wrapText="1"/>
      <protection/>
    </xf>
    <xf numFmtId="4" fontId="10" fillId="0" borderId="0" xfId="0" applyNumberFormat="1" applyFont="1" applyAlignment="1">
      <alignment horizontal="center" vertical="top" wrapText="1"/>
    </xf>
    <xf numFmtId="0" fontId="0" fillId="0" borderId="0" xfId="0" applyAlignment="1">
      <alignment wrapText="1"/>
    </xf>
    <xf numFmtId="0" fontId="13" fillId="0" borderId="0" xfId="0" applyFont="1" applyAlignment="1">
      <alignment horizontal="justify" vertical="top"/>
    </xf>
    <xf numFmtId="4" fontId="13" fillId="0" borderId="0" xfId="0" applyNumberFormat="1" applyFont="1" applyAlignment="1">
      <alignment horizontal="center" vertical="top" wrapText="1"/>
    </xf>
    <xf numFmtId="168" fontId="14" fillId="0" borderId="0" xfId="0" applyNumberFormat="1" applyFont="1" applyAlignment="1">
      <alignment horizontal="right" vertical="top"/>
    </xf>
    <xf numFmtId="0" fontId="13" fillId="0" borderId="0" xfId="28" applyFont="1" applyAlignment="1">
      <alignment vertical="top"/>
      <protection/>
    </xf>
    <xf numFmtId="0" fontId="2" fillId="0" borderId="1" xfId="28" applyFont="1" applyBorder="1" applyAlignment="1">
      <alignment horizontal="left" vertical="top"/>
      <protection/>
    </xf>
    <xf numFmtId="0" fontId="2" fillId="0" borderId="2" xfId="28" applyFont="1" applyBorder="1" applyAlignment="1">
      <alignment horizontal="left" vertical="top"/>
      <protection/>
    </xf>
    <xf numFmtId="0" fontId="2" fillId="0" borderId="8" xfId="28" applyFont="1" applyBorder="1" applyAlignment="1">
      <alignment horizontal="left" vertical="top"/>
      <protection/>
    </xf>
    <xf numFmtId="0" fontId="3" fillId="0" borderId="0" xfId="28" applyFont="1" applyAlignment="1">
      <alignment horizontal="left" vertical="top"/>
      <protection/>
    </xf>
    <xf numFmtId="0" fontId="5" fillId="0" borderId="0" xfId="28" applyFont="1" applyAlignment="1">
      <alignment horizontal="left" vertical="top"/>
      <protection/>
    </xf>
    <xf numFmtId="49" fontId="3" fillId="0" borderId="0" xfId="28" applyNumberFormat="1" applyFont="1" applyAlignment="1">
      <alignment horizontal="left" vertical="top"/>
      <protection/>
    </xf>
    <xf numFmtId="167" fontId="3" fillId="0" borderId="0" xfId="28" applyNumberFormat="1" applyFont="1" applyAlignment="1">
      <alignment horizontal="left" vertical="top"/>
      <protection/>
    </xf>
    <xf numFmtId="0" fontId="0" fillId="0" borderId="0" xfId="0" applyAlignment="1">
      <alignment horizontal="left"/>
    </xf>
    <xf numFmtId="0" fontId="5" fillId="0" borderId="1" xfId="28" applyFont="1" applyBorder="1" applyAlignment="1">
      <alignment vertical="top"/>
      <protection/>
    </xf>
    <xf numFmtId="0" fontId="5" fillId="0" borderId="2" xfId="28" applyFont="1" applyBorder="1" applyAlignment="1">
      <alignment vertical="top"/>
      <protection/>
    </xf>
    <xf numFmtId="0" fontId="5" fillId="0" borderId="8" xfId="28" applyFont="1" applyBorder="1" applyAlignment="1">
      <alignment vertical="top"/>
      <protection/>
    </xf>
    <xf numFmtId="169" fontId="3" fillId="0" borderId="0" xfId="28" applyNumberFormat="1" applyFont="1" applyAlignment="1">
      <alignment vertical="top"/>
      <protection/>
    </xf>
    <xf numFmtId="0" fontId="15" fillId="2" borderId="9" xfId="32" applyFont="1" applyFill="1" applyBorder="1" applyAlignment="1">
      <alignment horizontal="center" vertical="center" wrapText="1"/>
      <protection/>
    </xf>
    <xf numFmtId="0" fontId="15" fillId="2" borderId="10" xfId="32" applyFont="1" applyFill="1" applyBorder="1" applyAlignment="1">
      <alignment horizontal="center" vertical="center" wrapText="1"/>
      <protection/>
    </xf>
    <xf numFmtId="0" fontId="15" fillId="2" borderId="11" xfId="32" applyFont="1" applyFill="1" applyBorder="1" applyAlignment="1">
      <alignment horizontal="center" vertical="center" wrapText="1"/>
      <protection/>
    </xf>
    <xf numFmtId="0" fontId="16" fillId="3" borderId="0" xfId="23" applyFont="1" applyFill="1" applyAlignment="1">
      <alignment vertical="top"/>
      <protection/>
    </xf>
    <xf numFmtId="0" fontId="17" fillId="3" borderId="0" xfId="23" applyFont="1" applyFill="1" applyAlignment="1">
      <alignment horizontal="center" vertical="top"/>
      <protection/>
    </xf>
    <xf numFmtId="0" fontId="16" fillId="3" borderId="0" xfId="23" applyFont="1" applyFill="1" applyAlignment="1">
      <alignment horizontal="center" vertical="top"/>
      <protection/>
    </xf>
    <xf numFmtId="170" fontId="16" fillId="3" borderId="0" xfId="23" applyNumberFormat="1" applyFont="1" applyFill="1" applyAlignment="1">
      <alignment vertical="top"/>
      <protection/>
    </xf>
    <xf numFmtId="0" fontId="15" fillId="2" borderId="0" xfId="32" applyFont="1" applyFill="1" applyAlignment="1">
      <alignment horizontal="center" vertical="center" wrapText="1"/>
      <protection/>
    </xf>
    <xf numFmtId="0" fontId="15" fillId="2" borderId="0" xfId="32" applyFont="1" applyFill="1" applyAlignment="1">
      <alignment horizontal="left" vertical="center" wrapText="1"/>
      <protection/>
    </xf>
    <xf numFmtId="168" fontId="15" fillId="2" borderId="0" xfId="32" applyNumberFormat="1" applyFont="1" applyFill="1" applyAlignment="1">
      <alignment horizontal="right" vertical="center" wrapText="1"/>
      <protection/>
    </xf>
    <xf numFmtId="0" fontId="18" fillId="0" borderId="0" xfId="23" applyFont="1" applyAlignment="1">
      <alignment horizontal="justify" vertical="top"/>
      <protection/>
    </xf>
    <xf numFmtId="168" fontId="18" fillId="0" borderId="0" xfId="20" applyNumberFormat="1" applyFont="1" applyAlignment="1">
      <alignment vertical="top"/>
    </xf>
    <xf numFmtId="167" fontId="13" fillId="0" borderId="0" xfId="23" applyNumberFormat="1" applyFont="1" applyAlignment="1">
      <alignment horizontal="left" vertical="top"/>
      <protection/>
    </xf>
    <xf numFmtId="0" fontId="13" fillId="0" borderId="0" xfId="23" applyFont="1" applyAlignment="1">
      <alignment horizontal="center" vertical="top"/>
      <protection/>
    </xf>
    <xf numFmtId="168" fontId="13" fillId="0" borderId="0" xfId="29" applyNumberFormat="1" applyFont="1" applyBorder="1" applyAlignment="1" applyProtection="1">
      <alignment vertical="top"/>
      <protection/>
    </xf>
    <xf numFmtId="0" fontId="8" fillId="0" borderId="0" xfId="23" applyFont="1" applyAlignment="1">
      <alignment horizontal="left" vertical="top"/>
      <protection/>
    </xf>
    <xf numFmtId="0" fontId="8" fillId="0" borderId="0" xfId="23" applyFont="1" applyAlignment="1">
      <alignment horizontal="justify" vertical="top"/>
      <protection/>
    </xf>
    <xf numFmtId="49" fontId="9" fillId="0" borderId="0" xfId="23" applyNumberFormat="1" applyFont="1" applyAlignment="1">
      <alignment horizontal="center" vertical="top" wrapText="1"/>
      <protection/>
    </xf>
    <xf numFmtId="166" fontId="8" fillId="0" borderId="0" xfId="0" applyNumberFormat="1" applyFont="1" applyAlignment="1">
      <alignment horizontal="right" vertical="top" wrapText="1"/>
    </xf>
    <xf numFmtId="4" fontId="13" fillId="0" borderId="0" xfId="23" applyNumberFormat="1" applyFont="1" applyAlignment="1">
      <alignment horizontal="right" vertical="top"/>
      <protection/>
    </xf>
    <xf numFmtId="168" fontId="19" fillId="0" borderId="0" xfId="30" applyNumberFormat="1" applyFont="1" applyAlignment="1">
      <alignment vertical="top"/>
    </xf>
    <xf numFmtId="168" fontId="18" fillId="0" borderId="0" xfId="29" applyNumberFormat="1" applyFont="1" applyAlignment="1">
      <alignment vertical="top"/>
    </xf>
    <xf numFmtId="49" fontId="10" fillId="0" borderId="0" xfId="0" applyNumberFormat="1" applyFont="1" applyAlignment="1">
      <alignment horizontal="justify" vertical="top" shrinkToFit="1"/>
    </xf>
    <xf numFmtId="0" fontId="21" fillId="0" borderId="0" xfId="23" applyFont="1" applyAlignment="1">
      <alignment horizontal="center" vertical="top" wrapText="1"/>
      <protection/>
    </xf>
    <xf numFmtId="49" fontId="19" fillId="0" borderId="0" xfId="23" applyNumberFormat="1" applyFont="1" applyAlignment="1">
      <alignment horizontal="left" vertical="top"/>
      <protection/>
    </xf>
    <xf numFmtId="0" fontId="19" fillId="0" borderId="0" xfId="23" applyFont="1" applyAlignment="1">
      <alignment horizontal="justify" vertical="top"/>
      <protection/>
    </xf>
    <xf numFmtId="0" fontId="5" fillId="0" borderId="0" xfId="23" applyFont="1" applyAlignment="1">
      <alignment vertical="top"/>
      <protection/>
    </xf>
    <xf numFmtId="0" fontId="13" fillId="0" borderId="0" xfId="0" applyFont="1" applyFill="1" applyAlignment="1">
      <alignment horizontal="justify" vertical="top"/>
    </xf>
    <xf numFmtId="2" fontId="13" fillId="0" borderId="0" xfId="28" applyNumberFormat="1" applyFont="1" applyAlignment="1">
      <alignment vertical="top"/>
      <protection/>
    </xf>
    <xf numFmtId="168" fontId="13" fillId="0" borderId="0" xfId="28" applyNumberFormat="1" applyFont="1" applyAlignment="1">
      <alignment vertical="top"/>
      <protection/>
    </xf>
    <xf numFmtId="168" fontId="4" fillId="0" borderId="0" xfId="0" applyNumberFormat="1" applyFont="1"/>
    <xf numFmtId="0" fontId="15" fillId="2" borderId="0" xfId="32" applyFont="1" applyFill="1" applyAlignment="1">
      <alignment horizontal="center" vertical="center" wrapText="1"/>
      <protection/>
    </xf>
    <xf numFmtId="0" fontId="5" fillId="0" borderId="1" xfId="28" applyFont="1" applyBorder="1" applyAlignment="1">
      <alignment horizontal="center" vertical="top"/>
      <protection/>
    </xf>
    <xf numFmtId="0" fontId="15" fillId="2" borderId="9" xfId="32" applyFont="1" applyFill="1" applyBorder="1" applyAlignment="1">
      <alignment horizontal="center" vertical="center" wrapText="1"/>
      <protection/>
    </xf>
    <xf numFmtId="0" fontId="15" fillId="2" borderId="10" xfId="32" applyFont="1" applyFill="1" applyBorder="1" applyAlignment="1">
      <alignment horizontal="center" vertical="center" wrapText="1"/>
      <protection/>
    </xf>
    <xf numFmtId="0" fontId="15" fillId="2" borderId="11" xfId="32" applyFont="1" applyFill="1" applyBorder="1" applyAlignment="1">
      <alignment horizontal="center" vertical="center" wrapText="1"/>
      <protection/>
    </xf>
    <xf numFmtId="0" fontId="5" fillId="0" borderId="8" xfId="28" applyFont="1" applyBorder="1" applyAlignment="1">
      <alignment horizontal="justify" vertical="top" wrapText="1"/>
      <protection/>
    </xf>
    <xf numFmtId="0" fontId="3" fillId="0" borderId="8" xfId="28" applyFont="1" applyBorder="1" applyAlignment="1">
      <alignment horizontal="justify" vertical="top"/>
      <protection/>
    </xf>
    <xf numFmtId="0" fontId="2" fillId="0" borderId="8" xfId="28" applyFont="1" applyBorder="1" applyAlignment="1">
      <alignment horizontal="justify" vertical="top"/>
      <protection/>
    </xf>
    <xf numFmtId="0" fontId="7" fillId="0" borderId="8" xfId="23" applyFont="1" applyBorder="1" applyAlignment="1">
      <alignment horizontal="center" vertical="top"/>
      <protection/>
    </xf>
    <xf numFmtId="0" fontId="2" fillId="0" borderId="3" xfId="28" applyFont="1" applyBorder="1" applyAlignment="1">
      <alignment horizontal="center" vertical="top"/>
      <protection/>
    </xf>
    <xf numFmtId="0" fontId="2" fillId="0" borderId="0" xfId="28" applyFont="1" applyAlignment="1">
      <alignment horizontal="center" vertical="top"/>
      <protection/>
    </xf>
    <xf numFmtId="0" fontId="2" fillId="0" borderId="5" xfId="28" applyFont="1" applyBorder="1" applyAlignment="1">
      <alignment horizontal="center" vertical="top"/>
      <protection/>
    </xf>
    <xf numFmtId="0" fontId="2" fillId="0" borderId="12" xfId="28" applyFont="1" applyBorder="1" applyAlignment="1">
      <alignment horizontal="center" vertical="top"/>
      <protection/>
    </xf>
    <xf numFmtId="0" fontId="2" fillId="0" borderId="13" xfId="28" applyFont="1" applyBorder="1" applyAlignment="1">
      <alignment horizontal="center" vertical="top"/>
      <protection/>
    </xf>
    <xf numFmtId="0" fontId="2" fillId="0" borderId="7" xfId="28" applyFont="1" applyBorder="1" applyAlignment="1">
      <alignment horizontal="center" vertical="top"/>
      <protection/>
    </xf>
    <xf numFmtId="0" fontId="5" fillId="0" borderId="2" xfId="28" applyFont="1" applyBorder="1" applyAlignment="1">
      <alignment horizontal="center" vertical="top"/>
      <protection/>
    </xf>
    <xf numFmtId="0" fontId="5" fillId="0" borderId="8" xfId="28" applyFont="1" applyBorder="1" applyAlignment="1">
      <alignment horizontal="center" vertical="top"/>
      <protection/>
    </xf>
    <xf numFmtId="14" fontId="5" fillId="0" borderId="4" xfId="28" applyNumberFormat="1" applyFont="1" applyBorder="1" applyAlignment="1">
      <alignment horizontal="right" vertical="top"/>
      <protection/>
    </xf>
    <xf numFmtId="14" fontId="5" fillId="0" borderId="3" xfId="28" applyNumberFormat="1" applyFont="1" applyBorder="1" applyAlignment="1">
      <alignment horizontal="right" vertical="top"/>
      <protection/>
    </xf>
    <xf numFmtId="14" fontId="5" fillId="0" borderId="12" xfId="28" applyNumberFormat="1" applyFont="1" applyBorder="1" applyAlignment="1">
      <alignment horizontal="right" vertical="top"/>
      <protection/>
    </xf>
  </cellXfs>
  <cellStyles count="19">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Moneda 2 2" xfId="22"/>
    <cellStyle name="Normal 2 2" xfId="23"/>
    <cellStyle name="Normal 2 3" xfId="24"/>
    <cellStyle name="Normal 4 2" xfId="25"/>
    <cellStyle name="Millares 2" xfId="26"/>
    <cellStyle name="Normal 3 2" xfId="27"/>
    <cellStyle name="Normal 2" xfId="28"/>
    <cellStyle name="Moneda 2" xfId="29"/>
    <cellStyle name="Moneda 2 2 2" xfId="30"/>
    <cellStyle name="Normal 2 2 2" xfId="31"/>
    <cellStyle name="Normal 4" xfId="32"/>
  </cellStyles>
  <dxfs count="67">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219075</xdr:colOff>
      <xdr:row>3</xdr:row>
      <xdr:rowOff>19050</xdr:rowOff>
    </xdr:from>
    <xdr:to>
      <xdr:col>0</xdr:col>
      <xdr:colOff>1128117</xdr:colOff>
      <xdr:row>8</xdr:row>
      <xdr:rowOff>23769</xdr:rowOff>
    </xdr:to>
    <xdr:pic>
      <xdr:nvPicPr>
        <xdr:cNvPr id="4" name="Imagen 3">
          <a:extLst>
            <a:ext uri="{FF2B5EF4-FFF2-40B4-BE49-F238E27FC236}">
              <a16:creationId xmlns:a16="http://schemas.microsoft.com/office/drawing/2014/main" id="{5eb5e532-b797-4288-a21e-dc3d2e2e2ac5}"/>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219075" y="600075"/>
          <a:ext cx="904875" cy="990600"/>
        </a:xfrm>
        <a:prstGeom prst="rect"/>
      </xdr:spPr>
    </xdr:pic>
    <xdr:clientData/>
  </xdr:twoCellAnchor>
  <xdr:twoCellAnchor editAs="oneCell">
    <xdr:from>
      <xdr:col>6</xdr:col>
      <xdr:colOff>58875</xdr:colOff>
      <xdr:row>3</xdr:row>
      <xdr:rowOff>171330</xdr:rowOff>
    </xdr:from>
    <xdr:to>
      <xdr:col>6</xdr:col>
      <xdr:colOff>1554300</xdr:colOff>
      <xdr:row>5</xdr:row>
      <xdr:rowOff>137512</xdr:rowOff>
    </xdr:to>
    <xdr:pic>
      <xdr:nvPicPr>
        <xdr:cNvPr id="5" name="Imagen 4">
          <a:extLst>
            <a:ext uri="{FF2B5EF4-FFF2-40B4-BE49-F238E27FC236}">
              <a16:creationId xmlns:a16="http://schemas.microsoft.com/office/drawing/2014/main" id="{6a4e8aa2-bbe9-464a-af4a-2bfdc8a348ef}"/>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10077450" y="752475"/>
          <a:ext cx="1495425" cy="3619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I99"/>
  <sheetViews>
    <sheetView showGridLines="0" tabSelected="1" view="pageBreakPreview" zoomScale="115" zoomScaleNormal="130" zoomScaleSheetLayoutView="115" workbookViewId="0" topLeftCell="A8">
      <selection pane="topLeft" activeCell="E17" sqref="E17"/>
    </sheetView>
  </sheetViews>
  <sheetFormatPr defaultColWidth="14.5742857142857" defaultRowHeight="15"/>
  <cols>
    <col min="1" max="1" width="20.5714285714286" style="49" customWidth="1"/>
    <col min="2" max="2" width="57" style="5" customWidth="1"/>
    <col min="3" max="3" width="13.7142857142857" customWidth="1"/>
    <col min="4" max="4" width="15.1428571428571" customWidth="1"/>
    <col min="5" max="5" width="18" customWidth="1"/>
    <col min="6" max="6" width="25.8571428571429" style="37" customWidth="1"/>
    <col min="7" max="7" width="24.2857142857143" customWidth="1"/>
  </cols>
  <sheetData>
    <row r="1" spans="1:7" s="1" customFormat="1" ht="15">
      <c r="A1" s="42"/>
      <c r="B1" s="6" t="s">
        <v>0</v>
      </c>
      <c r="C1" s="86" t="s">
        <v>1</v>
      </c>
      <c r="D1" s="86"/>
      <c r="E1" s="86"/>
      <c r="F1" s="86"/>
      <c r="G1" s="50"/>
    </row>
    <row r="2" spans="1:7" s="1" customFormat="1" ht="15">
      <c r="A2" s="43"/>
      <c r="B2" s="7" t="s">
        <v>2</v>
      </c>
      <c r="C2" s="8"/>
      <c r="D2" s="9"/>
      <c r="E2" s="9"/>
      <c r="F2" s="29"/>
      <c r="G2" s="51"/>
    </row>
    <row r="3" spans="1:7" s="1" customFormat="1" ht="15.75" customHeight="1" thickBot="1">
      <c r="A3" s="43"/>
      <c r="B3" s="10" t="s">
        <v>3</v>
      </c>
      <c r="C3" s="93" t="s">
        <v>108</v>
      </c>
      <c r="D3" s="93"/>
      <c r="E3" s="93"/>
      <c r="F3" s="93"/>
      <c r="G3" s="51"/>
    </row>
    <row r="4" spans="1:7" s="1" customFormat="1" ht="15.75" customHeight="1" thickBot="1">
      <c r="A4" s="43"/>
      <c r="B4" s="90"/>
      <c r="C4" s="93"/>
      <c r="D4" s="93"/>
      <c r="E4" s="93"/>
      <c r="F4" s="93"/>
      <c r="G4" s="51"/>
    </row>
    <row r="5" spans="1:7" s="1" customFormat="1" ht="15.75" customHeight="1" thickBot="1">
      <c r="A5" s="43"/>
      <c r="B5" s="90"/>
      <c r="C5" s="93"/>
      <c r="D5" s="93"/>
      <c r="E5" s="93"/>
      <c r="F5" s="93"/>
      <c r="G5" s="51"/>
    </row>
    <row r="6" spans="1:7" s="1" customFormat="1" ht="15">
      <c r="A6" s="43"/>
      <c r="B6" s="11" t="s">
        <v>4</v>
      </c>
      <c r="C6" s="102" t="s">
        <v>5</v>
      </c>
      <c r="D6" s="102"/>
      <c r="E6" s="102"/>
      <c r="F6" s="30"/>
      <c r="G6" s="51"/>
    </row>
    <row r="7" spans="1:7" s="1" customFormat="1" ht="15.75" thickBot="1">
      <c r="A7" s="43"/>
      <c r="B7" s="91" t="s">
        <v>109</v>
      </c>
      <c r="C7" s="103" t="s">
        <v>6</v>
      </c>
      <c r="D7" s="103"/>
      <c r="E7" s="103"/>
      <c r="F7" s="31"/>
      <c r="G7" s="51"/>
    </row>
    <row r="8" spans="1:7" s="1" customFormat="1" ht="15.75" thickBot="1">
      <c r="A8" s="43"/>
      <c r="B8" s="91"/>
      <c r="C8" s="103" t="s">
        <v>7</v>
      </c>
      <c r="D8" s="103"/>
      <c r="E8" s="103"/>
      <c r="F8" s="32"/>
      <c r="G8" s="51"/>
    </row>
    <row r="9" spans="1:7" s="1" customFormat="1" ht="21.75" customHeight="1" thickBot="1">
      <c r="A9" s="43"/>
      <c r="B9" s="91"/>
      <c r="C9" s="104" t="s">
        <v>8</v>
      </c>
      <c r="D9" s="104"/>
      <c r="E9" s="104"/>
      <c r="F9" s="33"/>
      <c r="G9" s="52"/>
    </row>
    <row r="10" spans="1:7" s="1" customFormat="1" ht="15">
      <c r="A10" s="43"/>
      <c r="B10" s="6" t="s">
        <v>9</v>
      </c>
      <c r="C10" s="86" t="s">
        <v>10</v>
      </c>
      <c r="D10" s="86"/>
      <c r="E10" s="86"/>
      <c r="F10" s="86"/>
      <c r="G10" s="12" t="s">
        <v>11</v>
      </c>
    </row>
    <row r="11" spans="1:7" s="1" customFormat="1" ht="15.75" thickBot="1">
      <c r="A11" s="43"/>
      <c r="B11" s="92"/>
      <c r="C11" s="94"/>
      <c r="D11" s="95"/>
      <c r="E11" s="95"/>
      <c r="F11" s="96"/>
      <c r="G11" s="100"/>
    </row>
    <row r="12" spans="1:7" s="1" customFormat="1" ht="15.75" thickBot="1">
      <c r="A12" s="44"/>
      <c r="B12" s="92"/>
      <c r="C12" s="97"/>
      <c r="D12" s="98"/>
      <c r="E12" s="98"/>
      <c r="F12" s="99"/>
      <c r="G12" s="101"/>
    </row>
    <row r="13" spans="1:6" s="2" customFormat="1" ht="13.5" thickBot="1">
      <c r="A13" s="45"/>
      <c r="B13" s="13"/>
      <c r="D13" s="13"/>
      <c r="F13" s="34"/>
    </row>
    <row r="14" spans="1:7" s="1" customFormat="1" ht="15.75" thickBot="1">
      <c r="A14" s="87" t="s">
        <v>12</v>
      </c>
      <c r="B14" s="88"/>
      <c r="C14" s="88"/>
      <c r="D14" s="88"/>
      <c r="E14" s="88"/>
      <c r="F14" s="88"/>
      <c r="G14" s="89"/>
    </row>
    <row r="15" spans="1:7" s="1" customFormat="1" ht="15.75" thickBot="1">
      <c r="A15" s="46"/>
      <c r="B15" s="15"/>
      <c r="C15" s="14"/>
      <c r="D15" s="14"/>
      <c r="E15" s="14"/>
      <c r="F15" s="35"/>
      <c r="G15" s="14"/>
    </row>
    <row r="16" spans="1:7" s="3" customFormat="1" ht="30.75" thickBot="1">
      <c r="A16" s="54" t="s">
        <v>13</v>
      </c>
      <c r="B16" s="55" t="s">
        <v>14</v>
      </c>
      <c r="C16" s="55" t="s">
        <v>15</v>
      </c>
      <c r="D16" s="55" t="s">
        <v>16</v>
      </c>
      <c r="E16" s="55" t="s">
        <v>17</v>
      </c>
      <c r="F16" s="55" t="s">
        <v>18</v>
      </c>
      <c r="G16" s="56" t="s">
        <v>19</v>
      </c>
    </row>
    <row r="17" spans="1:7" s="2" customFormat="1" ht="51">
      <c r="A17" s="47"/>
      <c r="B17" s="28" t="str">
        <f>+B7</f>
        <v>Rehabilitación de 3 celdas y sustitución de material filtrante en 11 celdas de la Unidad 3 en el área de sistema de filtros de la planta potabilizadora número 1 "PP1 Miravalle", en el municipio de Guadalajara, Jalisco</v>
      </c>
      <c r="C17" s="16"/>
      <c r="D17" s="16"/>
      <c r="E17" s="16"/>
      <c r="F17" s="16"/>
      <c r="G17" s="17">
        <f>+G18+G41+G56</f>
        <v>0</v>
      </c>
    </row>
    <row r="18" spans="1:7" ht="14.1" customHeight="1">
      <c r="A18" s="69" t="s">
        <v>20</v>
      </c>
      <c r="B18" s="70" t="s">
        <v>82</v>
      </c>
      <c r="C18" s="71"/>
      <c r="D18" s="73" t="s">
        <v>35</v>
      </c>
      <c r="E18" s="68"/>
      <c r="F18" s="39"/>
      <c r="G18" s="72">
        <f>+G19+G24+G26+G35+G39</f>
        <v>0</v>
      </c>
    </row>
    <row r="19" spans="1:7" s="41" customFormat="1" ht="12.75">
      <c r="A19" s="64" t="s">
        <v>30</v>
      </c>
      <c r="B19" s="64" t="s">
        <v>36</v>
      </c>
      <c r="C19" s="77"/>
      <c r="D19" s="73" t="s">
        <v>35</v>
      </c>
      <c r="E19" s="68"/>
      <c r="F19" s="39"/>
      <c r="G19" s="65">
        <f>SUM(G20:G23)</f>
        <v>0</v>
      </c>
    </row>
    <row r="20" spans="1:8" s="41" customFormat="1" ht="78.75">
      <c r="A20" s="66" t="s">
        <v>37</v>
      </c>
      <c r="B20" s="38" t="s">
        <v>67</v>
      </c>
      <c r="C20" s="67" t="s">
        <v>22</v>
      </c>
      <c r="D20" s="73">
        <v>1074</v>
      </c>
      <c r="E20" s="68"/>
      <c r="F20" s="39" t="str" cm="1">
        <f t="array" ref="F20">+numtext(E20)</f>
        <v>CERO PESOS 00/100 M.N.</v>
      </c>
      <c r="G20" s="40">
        <f t="shared" si="0" ref="G20:G21">+ROUND(D20*E20,2)</f>
        <v>0</v>
      </c>
      <c r="H20" s="82"/>
    </row>
    <row r="21" spans="1:8" s="41" customFormat="1" ht="90">
      <c r="A21" s="66" t="s">
        <v>38</v>
      </c>
      <c r="B21" s="38" t="s">
        <v>68</v>
      </c>
      <c r="C21" s="67" t="s">
        <v>22</v>
      </c>
      <c r="D21" s="73">
        <v>36</v>
      </c>
      <c r="E21" s="68"/>
      <c r="F21" s="39" t="str" cm="1">
        <f t="array" ref="F21">+numtext(E21)</f>
        <v>CERO PESOS 00/100 M.N.</v>
      </c>
      <c r="G21" s="40">
        <f t="shared" si="0"/>
        <v>0</v>
      </c>
      <c r="H21" s="82"/>
    </row>
    <row r="22" spans="1:8" s="41" customFormat="1" ht="90">
      <c r="A22" s="66" t="s">
        <v>39</v>
      </c>
      <c r="B22" s="38" t="s">
        <v>69</v>
      </c>
      <c r="C22" s="67" t="s">
        <v>22</v>
      </c>
      <c r="D22" s="73">
        <v>33</v>
      </c>
      <c r="E22" s="68"/>
      <c r="F22" s="39" t="str" cm="1">
        <f t="array" ref="F22">+numtext(E22)</f>
        <v>CERO PESOS 00/100 M.N.</v>
      </c>
      <c r="G22" s="40">
        <f t="shared" si="1" ref="G22">+ROUND(D22*E22,2)</f>
        <v>0</v>
      </c>
      <c r="H22" s="82"/>
    </row>
    <row r="23" spans="1:8" s="41" customFormat="1" ht="90">
      <c r="A23" s="66" t="s">
        <v>40</v>
      </c>
      <c r="B23" s="38" t="s">
        <v>107</v>
      </c>
      <c r="C23" s="67" t="s">
        <v>23</v>
      </c>
      <c r="D23" s="73">
        <v>434.37</v>
      </c>
      <c r="E23" s="68"/>
      <c r="F23" s="39" t="str" cm="1">
        <f t="array" ref="F23">+numtext(E23)</f>
        <v>CERO PESOS 00/100 M.N.</v>
      </c>
      <c r="G23" s="40">
        <f t="shared" si="2" ref="G23">+ROUND(D23*E23,2)</f>
        <v>0</v>
      </c>
      <c r="H23" s="82"/>
    </row>
    <row r="24" spans="1:9" ht="15">
      <c r="A24" s="64" t="s">
        <v>31</v>
      </c>
      <c r="B24" s="64" t="s">
        <v>102</v>
      </c>
      <c r="C24" s="77"/>
      <c r="D24" s="73"/>
      <c r="E24" s="68"/>
      <c r="F24" s="39"/>
      <c r="G24" s="65">
        <f>SUM(G25:G25)</f>
        <v>0</v>
      </c>
      <c r="H24" s="82"/>
      <c r="I24" s="41"/>
    </row>
    <row r="25" spans="1:8" s="41" customFormat="1" ht="56.25">
      <c r="A25" s="66" t="s">
        <v>41</v>
      </c>
      <c r="B25" s="38" t="s">
        <v>70</v>
      </c>
      <c r="C25" s="67" t="s">
        <v>23</v>
      </c>
      <c r="D25" s="73">
        <v>1932.77</v>
      </c>
      <c r="E25" s="68"/>
      <c r="F25" s="39" t="str" cm="1">
        <f t="array" ref="F25">+numtext(E25)</f>
        <v>CERO PESOS 00/100 M.N.</v>
      </c>
      <c r="G25" s="40">
        <f t="shared" si="3" ref="G25">+ROUND(D25*E25,2)</f>
        <v>0</v>
      </c>
      <c r="H25" s="82"/>
    </row>
    <row r="26" spans="1:8" s="41" customFormat="1" ht="12.75">
      <c r="A26" s="64" t="s">
        <v>32</v>
      </c>
      <c r="B26" s="64" t="s">
        <v>103</v>
      </c>
      <c r="C26" s="77"/>
      <c r="D26" s="73"/>
      <c r="E26" s="68"/>
      <c r="F26" s="39"/>
      <c r="G26" s="65">
        <f>SUM(G27:G34)</f>
        <v>0</v>
      </c>
      <c r="H26" s="82"/>
    </row>
    <row r="27" spans="1:9" ht="123.75">
      <c r="A27" s="66" t="s">
        <v>42</v>
      </c>
      <c r="B27" s="38" t="s">
        <v>71</v>
      </c>
      <c r="C27" s="67" t="s">
        <v>22</v>
      </c>
      <c r="D27" s="73">
        <v>36</v>
      </c>
      <c r="E27" s="68"/>
      <c r="F27" s="39" t="str" cm="1">
        <f t="array" ref="F27">+numtext(E27)</f>
        <v>CERO PESOS 00/100 M.N.</v>
      </c>
      <c r="G27" s="40">
        <f t="shared" si="4" ref="G27:G33">+ROUND(D27*E27,2)</f>
        <v>0</v>
      </c>
      <c r="H27" s="82"/>
      <c r="I27" s="41"/>
    </row>
    <row r="28" spans="1:8" s="41" customFormat="1" ht="123.75">
      <c r="A28" s="66" t="s">
        <v>43</v>
      </c>
      <c r="B28" s="38" t="s">
        <v>72</v>
      </c>
      <c r="C28" s="67" t="s">
        <v>22</v>
      </c>
      <c r="D28" s="73">
        <v>33</v>
      </c>
      <c r="E28" s="68"/>
      <c r="F28" s="39" t="str" cm="1">
        <f t="array" ref="F28">+numtext(E28)</f>
        <v>CERO PESOS 00/100 M.N.</v>
      </c>
      <c r="G28" s="40">
        <f t="shared" si="4"/>
        <v>0</v>
      </c>
      <c r="H28" s="82"/>
    </row>
    <row r="29" spans="1:8" s="41" customFormat="1" ht="90">
      <c r="A29" s="66" t="s">
        <v>44</v>
      </c>
      <c r="B29" s="38" t="s">
        <v>73</v>
      </c>
      <c r="C29" s="67" t="s">
        <v>22</v>
      </c>
      <c r="D29" s="73">
        <v>726</v>
      </c>
      <c r="E29" s="68"/>
      <c r="F29" s="39" t="str" cm="1">
        <f t="array" ref="F29">+numtext(E29)</f>
        <v>CERO PESOS 00/100 M.N.</v>
      </c>
      <c r="G29" s="40">
        <f t="shared" si="4"/>
        <v>0</v>
      </c>
      <c r="H29" s="82"/>
    </row>
    <row r="30" spans="1:9" ht="101.25">
      <c r="A30" s="66" t="s">
        <v>45</v>
      </c>
      <c r="B30" s="38" t="s">
        <v>74</v>
      </c>
      <c r="C30" s="67" t="s">
        <v>22</v>
      </c>
      <c r="D30" s="73">
        <v>348</v>
      </c>
      <c r="E30" s="68"/>
      <c r="F30" s="39" t="str" cm="1">
        <f t="array" ref="F30">+numtext(E30)</f>
        <v>CERO PESOS 00/100 M.N.</v>
      </c>
      <c r="G30" s="40">
        <f t="shared" si="4"/>
        <v>0</v>
      </c>
      <c r="H30" s="82"/>
      <c r="I30" s="41"/>
    </row>
    <row r="31" spans="1:8" s="41" customFormat="1" ht="101.25">
      <c r="A31" s="66" t="s">
        <v>46</v>
      </c>
      <c r="B31" s="38" t="s">
        <v>75</v>
      </c>
      <c r="C31" s="67" t="s">
        <v>22</v>
      </c>
      <c r="D31" s="73">
        <v>1074</v>
      </c>
      <c r="E31" s="68"/>
      <c r="F31" s="39" t="str" cm="1">
        <f t="array" ref="F31">+numtext(E31)</f>
        <v>CERO PESOS 00/100 M.N.</v>
      </c>
      <c r="G31" s="40">
        <f t="shared" si="4"/>
        <v>0</v>
      </c>
      <c r="H31" s="82"/>
    </row>
    <row r="32" spans="1:8" s="41" customFormat="1" ht="101.25">
      <c r="A32" s="66" t="s">
        <v>47</v>
      </c>
      <c r="B32" s="38" t="s">
        <v>76</v>
      </c>
      <c r="C32" s="67" t="s">
        <v>22</v>
      </c>
      <c r="D32" s="73">
        <v>430</v>
      </c>
      <c r="E32" s="68"/>
      <c r="F32" s="39" t="str" cm="1">
        <f t="array" ref="F32">+numtext(E32)</f>
        <v>CERO PESOS 00/100 M.N.</v>
      </c>
      <c r="G32" s="40">
        <f t="shared" si="4"/>
        <v>0</v>
      </c>
      <c r="H32" s="82"/>
    </row>
    <row r="33" spans="1:8" s="41" customFormat="1" ht="78.75">
      <c r="A33" s="66" t="s">
        <v>48</v>
      </c>
      <c r="B33" s="38" t="s">
        <v>77</v>
      </c>
      <c r="C33" s="67" t="s">
        <v>24</v>
      </c>
      <c r="D33" s="73">
        <v>287.86</v>
      </c>
      <c r="E33" s="68"/>
      <c r="F33" s="39" t="str" cm="1">
        <f t="array" ref="F33">+numtext(E33)</f>
        <v>CERO PESOS 00/100 M.N.</v>
      </c>
      <c r="G33" s="40">
        <f t="shared" si="4"/>
        <v>0</v>
      </c>
      <c r="H33" s="82"/>
    </row>
    <row r="34" spans="1:8" s="41" customFormat="1" ht="22.5">
      <c r="A34" s="66" t="s">
        <v>49</v>
      </c>
      <c r="B34" s="38" t="s">
        <v>78</v>
      </c>
      <c r="C34" s="67" t="s">
        <v>22</v>
      </c>
      <c r="D34" s="73">
        <v>180</v>
      </c>
      <c r="E34" s="68"/>
      <c r="F34" s="39" t="str" cm="1">
        <f t="array" ref="F34">+numtext(E34)</f>
        <v>CERO PESOS 00/100 M.N.</v>
      </c>
      <c r="G34" s="40">
        <f t="shared" si="5" ref="G34">+ROUND(D34*E34,2)</f>
        <v>0</v>
      </c>
      <c r="H34" s="82"/>
    </row>
    <row r="35" spans="1:8" s="41" customFormat="1" ht="12.75">
      <c r="A35" s="64" t="s">
        <v>33</v>
      </c>
      <c r="B35" s="64" t="s">
        <v>104</v>
      </c>
      <c r="C35" s="77"/>
      <c r="D35" s="73"/>
      <c r="E35" s="68"/>
      <c r="F35" s="39"/>
      <c r="G35" s="65">
        <f>SUM(G36:G38)</f>
        <v>0</v>
      </c>
      <c r="H35" s="82"/>
    </row>
    <row r="36" spans="1:9" ht="67.5">
      <c r="A36" s="66" t="s">
        <v>50</v>
      </c>
      <c r="B36" s="38" t="s">
        <v>79</v>
      </c>
      <c r="C36" s="67" t="s">
        <v>22</v>
      </c>
      <c r="D36" s="73">
        <v>2040</v>
      </c>
      <c r="E36" s="68"/>
      <c r="F36" s="39" t="str" cm="1">
        <f t="array" ref="F36">+numtext(E36)</f>
        <v>CERO PESOS 00/100 M.N.</v>
      </c>
      <c r="G36" s="40">
        <f t="shared" si="6" ref="G36:G38">+ROUND(D36*E36,2)</f>
        <v>0</v>
      </c>
      <c r="H36" s="82"/>
      <c r="I36" s="41"/>
    </row>
    <row r="37" spans="1:8" s="41" customFormat="1" ht="67.5">
      <c r="A37" s="66" t="s">
        <v>51</v>
      </c>
      <c r="B37" s="38" t="s">
        <v>80</v>
      </c>
      <c r="C37" s="67" t="s">
        <v>22</v>
      </c>
      <c r="D37" s="73">
        <v>3264</v>
      </c>
      <c r="E37" s="68"/>
      <c r="F37" s="39" t="str" cm="1">
        <f t="array" ref="F37">+numtext(E37)</f>
        <v>CERO PESOS 00/100 M.N.</v>
      </c>
      <c r="G37" s="40">
        <f t="shared" si="6"/>
        <v>0</v>
      </c>
      <c r="H37" s="82"/>
    </row>
    <row r="38" spans="1:8" s="41" customFormat="1" ht="123.75">
      <c r="A38" s="66" t="s">
        <v>52</v>
      </c>
      <c r="B38" s="38" t="s">
        <v>81</v>
      </c>
      <c r="C38" s="67" t="s">
        <v>58</v>
      </c>
      <c r="D38" s="73">
        <v>2630.2700000000004</v>
      </c>
      <c r="E38" s="68"/>
      <c r="F38" s="39" t="str" cm="1">
        <f t="array" ref="F38">+numtext(E38)</f>
        <v>CERO PESOS 00/100 M.N.</v>
      </c>
      <c r="G38" s="40">
        <f t="shared" si="6"/>
        <v>0</v>
      </c>
      <c r="H38" s="82"/>
    </row>
    <row r="39" spans="1:8" s="41" customFormat="1" ht="12.75">
      <c r="A39" s="64" t="s">
        <v>34</v>
      </c>
      <c r="B39" s="64" t="s">
        <v>105</v>
      </c>
      <c r="C39" s="77"/>
      <c r="D39" s="73"/>
      <c r="E39" s="68"/>
      <c r="F39" s="39"/>
      <c r="G39" s="65">
        <f>SUM(G40:G40)</f>
        <v>0</v>
      </c>
      <c r="H39" s="82"/>
    </row>
    <row r="40" spans="1:9" ht="45">
      <c r="A40" s="66" t="s">
        <v>53</v>
      </c>
      <c r="B40" s="38" t="s">
        <v>83</v>
      </c>
      <c r="C40" s="67" t="s">
        <v>23</v>
      </c>
      <c r="D40" s="73">
        <v>596.67</v>
      </c>
      <c r="E40" s="68"/>
      <c r="F40" s="39" t="str" cm="1">
        <f t="array" ref="F40">+numtext(E40)</f>
        <v>CERO PESOS 00/100 M.N.</v>
      </c>
      <c r="G40" s="40">
        <f t="shared" si="7" ref="G40">+ROUND(D40*E40,2)</f>
        <v>0</v>
      </c>
      <c r="H40" s="82"/>
      <c r="I40" s="41"/>
    </row>
    <row r="41" spans="1:7" ht="15">
      <c r="A41" s="69" t="s">
        <v>84</v>
      </c>
      <c r="B41" s="70" t="s">
        <v>85</v>
      </c>
      <c r="C41" s="71"/>
      <c r="D41" s="73" t="s">
        <v>35</v>
      </c>
      <c r="E41" s="68"/>
      <c r="F41" s="39"/>
      <c r="G41" s="72">
        <f>+G42+G51</f>
        <v>0</v>
      </c>
    </row>
    <row r="42" spans="1:8" s="41" customFormat="1" ht="12.75">
      <c r="A42" s="64" t="s">
        <v>96</v>
      </c>
      <c r="B42" s="64" t="s">
        <v>36</v>
      </c>
      <c r="C42" s="77"/>
      <c r="D42" s="73" t="s">
        <v>35</v>
      </c>
      <c r="E42" s="68"/>
      <c r="F42" s="39"/>
      <c r="G42" s="65">
        <f>SUM(G43:G50)</f>
        <v>0</v>
      </c>
      <c r="H42" s="83"/>
    </row>
    <row r="43" spans="1:7" s="41" customFormat="1" ht="67.5">
      <c r="A43" s="66" t="s">
        <v>54</v>
      </c>
      <c r="B43" s="81" t="s">
        <v>86</v>
      </c>
      <c r="C43" s="67" t="s">
        <v>21</v>
      </c>
      <c r="D43" s="73">
        <v>248.97</v>
      </c>
      <c r="E43" s="68"/>
      <c r="F43" s="39" t="str" cm="1">
        <f t="array" ref="F43">+numtext(E43)</f>
        <v>CERO PESOS 00/100 M.N.</v>
      </c>
      <c r="G43" s="40">
        <f t="shared" si="8" ref="G43:G50">+ROUND(D43*E43,2)</f>
        <v>0</v>
      </c>
    </row>
    <row r="44" spans="1:7" s="41" customFormat="1" ht="33.75">
      <c r="A44" s="66" t="s">
        <v>55</v>
      </c>
      <c r="B44" s="81" t="s">
        <v>87</v>
      </c>
      <c r="C44" s="67" t="s">
        <v>21</v>
      </c>
      <c r="D44" s="73">
        <v>248.97</v>
      </c>
      <c r="E44" s="68"/>
      <c r="F44" s="39" t="str" cm="1">
        <f t="array" ref="F44">+numtext(E44)</f>
        <v>CERO PESOS 00/100 M.N.</v>
      </c>
      <c r="G44" s="40">
        <f t="shared" si="8"/>
        <v>0</v>
      </c>
    </row>
    <row r="45" spans="1:7" s="41" customFormat="1" ht="33.75">
      <c r="A45" s="66" t="s">
        <v>56</v>
      </c>
      <c r="B45" s="81" t="s">
        <v>88</v>
      </c>
      <c r="C45" s="67" t="s">
        <v>21</v>
      </c>
      <c r="D45" s="73">
        <v>248.97</v>
      </c>
      <c r="E45" s="68"/>
      <c r="F45" s="39" t="str" cm="1">
        <f t="array" ref="F45">+numtext(E45)</f>
        <v>CERO PESOS 00/100 M.N.</v>
      </c>
      <c r="G45" s="40">
        <f t="shared" si="8"/>
        <v>0</v>
      </c>
    </row>
    <row r="46" spans="1:7" s="41" customFormat="1" ht="33.75">
      <c r="A46" s="66" t="s">
        <v>57</v>
      </c>
      <c r="B46" s="81" t="s">
        <v>89</v>
      </c>
      <c r="C46" s="67" t="s">
        <v>21</v>
      </c>
      <c r="D46" s="73">
        <v>746.91</v>
      </c>
      <c r="E46" s="68"/>
      <c r="F46" s="39" t="str" cm="1">
        <f t="array" ref="F46">+numtext(E46)</f>
        <v>CERO PESOS 00/100 M.N.</v>
      </c>
      <c r="G46" s="40">
        <f t="shared" si="8"/>
        <v>0</v>
      </c>
    </row>
    <row r="47" spans="1:7" s="41" customFormat="1" ht="33.75">
      <c r="A47" s="66" t="s">
        <v>59</v>
      </c>
      <c r="B47" s="81" t="s">
        <v>90</v>
      </c>
      <c r="C47" s="67" t="s">
        <v>106</v>
      </c>
      <c r="D47" s="73">
        <v>248.97</v>
      </c>
      <c r="E47" s="68"/>
      <c r="F47" s="39" t="str" cm="1">
        <f t="array" ref="F47">+numtext(E47)</f>
        <v>CERO PESOS 00/100 M.N.</v>
      </c>
      <c r="G47" s="40">
        <f t="shared" si="8"/>
        <v>0</v>
      </c>
    </row>
    <row r="48" spans="1:7" s="41" customFormat="1" ht="45">
      <c r="A48" s="66" t="s">
        <v>60</v>
      </c>
      <c r="B48" s="81" t="s">
        <v>91</v>
      </c>
      <c r="C48" s="67" t="s">
        <v>92</v>
      </c>
      <c r="D48" s="73">
        <v>4979.4</v>
      </c>
      <c r="E48" s="68"/>
      <c r="F48" s="39" t="str" cm="1">
        <f t="array" ref="F48">+numtext(E48)</f>
        <v>CERO PESOS 00/100 M.N.</v>
      </c>
      <c r="G48" s="40">
        <f t="shared" si="8"/>
        <v>0</v>
      </c>
    </row>
    <row r="49" spans="1:7" s="41" customFormat="1" ht="45">
      <c r="A49" s="66" t="s">
        <v>61</v>
      </c>
      <c r="B49" s="81" t="s">
        <v>93</v>
      </c>
      <c r="C49" s="67" t="s">
        <v>95</v>
      </c>
      <c r="D49" s="73">
        <v>42</v>
      </c>
      <c r="E49" s="68"/>
      <c r="F49" s="39" t="str" cm="1">
        <f t="array" ref="F49">+numtext(E49)</f>
        <v>CERO PESOS 00/100 M.N.</v>
      </c>
      <c r="G49" s="40">
        <f t="shared" si="8"/>
        <v>0</v>
      </c>
    </row>
    <row r="50" spans="1:7" s="41" customFormat="1" ht="22.5">
      <c r="A50" s="66" t="s">
        <v>62</v>
      </c>
      <c r="B50" s="81" t="s">
        <v>94</v>
      </c>
      <c r="C50" s="67" t="s">
        <v>95</v>
      </c>
      <c r="D50" s="73">
        <v>42</v>
      </c>
      <c r="E50" s="68"/>
      <c r="F50" s="39" t="str" cm="1">
        <f t="array" ref="F50">+numtext(E50)</f>
        <v>CERO PESOS 00/100 M.N.</v>
      </c>
      <c r="G50" s="40">
        <f t="shared" si="8"/>
        <v>0</v>
      </c>
    </row>
    <row r="51" spans="1:7" s="41" customFormat="1" ht="12.75">
      <c r="A51" s="64" t="s">
        <v>97</v>
      </c>
      <c r="B51" s="64" t="s">
        <v>98</v>
      </c>
      <c r="C51" s="77"/>
      <c r="D51" s="73"/>
      <c r="E51" s="68"/>
      <c r="F51" s="39"/>
      <c r="G51" s="65">
        <f>SUM(G52:G55)</f>
        <v>0</v>
      </c>
    </row>
    <row r="52" spans="1:7" s="41" customFormat="1" ht="45">
      <c r="A52" s="66" t="s">
        <v>63</v>
      </c>
      <c r="B52" s="81" t="s">
        <v>99</v>
      </c>
      <c r="C52" s="67" t="s">
        <v>21</v>
      </c>
      <c r="D52" s="73">
        <v>246.44</v>
      </c>
      <c r="E52" s="68"/>
      <c r="F52" s="39" t="str" cm="1">
        <f t="array" ref="F52">+numtext(E52)</f>
        <v>CERO PESOS 00/100 M.N.</v>
      </c>
      <c r="G52" s="40">
        <f t="shared" si="9" ref="G52:G55">+ROUND(D52*E52,2)</f>
        <v>0</v>
      </c>
    </row>
    <row r="53" spans="1:7" s="41" customFormat="1" ht="45">
      <c r="A53" s="66" t="s">
        <v>64</v>
      </c>
      <c r="B53" s="81" t="s">
        <v>91</v>
      </c>
      <c r="C53" s="67" t="s">
        <v>92</v>
      </c>
      <c r="D53" s="73">
        <v>246.44</v>
      </c>
      <c r="E53" s="68"/>
      <c r="F53" s="39" t="str" cm="1">
        <f t="array" ref="F53">+numtext(E53)</f>
        <v>CERO PESOS 00/100 M.N.</v>
      </c>
      <c r="G53" s="40">
        <f t="shared" si="9"/>
        <v>0</v>
      </c>
    </row>
    <row r="54" spans="1:7" s="41" customFormat="1" ht="78.75">
      <c r="A54" s="66" t="s">
        <v>65</v>
      </c>
      <c r="B54" s="81" t="s">
        <v>100</v>
      </c>
      <c r="C54" s="67" t="s">
        <v>21</v>
      </c>
      <c r="D54" s="73">
        <v>246.44</v>
      </c>
      <c r="E54" s="68"/>
      <c r="F54" s="39" t="str" cm="1">
        <f t="array" ref="F54">+numtext(E54)</f>
        <v>CERO PESOS 00/100 M.N.</v>
      </c>
      <c r="G54" s="40">
        <f t="shared" si="9"/>
        <v>0</v>
      </c>
    </row>
    <row r="55" spans="1:7" s="41" customFormat="1" ht="78.75">
      <c r="A55" s="66" t="s">
        <v>66</v>
      </c>
      <c r="B55" s="81" t="s">
        <v>101</v>
      </c>
      <c r="C55" s="67" t="s">
        <v>21</v>
      </c>
      <c r="D55" s="73">
        <v>246.44</v>
      </c>
      <c r="E55" s="68"/>
      <c r="F55" s="39" t="str" cm="1">
        <f t="array" ref="F55">+numtext(E55)</f>
        <v>CERO PESOS 00/100 M.N.</v>
      </c>
      <c r="G55" s="40">
        <f t="shared" si="9"/>
        <v>0</v>
      </c>
    </row>
    <row r="56" spans="1:7" ht="15">
      <c r="A56" s="69" t="s">
        <v>110</v>
      </c>
      <c r="B56" s="70" t="s">
        <v>111</v>
      </c>
      <c r="C56" s="71"/>
      <c r="D56" s="73" t="s">
        <v>35</v>
      </c>
      <c r="E56" s="68"/>
      <c r="F56" s="39"/>
      <c r="G56" s="72">
        <f>G57</f>
        <v>0</v>
      </c>
    </row>
    <row r="57" spans="1:7" s="41" customFormat="1" ht="12.75">
      <c r="A57" s="64" t="s">
        <v>124</v>
      </c>
      <c r="B57" s="64" t="s">
        <v>123</v>
      </c>
      <c r="C57" s="77"/>
      <c r="D57" s="73" t="s">
        <v>35</v>
      </c>
      <c r="E57" s="68"/>
      <c r="F57" s="39"/>
      <c r="G57" s="65">
        <f>SUM(G58:G67)</f>
        <v>0</v>
      </c>
    </row>
    <row r="58" spans="1:7" s="41" customFormat="1" ht="45">
      <c r="A58" s="66" t="s">
        <v>54</v>
      </c>
      <c r="B58" s="81" t="s">
        <v>112</v>
      </c>
      <c r="C58" s="67" t="s">
        <v>22</v>
      </c>
      <c r="D58" s="73">
        <v>6</v>
      </c>
      <c r="E58" s="68"/>
      <c r="F58" s="39" t="str" cm="1">
        <f t="array" ref="F58">+numtext(E58)</f>
        <v>CERO PESOS 00/100 M.N.</v>
      </c>
      <c r="G58" s="40">
        <f t="shared" si="10" ref="G58:G65">+ROUND(D58*E58,2)</f>
        <v>0</v>
      </c>
    </row>
    <row r="59" spans="1:7" s="41" customFormat="1" ht="67.5">
      <c r="A59" s="66" t="s">
        <v>55</v>
      </c>
      <c r="B59" s="81" t="s">
        <v>113</v>
      </c>
      <c r="C59" s="67" t="s">
        <v>22</v>
      </c>
      <c r="D59" s="73">
        <v>6</v>
      </c>
      <c r="E59" s="68"/>
      <c r="F59" s="39" t="str" cm="1">
        <f t="array" ref="F59">+numtext(E59)</f>
        <v>CERO PESOS 00/100 M.N.</v>
      </c>
      <c r="G59" s="40">
        <f t="shared" si="10"/>
        <v>0</v>
      </c>
    </row>
    <row r="60" spans="1:7" s="41" customFormat="1" ht="146.25">
      <c r="A60" s="66" t="s">
        <v>56</v>
      </c>
      <c r="B60" s="81" t="s">
        <v>114</v>
      </c>
      <c r="C60" s="67" t="s">
        <v>115</v>
      </c>
      <c r="D60" s="73">
        <v>3</v>
      </c>
      <c r="E60" s="68"/>
      <c r="F60" s="39" t="str" cm="1">
        <f t="array" ref="F60">+numtext(E60)</f>
        <v>CERO PESOS 00/100 M.N.</v>
      </c>
      <c r="G60" s="40">
        <f t="shared" si="10"/>
        <v>0</v>
      </c>
    </row>
    <row r="61" spans="1:7" s="41" customFormat="1" ht="112.5">
      <c r="A61" s="66" t="s">
        <v>57</v>
      </c>
      <c r="B61" s="81" t="s">
        <v>116</v>
      </c>
      <c r="C61" s="67" t="s">
        <v>115</v>
      </c>
      <c r="D61" s="73">
        <v>6</v>
      </c>
      <c r="E61" s="68"/>
      <c r="F61" s="39" t="str" cm="1">
        <f t="array" ref="F61">+numtext(E61)</f>
        <v>CERO PESOS 00/100 M.N.</v>
      </c>
      <c r="G61" s="40">
        <f t="shared" si="10"/>
        <v>0</v>
      </c>
    </row>
    <row r="62" spans="1:7" s="41" customFormat="1" ht="123.75">
      <c r="A62" s="66" t="s">
        <v>59</v>
      </c>
      <c r="B62" s="81" t="s">
        <v>117</v>
      </c>
      <c r="C62" s="67" t="s">
        <v>115</v>
      </c>
      <c r="D62" s="73">
        <v>3</v>
      </c>
      <c r="E62" s="68"/>
      <c r="F62" s="39" t="str" cm="1">
        <f t="array" ref="F62">+numtext(E62)</f>
        <v>CERO PESOS 00/100 M.N.</v>
      </c>
      <c r="G62" s="40">
        <f t="shared" si="10"/>
        <v>0</v>
      </c>
    </row>
    <row r="63" spans="1:7" s="41" customFormat="1" ht="101.25">
      <c r="A63" s="66" t="s">
        <v>60</v>
      </c>
      <c r="B63" s="81" t="s">
        <v>118</v>
      </c>
      <c r="C63" s="67" t="s">
        <v>22</v>
      </c>
      <c r="D63" s="73">
        <v>6</v>
      </c>
      <c r="E63" s="68"/>
      <c r="F63" s="39" t="str" cm="1">
        <f t="array" ref="F63">+numtext(E63)</f>
        <v>CERO PESOS 00/100 M.N.</v>
      </c>
      <c r="G63" s="40">
        <f t="shared" si="10"/>
        <v>0</v>
      </c>
    </row>
    <row r="64" spans="1:7" s="41" customFormat="1" ht="45">
      <c r="A64" s="66" t="s">
        <v>61</v>
      </c>
      <c r="B64" s="81" t="s">
        <v>119</v>
      </c>
      <c r="C64" s="67" t="s">
        <v>24</v>
      </c>
      <c r="D64" s="73">
        <v>120</v>
      </c>
      <c r="E64" s="68"/>
      <c r="F64" s="39" t="str" cm="1">
        <f t="array" ref="F64">+numtext(E64)</f>
        <v>CERO PESOS 00/100 M.N.</v>
      </c>
      <c r="G64" s="40">
        <f t="shared" si="10"/>
        <v>0</v>
      </c>
    </row>
    <row r="65" spans="1:7" s="41" customFormat="1" ht="33.75">
      <c r="A65" s="66" t="s">
        <v>62</v>
      </c>
      <c r="B65" s="81" t="s">
        <v>120</v>
      </c>
      <c r="C65" s="67" t="s">
        <v>24</v>
      </c>
      <c r="D65" s="73">
        <v>30</v>
      </c>
      <c r="E65" s="68"/>
      <c r="F65" s="39" t="str" cm="1">
        <f t="array" ref="F65">+numtext(E65)</f>
        <v>CERO PESOS 00/100 M.N.</v>
      </c>
      <c r="G65" s="40">
        <f t="shared" si="10"/>
        <v>0</v>
      </c>
    </row>
    <row r="66" spans="1:7" s="41" customFormat="1" ht="22.5">
      <c r="A66" s="66" t="s">
        <v>63</v>
      </c>
      <c r="B66" s="81" t="s">
        <v>121</v>
      </c>
      <c r="C66" s="67" t="s">
        <v>22</v>
      </c>
      <c r="D66" s="73">
        <v>15</v>
      </c>
      <c r="E66" s="68"/>
      <c r="F66" s="39" t="str" cm="1">
        <f t="array" ref="F66">+numtext(E66)</f>
        <v>CERO PESOS 00/100 M.N.</v>
      </c>
      <c r="G66" s="40">
        <f t="shared" si="11" ref="G66:G67">+ROUND(D66*E66,2)</f>
        <v>0</v>
      </c>
    </row>
    <row r="67" spans="1:7" s="41" customFormat="1" ht="22.5">
      <c r="A67" s="66" t="s">
        <v>64</v>
      </c>
      <c r="B67" s="81" t="s">
        <v>122</v>
      </c>
      <c r="C67" s="67" t="s">
        <v>22</v>
      </c>
      <c r="D67" s="73">
        <v>30</v>
      </c>
      <c r="E67" s="68"/>
      <c r="F67" s="39" t="str" cm="1">
        <f t="array" ref="F67">+numtext(E67)</f>
        <v>CERO PESOS 00/100 M.N.</v>
      </c>
      <c r="G67" s="40">
        <f t="shared" si="11"/>
        <v>0</v>
      </c>
    </row>
    <row r="68" spans="1:7" s="2" customFormat="1" ht="12.75">
      <c r="A68" s="48"/>
      <c r="B68" s="27"/>
      <c r="C68" s="23"/>
      <c r="D68" s="53"/>
      <c r="E68" s="25"/>
      <c r="F68" s="36"/>
      <c r="G68" s="26"/>
    </row>
    <row r="69" spans="1:7" ht="15.75">
      <c r="A69" s="57"/>
      <c r="B69" s="58" t="s">
        <v>25</v>
      </c>
      <c r="C69" s="59"/>
      <c r="D69" s="60"/>
      <c r="E69" s="57"/>
      <c r="F69" s="57"/>
      <c r="G69" s="57"/>
    </row>
    <row r="70" spans="1:7" s="2" customFormat="1" ht="12.75">
      <c r="A70" s="48"/>
      <c r="B70" s="27"/>
      <c r="C70" s="23"/>
      <c r="D70" s="24"/>
      <c r="E70" s="25"/>
      <c r="F70" s="36"/>
      <c r="G70" s="26"/>
    </row>
    <row r="71" spans="1:7" s="4" customFormat="1" ht="51">
      <c r="A71" s="47"/>
      <c r="B71" s="28" t="str">
        <f>B17</f>
        <v>Rehabilitación de 3 celdas y sustitución de material filtrante en 11 celdas de la Unidad 3 en el área de sistema de filtros de la planta potabilizadora número 1 "PP1 Miravalle", en el municipio de Guadalajara, Jalisco</v>
      </c>
      <c r="C71"/>
      <c r="D71"/>
      <c r="E71"/>
      <c r="F71"/>
      <c r="G71" s="17">
        <f>G17</f>
        <v>0</v>
      </c>
    </row>
    <row r="72" spans="1:7" s="4" customFormat="1" ht="12.75">
      <c r="A72" s="69" t="str">
        <f>A18</f>
        <v>A</v>
      </c>
      <c r="B72" s="70" t="str">
        <f>B18</f>
        <v xml:space="preserve">REHABILITACIÓN DE MUROS, PLACAS METÁLICAS, TOBERAS Y TUBERÍAS </v>
      </c>
      <c r="C72" s="71"/>
      <c r="D72" s="73"/>
      <c r="E72" s="68"/>
      <c r="F72" s="39"/>
      <c r="G72" s="72">
        <f t="shared" si="12" ref="G72:G82">VLOOKUP(A72,$A$18:$G$68,7,FALSE)</f>
        <v>0</v>
      </c>
    </row>
    <row r="73" spans="1:8" s="4" customFormat="1" ht="12.75">
      <c r="A73" s="64" t="str">
        <f>A19</f>
        <v>A1</v>
      </c>
      <c r="B73" s="64" t="str">
        <f>B19</f>
        <v>PRELIMINARES</v>
      </c>
      <c r="C73" s="77"/>
      <c r="D73" s="73"/>
      <c r="E73" s="68"/>
      <c r="F73" s="39"/>
      <c r="G73" s="65">
        <f t="shared" si="12"/>
        <v>0</v>
      </c>
      <c r="H73" s="84"/>
    </row>
    <row r="74" spans="1:8" s="4" customFormat="1" ht="12.75">
      <c r="A74" s="64" t="str">
        <f>A24</f>
        <v>A2</v>
      </c>
      <c r="B74" s="64" t="str">
        <f>B24</f>
        <v>REHABILITACION DE MUROS</v>
      </c>
      <c r="C74" s="77"/>
      <c r="D74" s="73"/>
      <c r="E74" s="68"/>
      <c r="F74" s="39"/>
      <c r="G74" s="65">
        <f t="shared" si="12"/>
        <v>0</v>
      </c>
      <c r="H74" s="84"/>
    </row>
    <row r="75" spans="1:7" s="4" customFormat="1" ht="12.75">
      <c r="A75" s="64" t="str">
        <f>A26</f>
        <v>A3</v>
      </c>
      <c r="B75" s="64" t="str">
        <f>B26</f>
        <v>REHABILTACION DE PLACAS</v>
      </c>
      <c r="C75" s="77"/>
      <c r="D75" s="73"/>
      <c r="E75" s="68"/>
      <c r="F75" s="39"/>
      <c r="G75" s="65">
        <f t="shared" si="12"/>
        <v>0</v>
      </c>
    </row>
    <row r="76" spans="1:7" s="4" customFormat="1" ht="12.75">
      <c r="A76" s="64" t="s">
        <v>33</v>
      </c>
      <c r="B76" s="64" t="str">
        <f>B35</f>
        <v>REHABILTACION DE TOBERAS</v>
      </c>
      <c r="C76" s="77"/>
      <c r="D76" s="73"/>
      <c r="E76" s="68"/>
      <c r="F76" s="39"/>
      <c r="G76" s="65">
        <f t="shared" si="12"/>
        <v>0</v>
      </c>
    </row>
    <row r="77" spans="1:7" s="4" customFormat="1" ht="12.75">
      <c r="A77" s="64" t="s">
        <v>34</v>
      </c>
      <c r="B77" s="64" t="str">
        <f>B39</f>
        <v>REHABILTACION DE TUBERIA</v>
      </c>
      <c r="C77" s="77"/>
      <c r="D77" s="73"/>
      <c r="E77" s="68"/>
      <c r="F77" s="39"/>
      <c r="G77" s="65">
        <f t="shared" si="12"/>
        <v>0</v>
      </c>
    </row>
    <row r="78" spans="1:7" s="4" customFormat="1" ht="12.75">
      <c r="A78" s="69" t="s">
        <v>84</v>
      </c>
      <c r="B78" s="70" t="str">
        <f>+B41</f>
        <v>SISTEMA  FILTRANTE</v>
      </c>
      <c r="C78" s="71"/>
      <c r="D78" s="73"/>
      <c r="E78" s="68"/>
      <c r="F78" s="39"/>
      <c r="G78" s="72">
        <f t="shared" si="12"/>
        <v>0</v>
      </c>
    </row>
    <row r="79" spans="1:7" s="4" customFormat="1" ht="12.75">
      <c r="A79" s="64" t="s">
        <v>96</v>
      </c>
      <c r="B79" s="64" t="str">
        <f>+B42</f>
        <v>PRELIMINARES</v>
      </c>
      <c r="C79" s="77"/>
      <c r="D79" s="73"/>
      <c r="E79" s="68"/>
      <c r="F79" s="39"/>
      <c r="G79" s="65">
        <f t="shared" si="12"/>
        <v>0</v>
      </c>
    </row>
    <row r="80" spans="1:7" s="4" customFormat="1" ht="12.75">
      <c r="A80" s="64" t="s">
        <v>97</v>
      </c>
      <c r="B80" s="64" t="str">
        <f>+B51</f>
        <v>MATERIAL FILTRANTE</v>
      </c>
      <c r="C80" s="77"/>
      <c r="D80" s="73"/>
      <c r="E80" s="68"/>
      <c r="F80" s="39"/>
      <c r="G80" s="65">
        <f t="shared" si="12"/>
        <v>0</v>
      </c>
    </row>
    <row r="81" spans="1:7" s="4" customFormat="1" ht="12.75">
      <c r="A81" s="69" t="s">
        <v>110</v>
      </c>
      <c r="B81" s="70" t="str">
        <f>B56</f>
        <v xml:space="preserve">SISTEMA DE LAVADO DE FILTROS </v>
      </c>
      <c r="C81" s="71"/>
      <c r="D81" s="73"/>
      <c r="E81" s="68"/>
      <c r="F81" s="39"/>
      <c r="G81" s="72">
        <f t="shared" si="12"/>
        <v>0</v>
      </c>
    </row>
    <row r="82" spans="1:8" s="4" customFormat="1" ht="12.75">
      <c r="A82" s="64" t="s">
        <v>124</v>
      </c>
      <c r="B82" s="64" t="str">
        <f>B57</f>
        <v>SISTEMA DE LAVADO</v>
      </c>
      <c r="C82" s="77"/>
      <c r="D82" s="73"/>
      <c r="E82" s="68"/>
      <c r="F82" s="39"/>
      <c r="G82" s="65">
        <f t="shared" si="12"/>
        <v>0</v>
      </c>
      <c r="H82" s="84"/>
    </row>
    <row r="83" spans="1:7" s="4" customFormat="1" ht="15">
      <c r="A83" s="78"/>
      <c r="B83" s="79"/>
      <c r="C83" s="80"/>
      <c r="D83" s="73"/>
      <c r="E83" s="68"/>
      <c r="F83" s="39"/>
      <c r="G83" s="74"/>
    </row>
    <row r="84" spans="1:7" s="4" customFormat="1" ht="15">
      <c r="A84" s="78"/>
      <c r="B84" s="79"/>
      <c r="C84" s="80"/>
      <c r="D84" s="73"/>
      <c r="E84" s="68"/>
      <c r="F84" s="39"/>
      <c r="G84" s="74"/>
    </row>
    <row r="85" spans="1:7" s="4" customFormat="1" ht="15">
      <c r="A85" s="78"/>
      <c r="B85" s="79"/>
      <c r="C85" s="80"/>
      <c r="D85" s="73"/>
      <c r="E85" s="68"/>
      <c r="F85" s="39"/>
      <c r="G85" s="74"/>
    </row>
    <row r="86" spans="1:7" s="4" customFormat="1" ht="15">
      <c r="A86" s="78"/>
      <c r="B86" s="79"/>
      <c r="C86" s="80"/>
      <c r="D86" s="73"/>
      <c r="E86" s="68"/>
      <c r="F86" s="39"/>
      <c r="G86" s="74"/>
    </row>
    <row r="87" spans="1:7" s="4" customFormat="1" ht="12.75">
      <c r="A87" s="64"/>
      <c r="B87" s="64"/>
      <c r="C87" s="77"/>
      <c r="D87" s="73"/>
      <c r="E87" s="68"/>
      <c r="F87" s="39"/>
      <c r="G87" s="65"/>
    </row>
    <row r="88" spans="1:7" s="4" customFormat="1" ht="12.75">
      <c r="A88" s="64"/>
      <c r="B88" s="64"/>
      <c r="C88" s="77"/>
      <c r="D88" s="73"/>
      <c r="E88" s="68"/>
      <c r="F88" s="39"/>
      <c r="G88" s="65"/>
    </row>
    <row r="89" spans="1:7" s="4" customFormat="1" ht="12.75">
      <c r="A89" s="18"/>
      <c r="B89" s="76"/>
      <c r="C89" s="19"/>
      <c r="D89" s="73"/>
      <c r="E89" s="68"/>
      <c r="F89" s="39"/>
      <c r="G89" s="75"/>
    </row>
    <row r="90" spans="1:7" s="4" customFormat="1" ht="12.75">
      <c r="A90" s="18"/>
      <c r="B90" s="76"/>
      <c r="C90" s="19"/>
      <c r="D90" s="73"/>
      <c r="E90" s="68"/>
      <c r="F90" s="39"/>
      <c r="G90" s="75"/>
    </row>
    <row r="91" spans="1:7" s="4" customFormat="1" ht="12.75">
      <c r="A91" s="18"/>
      <c r="B91" s="18"/>
      <c r="C91" s="19"/>
      <c r="D91" s="20"/>
      <c r="E91" s="21"/>
      <c r="F91" s="21"/>
      <c r="G91" s="22"/>
    </row>
    <row r="92" spans="1:7" s="4" customFormat="1" ht="12.75">
      <c r="A92" s="18"/>
      <c r="B92" s="18"/>
      <c r="C92" s="19"/>
      <c r="D92" s="20"/>
      <c r="E92" s="21"/>
      <c r="F92" s="21"/>
      <c r="G92" s="22"/>
    </row>
    <row r="93" spans="1:7" s="4" customFormat="1" ht="12.75">
      <c r="A93" s="18"/>
      <c r="B93" s="18"/>
      <c r="C93" s="19"/>
      <c r="D93" s="20"/>
      <c r="E93" s="21"/>
      <c r="F93" s="21"/>
      <c r="G93" s="22"/>
    </row>
    <row r="94" spans="1:7" s="4" customFormat="1" ht="12.75">
      <c r="A94" s="18"/>
      <c r="B94" s="18"/>
      <c r="C94" s="19"/>
      <c r="D94" s="20"/>
      <c r="E94" s="21"/>
      <c r="F94" s="21"/>
      <c r="G94" s="22"/>
    </row>
    <row r="95" spans="1:7" s="4" customFormat="1" ht="12.75">
      <c r="A95" s="18"/>
      <c r="B95" s="18"/>
      <c r="C95" s="19"/>
      <c r="D95" s="20"/>
      <c r="E95" s="21"/>
      <c r="F95" s="21"/>
      <c r="G95" s="22"/>
    </row>
    <row r="96" spans="1:7" s="4" customFormat="1" ht="12.75">
      <c r="A96" s="18"/>
      <c r="B96" s="18"/>
      <c r="C96" s="19"/>
      <c r="D96" s="20"/>
      <c r="E96" s="21"/>
      <c r="F96" s="21"/>
      <c r="G96" s="22"/>
    </row>
    <row r="97" spans="1:7" ht="15">
      <c r="A97" s="85" t="s">
        <v>26</v>
      </c>
      <c r="B97" s="85"/>
      <c r="C97" s="85"/>
      <c r="D97" s="85"/>
      <c r="E97" s="85"/>
      <c r="F97" s="62" t="s">
        <v>27</v>
      </c>
      <c r="G97" s="63">
        <f>+G71</f>
        <v>0</v>
      </c>
    </row>
    <row r="98" spans="1:7" ht="15">
      <c r="A98" s="85" t="str" cm="1">
        <f t="array" ref="A98">+numtext(G99)</f>
        <v>CERO PESOS 00/100 M.N.</v>
      </c>
      <c r="B98" s="85"/>
      <c r="C98" s="85"/>
      <c r="D98" s="85"/>
      <c r="E98" s="85"/>
      <c r="F98" s="62" t="s">
        <v>28</v>
      </c>
      <c r="G98" s="63">
        <f>ROUND(G97*0.16,2)</f>
        <v>0</v>
      </c>
    </row>
    <row r="99" spans="1:7" ht="15">
      <c r="A99" s="61"/>
      <c r="B99" s="61"/>
      <c r="C99" s="61"/>
      <c r="D99" s="61"/>
      <c r="E99" s="61"/>
      <c r="F99" s="62" t="s">
        <v>29</v>
      </c>
      <c r="G99" s="63">
        <f>+G97+G98</f>
        <v>0</v>
      </c>
    </row>
  </sheetData>
  <autoFilter ref="A16:G55"/>
  <mergeCells count="15">
    <mergeCell ref="C1:F1"/>
    <mergeCell ref="C6:E6"/>
    <mergeCell ref="C7:E7"/>
    <mergeCell ref="C8:E8"/>
    <mergeCell ref="C9:E9"/>
    <mergeCell ref="A98:E98"/>
    <mergeCell ref="C10:F10"/>
    <mergeCell ref="A14:G14"/>
    <mergeCell ref="A97:E97"/>
    <mergeCell ref="B4:B5"/>
    <mergeCell ref="B7:B9"/>
    <mergeCell ref="B11:B12"/>
    <mergeCell ref="C3:F5"/>
    <mergeCell ref="C11:F12"/>
    <mergeCell ref="G11:G12"/>
  </mergeCells>
  <conditionalFormatting sqref="F17:F21 F24:F33 F89:F90">
    <cfRule type="containsText" priority="474" dxfId="66" operator="containsText" text="CERO">
      <formula>NOT(ISERROR(SEARCH("CERO",F17)))</formula>
    </cfRule>
  </conditionalFormatting>
  <conditionalFormatting sqref="A89:A90">
    <cfRule type="duplicateValues" priority="1135" dxfId="65"/>
  </conditionalFormatting>
  <conditionalFormatting sqref="B89:B90">
    <cfRule type="duplicateValues" priority="1136" dxfId="65"/>
  </conditionalFormatting>
  <conditionalFormatting sqref="A24">
    <cfRule type="duplicateValues" priority="88" dxfId="65"/>
  </conditionalFormatting>
  <conditionalFormatting sqref="A26">
    <cfRule type="duplicateValues" priority="89" dxfId="65"/>
  </conditionalFormatting>
  <conditionalFormatting sqref="A19:B19">
    <cfRule type="duplicateValues" priority="87" dxfId="65"/>
  </conditionalFormatting>
  <conditionalFormatting sqref="B24">
    <cfRule type="duplicateValues" priority="83" dxfId="65"/>
  </conditionalFormatting>
  <conditionalFormatting sqref="B26">
    <cfRule type="duplicateValues" priority="82" dxfId="65"/>
  </conditionalFormatting>
  <conditionalFormatting sqref="B31">
    <cfRule type="duplicateValues" priority="78" dxfId="65"/>
  </conditionalFormatting>
  <conditionalFormatting sqref="F72">
    <cfRule type="containsText" priority="71" dxfId="66" operator="containsText" text="CERO">
      <formula>NOT(ISERROR(SEARCH("CERO",F72)))</formula>
    </cfRule>
  </conditionalFormatting>
  <conditionalFormatting sqref="A73:B75">
    <cfRule type="duplicateValues" priority="70" dxfId="65"/>
  </conditionalFormatting>
  <conditionalFormatting sqref="F73:F75">
    <cfRule type="containsText" priority="69" dxfId="66" operator="containsText" text="CERO">
      <formula>NOT(ISERROR(SEARCH("CERO",F73)))</formula>
    </cfRule>
  </conditionalFormatting>
  <conditionalFormatting sqref="A87:B87">
    <cfRule type="duplicateValues" priority="66" dxfId="65"/>
  </conditionalFormatting>
  <conditionalFormatting sqref="F87">
    <cfRule type="containsText" priority="65" dxfId="66" operator="containsText" text="CERO">
      <formula>NOT(ISERROR(SEARCH("CERO",F87)))</formula>
    </cfRule>
  </conditionalFormatting>
  <conditionalFormatting sqref="A88:B88">
    <cfRule type="duplicateValues" priority="64" dxfId="65"/>
  </conditionalFormatting>
  <conditionalFormatting sqref="F88">
    <cfRule type="containsText" priority="63" dxfId="66" operator="containsText" text="CERO">
      <formula>NOT(ISERROR(SEARCH("CERO",F88)))</formula>
    </cfRule>
  </conditionalFormatting>
  <conditionalFormatting sqref="F83:F86">
    <cfRule type="containsText" priority="61" dxfId="66" operator="containsText" text="CERO">
      <formula>NOT(ISERROR(SEARCH("CERO",F83)))</formula>
    </cfRule>
  </conditionalFormatting>
  <conditionalFormatting sqref="A91:B96">
    <cfRule type="duplicateValues" priority="1137" dxfId="65"/>
  </conditionalFormatting>
  <conditionalFormatting sqref="F22">
    <cfRule type="containsText" priority="60" dxfId="66" operator="containsText" text="CERO">
      <formula>NOT(ISERROR(SEARCH("CERO",F22)))</formula>
    </cfRule>
  </conditionalFormatting>
  <conditionalFormatting sqref="F35:F38">
    <cfRule type="containsText" priority="58" dxfId="66" operator="containsText" text="CERO">
      <formula>NOT(ISERROR(SEARCH("CERO",F35)))</formula>
    </cfRule>
  </conditionalFormatting>
  <conditionalFormatting sqref="F49">
    <cfRule type="containsText" priority="41" dxfId="66" operator="containsText" text="CERO">
      <formula>NOT(ISERROR(SEARCH("CERO",F49)))</formula>
    </cfRule>
  </conditionalFormatting>
  <conditionalFormatting sqref="A35">
    <cfRule type="duplicateValues" priority="57" dxfId="65"/>
  </conditionalFormatting>
  <conditionalFormatting sqref="B35">
    <cfRule type="duplicateValues" priority="56" dxfId="65"/>
  </conditionalFormatting>
  <conditionalFormatting sqref="F41">
    <cfRule type="containsText" priority="50" dxfId="66" operator="containsText" text="CERO">
      <formula>NOT(ISERROR(SEARCH("CERO",F41)))</formula>
    </cfRule>
  </conditionalFormatting>
  <conditionalFormatting sqref="F39:F40">
    <cfRule type="containsText" priority="53" dxfId="66" operator="containsText" text="CERO">
      <formula>NOT(ISERROR(SEARCH("CERO",F39)))</formula>
    </cfRule>
  </conditionalFormatting>
  <conditionalFormatting sqref="A39">
    <cfRule type="duplicateValues" priority="52" dxfId="65"/>
  </conditionalFormatting>
  <conditionalFormatting sqref="B39">
    <cfRule type="duplicateValues" priority="51" dxfId="65"/>
  </conditionalFormatting>
  <conditionalFormatting sqref="F79:F80">
    <cfRule type="containsText" priority="23" dxfId="66" operator="containsText" text="CERO">
      <formula>NOT(ISERROR(SEARCH("CERO",F79)))</formula>
    </cfRule>
  </conditionalFormatting>
  <conditionalFormatting sqref="F42">
    <cfRule type="containsText" priority="49" dxfId="66" operator="containsText" text="CERO">
      <formula>NOT(ISERROR(SEARCH("CERO",F42)))</formula>
    </cfRule>
  </conditionalFormatting>
  <conditionalFormatting sqref="A42:B42">
    <cfRule type="duplicateValues" priority="48" dxfId="65"/>
  </conditionalFormatting>
  <conditionalFormatting sqref="F43">
    <cfRule type="containsText" priority="47" dxfId="66" operator="containsText" text="CERO">
      <formula>NOT(ISERROR(SEARCH("CERO",F43)))</formula>
    </cfRule>
  </conditionalFormatting>
  <conditionalFormatting sqref="F44">
    <cfRule type="containsText" priority="46" dxfId="66" operator="containsText" text="CERO">
      <formula>NOT(ISERROR(SEARCH("CERO",F44)))</formula>
    </cfRule>
  </conditionalFormatting>
  <conditionalFormatting sqref="F45">
    <cfRule type="containsText" priority="45" dxfId="66" operator="containsText" text="CERO">
      <formula>NOT(ISERROR(SEARCH("CERO",F45)))</formula>
    </cfRule>
  </conditionalFormatting>
  <conditionalFormatting sqref="F46">
    <cfRule type="containsText" priority="44" dxfId="66" operator="containsText" text="CERO">
      <formula>NOT(ISERROR(SEARCH("CERO",F46)))</formula>
    </cfRule>
  </conditionalFormatting>
  <conditionalFormatting sqref="F47">
    <cfRule type="containsText" priority="43" dxfId="66" operator="containsText" text="CERO">
      <formula>NOT(ISERROR(SEARCH("CERO",F47)))</formula>
    </cfRule>
  </conditionalFormatting>
  <conditionalFormatting sqref="F48">
    <cfRule type="containsText" priority="42" dxfId="66" operator="containsText" text="CERO">
      <formula>NOT(ISERROR(SEARCH("CERO",F48)))</formula>
    </cfRule>
  </conditionalFormatting>
  <conditionalFormatting sqref="F50">
    <cfRule type="containsText" priority="40" dxfId="66" operator="containsText" text="CERO">
      <formula>NOT(ISERROR(SEARCH("CERO",F50)))</formula>
    </cfRule>
  </conditionalFormatting>
  <conditionalFormatting sqref="F51">
    <cfRule type="containsText" priority="39" dxfId="66" operator="containsText" text="CERO">
      <formula>NOT(ISERROR(SEARCH("CERO",F51)))</formula>
    </cfRule>
  </conditionalFormatting>
  <conditionalFormatting sqref="A51:B51">
    <cfRule type="duplicateValues" priority="38" dxfId="65"/>
  </conditionalFormatting>
  <conditionalFormatting sqref="F52">
    <cfRule type="containsText" priority="37" dxfId="66" operator="containsText" text="CERO">
      <formula>NOT(ISERROR(SEARCH("CERO",F52)))</formula>
    </cfRule>
  </conditionalFormatting>
  <conditionalFormatting sqref="F53">
    <cfRule type="containsText" priority="36" dxfId="66" operator="containsText" text="CERO">
      <formula>NOT(ISERROR(SEARCH("CERO",F53)))</formula>
    </cfRule>
  </conditionalFormatting>
  <conditionalFormatting sqref="F54">
    <cfRule type="containsText" priority="35" dxfId="66" operator="containsText" text="CERO">
      <formula>NOT(ISERROR(SEARCH("CERO",F54)))</formula>
    </cfRule>
  </conditionalFormatting>
  <conditionalFormatting sqref="F55">
    <cfRule type="containsText" priority="34" dxfId="66" operator="containsText" text="CERO">
      <formula>NOT(ISERROR(SEARCH("CERO",F55)))</formula>
    </cfRule>
  </conditionalFormatting>
  <conditionalFormatting sqref="F77">
    <cfRule type="containsText" priority="26" dxfId="66" operator="containsText" text="CERO">
      <formula>NOT(ISERROR(SEARCH("CERO",F77)))</formula>
    </cfRule>
  </conditionalFormatting>
  <conditionalFormatting sqref="F78">
    <cfRule type="containsText" priority="25" dxfId="66" operator="containsText" text="CERO">
      <formula>NOT(ISERROR(SEARCH("CERO",F78)))</formula>
    </cfRule>
  </conditionalFormatting>
  <conditionalFormatting sqref="A76:B76">
    <cfRule type="duplicateValues" priority="29" dxfId="65"/>
  </conditionalFormatting>
  <conditionalFormatting sqref="F76">
    <cfRule type="containsText" priority="28" dxfId="66" operator="containsText" text="CERO">
      <formula>NOT(ISERROR(SEARCH("CERO",F76)))</formula>
    </cfRule>
  </conditionalFormatting>
  <conditionalFormatting sqref="A77:B77">
    <cfRule type="duplicateValues" priority="27" dxfId="65"/>
  </conditionalFormatting>
  <conditionalFormatting sqref="A79:B80">
    <cfRule type="duplicateValues" priority="24" dxfId="65"/>
  </conditionalFormatting>
  <conditionalFormatting sqref="F23">
    <cfRule type="containsText" priority="22" dxfId="66" operator="containsText" text="CERO">
      <formula>NOT(ISERROR(SEARCH("CERO",F23)))</formula>
    </cfRule>
  </conditionalFormatting>
  <conditionalFormatting sqref="F34">
    <cfRule type="containsText" priority="21" dxfId="66" operator="containsText" text="CERO">
      <formula>NOT(ISERROR(SEARCH("CERO",F34)))</formula>
    </cfRule>
  </conditionalFormatting>
  <conditionalFormatting sqref="F56">
    <cfRule type="containsText" priority="20" dxfId="66" operator="containsText" text="CERO">
      <formula>NOT(ISERROR(SEARCH("CERO",F56)))</formula>
    </cfRule>
  </conditionalFormatting>
  <conditionalFormatting sqref="F57">
    <cfRule type="containsText" priority="19" dxfId="66" operator="containsText" text="CERO">
      <formula>NOT(ISERROR(SEARCH("CERO",F57)))</formula>
    </cfRule>
  </conditionalFormatting>
  <conditionalFormatting sqref="A57:B57">
    <cfRule type="duplicateValues" priority="18" dxfId="65"/>
  </conditionalFormatting>
  <conditionalFormatting sqref="F58">
    <cfRule type="containsText" priority="17" dxfId="66" operator="containsText" text="CERO">
      <formula>NOT(ISERROR(SEARCH("CERO",F58)))</formula>
    </cfRule>
  </conditionalFormatting>
  <conditionalFormatting sqref="F59">
    <cfRule type="containsText" priority="16" dxfId="66" operator="containsText" text="CERO">
      <formula>NOT(ISERROR(SEARCH("CERO",F59)))</formula>
    </cfRule>
  </conditionalFormatting>
  <conditionalFormatting sqref="F60">
    <cfRule type="containsText" priority="15" dxfId="66" operator="containsText" text="CERO">
      <formula>NOT(ISERROR(SEARCH("CERO",F60)))</formula>
    </cfRule>
  </conditionalFormatting>
  <conditionalFormatting sqref="F61">
    <cfRule type="containsText" priority="14" dxfId="66" operator="containsText" text="CERO">
      <formula>NOT(ISERROR(SEARCH("CERO",F61)))</formula>
    </cfRule>
  </conditionalFormatting>
  <conditionalFormatting sqref="F62">
    <cfRule type="containsText" priority="13" dxfId="66" operator="containsText" text="CERO">
      <formula>NOT(ISERROR(SEARCH("CERO",F62)))</formula>
    </cfRule>
  </conditionalFormatting>
  <conditionalFormatting sqref="F63">
    <cfRule type="containsText" priority="12" dxfId="66" operator="containsText" text="CERO">
      <formula>NOT(ISERROR(SEARCH("CERO",F63)))</formula>
    </cfRule>
  </conditionalFormatting>
  <conditionalFormatting sqref="F64">
    <cfRule type="containsText" priority="11" dxfId="66" operator="containsText" text="CERO">
      <formula>NOT(ISERROR(SEARCH("CERO",F64)))</formula>
    </cfRule>
  </conditionalFormatting>
  <conditionalFormatting sqref="F65">
    <cfRule type="containsText" priority="10" dxfId="66" operator="containsText" text="CERO">
      <formula>NOT(ISERROR(SEARCH("CERO",F65)))</formula>
    </cfRule>
  </conditionalFormatting>
  <conditionalFormatting sqref="F67">
    <cfRule type="containsText" priority="6" dxfId="66" operator="containsText" text="CERO">
      <formula>NOT(ISERROR(SEARCH("CERO",F67)))</formula>
    </cfRule>
  </conditionalFormatting>
  <conditionalFormatting sqref="F66">
    <cfRule type="containsText" priority="7" dxfId="66" operator="containsText" text="CERO">
      <formula>NOT(ISERROR(SEARCH("CERO",F66)))</formula>
    </cfRule>
  </conditionalFormatting>
  <conditionalFormatting sqref="F82">
    <cfRule type="containsText" priority="1" dxfId="66" operator="containsText" text="CERO">
      <formula>NOT(ISERROR(SEARCH("CERO",F82)))</formula>
    </cfRule>
  </conditionalFormatting>
  <conditionalFormatting sqref="F81">
    <cfRule type="containsText" priority="3" dxfId="66" operator="containsText" text="CERO">
      <formula>NOT(ISERROR(SEARCH("CERO",F81)))</formula>
    </cfRule>
  </conditionalFormatting>
  <conditionalFormatting sqref="A82:B82">
    <cfRule type="duplicateValues" priority="2" dxfId="65"/>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7" r:id="rId2"/>
  <headerFooter>
    <oddFooter>&amp;CPágina &amp;P de &amp;N</oddFooter>
  </headerFooter>
  <rowBreaks count="1" manualBreakCount="1">
    <brk id="68"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2026-03-20T16:23:53Z</cp:lastPrinted>
  <dcterms:created xsi:type="dcterms:W3CDTF">2020-01-21T15:53:00Z</dcterms:created>
  <dcterms:modified xsi:type="dcterms:W3CDTF">2026-07-09T22:45:36Z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2058-11.2.0.9148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