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2-2026\CATALOGO PU CONV 23 REV02\"/>
    </mc:Choice>
  </mc:AlternateContent>
  <bookViews>
    <workbookView xWindow="-98" yWindow="-98" windowWidth="21795" windowHeight="12975" tabRatio="500" activeTab="0"/>
  </bookViews>
  <sheets>
    <sheet name="CATALOGO" sheetId="1" r:id="rId3"/>
  </sheets>
  <definedNames>
    <definedName name="_xlnm._FilterDatabase" localSheetId="0" hidden="1">CATALOGO!$A$16:$G$55</definedName>
    <definedName name="area">#REF!</definedName>
    <definedName name="_xlnm.Print_Area" localSheetId="0">CATALOGO!$A$1:$G$86</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<sst xmlns="http://schemas.openxmlformats.org/spreadsheetml/2006/main" count="142" uniqueCount="108">
  <si>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</si>
  <si>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</si>
  <si>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</si>
  <si>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</si>
  <si>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</si>
  <si>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</si>
  <si>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</si>
  <si>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</si>
  <si>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</si>
  <si>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</si>
  <si>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</si>
  <si>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</si>
  <si>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</si>
  <si>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</si>
  <si>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</si>
  <si>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</si>
  <si>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</si>
  <si>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</si>
  <si>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</si>
  <si>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</si>
  <si>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</si>
  <si>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</si>
  <si>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</si>
  <si>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</si>
  <si>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M</t>
  </si>
  <si>
    <t>RESUMEN DE PARTIDAS</t>
  </si>
  <si>
    <t>IMPORTE CON LETRA (IVA INCLUIDO)</t>
  </si>
  <si>
    <t>SUBTOTAL M. N.</t>
  </si>
  <si>
    <t>IVA M. N.</t>
  </si>
  <si>
    <t>TOTAL M. N.</t>
  </si>
  <si>
    <t>A1</t>
  </si>
  <si>
    <t>A2</t>
  </si>
  <si>
    <t>A3</t>
  </si>
  <si>
    <t>A4</t>
  </si>
  <si>
    <t>A5</t>
  </si>
  <si>
    <t/>
  </si>
  <si>
    <t>PRELIMINARES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</si>
  <si>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</si>
  <si>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</si>
  <si>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</si>
  <si>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</si>
  <si>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</si>
  <si>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</si>
  <si>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</si>
  <si>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</si>
  <si>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</si>
  <si>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</si>
  <si>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</si>
  <si>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</si>
  <si>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</si>
  <si>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</si>
  <si>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</si>
  <si>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</si>
  <si>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</si>
  <si>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</si>
  <si>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</si>
  <si>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</si>
  <si>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</si>
  <si>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</si>
  <si>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</si>
  <si>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</si>
  <si>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</si>
  <si>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</si>
  <si>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</si>
  <si>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</si>
  <si>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</si>
  <si>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</si>
  <si>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DESATORNILLADO DE TUERCAS OXIDADAS EN MAL ESTADO Y RETIRO DE PLACAS DE FIJACION DEL FALSO FONDO METALICO DE MANERA MANUAL, EN ESPACIOS DE REDUCIDOS DE DIFICL ACCESO CON POCA VENTILACION Y BAJA ILUMINACION,  SOBRECOSTO POR EL BAJO RENDIMIENTO Y POR LA REALIZACIÓN DE LOS TRABAJOS EN PERIODOS NORMALES Y EXTRAORDINARIOS, INCLUYE: APLICACIÓN DE AFLOJA TODO WD40, HERRAMIENTAS, ACARREOS  Y MANO DE OBRA</t>
  </si>
  <si>
    <t>EXTRACCION DE PLACAS METALICAS DEL FALSO FONDO DE 4.90M DE LARGO, 0.63M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</si>
  <si>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EXTRACCION DE PLACAS METALICAS DEL FALSO FONDO DE 0.76M DE LARGO, 0.12M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</si>
  <si>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PINTURA VINILICA EN MUROS Y BOVEDAS, INTERIORES Y EXTERIORES ACABADO MATE, COLOR SELECCIONADO E INDICADO POR SUPERVISOR, HASTA 5.00 MTS DE ALTURA SE INCLUYE: APLICACIÓN DE DOS MANOS, SELLADOR,ANDAMIOS, HERRAMIENTA Y MANO DE OBRA NECESARIA. SUMINISTRO Y COLOCACION.</t>
  </si>
  <si>
    <t>LIMPIEZA, APLICACION DE RECUBRIMIENTO EPOXICO E INSTALACION PARA PLACAS DE ACERO AL CARBON A36 DE FALSO FONDO DE CAMARA FILTRANTE DE 4.90 M DE LARGO, 0.63 M DE ANCHO Y 3/8" DE ESPESOR, DE DIAMETRO PARA COLOCACION DE TOBERAS,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</si>
  <si>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PLACAS DE ACERO AL CARBON A36 PARA FALSO FONDO DE CAMARA FILTRANTE DE 0.76 M DE LARGO, 0.12 M DE ANCHO Y 3/8" DE ESPESOR, CON 4 PERFORACIONES DE 5/8"  DE DIAMETRO CON 2 ESPARRAGO DE 5/8" DE 6 CM,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</si>
  <si>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 METALICA A36 DE 5/16" X 3 1/2" X 3 1/2" CON 1 BARRENO AL CENTRO DE 5/8",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</si>
  <si>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LIMPIEZA, APLICACION DE RECUBRIMIENTO EPOXICO E INSTALACION PARA PLACA METALICA A36 DE 5/16" X 3" X 2 1/2" CON 1 BARRENO AL CENTRO DE 5/8" Y 1 VARILLA DE 1/2" DE DIAMETRO X  2 1/2" DE LARGO  SOLDADA EN LA PLACA,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</si>
  <si>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SUMINISTRO E INTALACION MANUAL DE TUERCAS Y RONDANAS DE 5/8"  DE ACERO INOXIDABLE Y PLACA DE ACERO A36 DE 0.10Mx0.10x5/16" CON RECUBRIMIENTO ANTICORROSIVO Y PERFORACION PARA TORNILLO DE 5/8", PARA COLOCACION Y SUJECION DE PLACA METALICA DE FALSO FONDO, EN ESPACIOS DE REDUCIDOS DE DIFICIL ACCESO, CON POCA VENTILACION Y BAJA ILUMINACION, SOBRECOSTO POR EL BAJO RENDIMIENTO Y POR LA REALIZACIÓN DE LOS TRABAJOS EN PERIODOS NORMALES Y EXTRAORDINARIOS, INCLUYE: MATERIALES, MANO DE OBRA Y HERRAMIENTA</t>
  </si>
  <si>
    <t>SUSTITUCION DE ESPARRAGOS DE 5/8" DE DIAMETRO EN MUROS PARA SUJETAR PLACAS METALICAS, INCLUYE CORTE DE ESPARRAGO BARRIDO EXITENTE, BARRENO DE 10 CM EN MURO DE CONCRETO CON EQUIPO LIGERO, ESPARRAGO DE 20 CM DE LARGO, COLOCACION DE EPOXICO PARA FIJAR EL ESPARRAGO EN EL MJRO DE CONCRETO  EN ESPACIOS DE REDUCIDOS DE DIFICIL ACCESO, CON POCA VENTILACION Y BAJA ILUMINACION, SOBRECOSTO POR EL BAJO RENDIMIENTO Y POR LA REALIZACIÓN DE LOS TRABAJOS EN PERIODOS NORMALES Y EXTRAORDINARIOS, INCLUYE: MATERIALES, MANO DE OBRA Y HERRAMIENTA</t>
  </si>
  <si>
    <t>SUMINISTRO Y COLOCACION DE TOBERAS TIPO JOHNSON DE ACERO DE ACERO INOXIDABLE AI-316L, ROSCA 1" NPT, EN ESPACIOS DE REDUCIDOS DE DIFICIL ACCESO, CON POCA VENTILACION Y BAJA ILUMINACION, SOBRECOSTO POR EL BAJO RENDIMIENTO Y POR LA REALIZACIÓN DE LOS TRABAJOS EN PERIODOS NORMALES Y EXTRAORDINARIOS, INCLUYE: MATERIALES, MANO DE OBRA Y HERRAMIENTA</t>
  </si>
  <si>
    <t>TRABAJOS DE PAILERIA EL CONCEPTO INCLUYE: SUMINISTRO DEL MATERIAL, TRAZO, CORTES, SOLDADURA, MANIOBRAS, DESPERDICIOS, RECUBRIMIENTOS, TRASLADOS, EQUIPO, HERRAMIENTA, ACARREOS NECESARIOS Y MANO DE OBRA. Y LIMPIEZA CON CHORRO DE ARENA, EXTERIOR E INTERIOR A METAL BLANCO, RECUBRIMIENTO EPOXICO PRIMARIO RP-6. . INORGANICO DE ZINC AUTOCURANTE BASE AGUA 3 MILESIMAS DE PULGADA DE ESPESOR DE PELICULA SECA, APLICACION DE 2 MANOS DE RECUBRIMIENTO TERMINADO ACABADO CON RP=21 EPOXICO CATALIZADO DE ALTOS SOLIDOS DE 5 MILESIMAS DE PULGADA DE ESPESOR DE PELICULA SECA POR CAPA.  INCLUYE INSTALACION DE LA PIEZA EN SU LUGAR DEFINITIVO Y TODO LO NECESARIO PARA SU CORRECTA INSTALACION.</t>
  </si>
  <si>
    <t xml:space="preserve">REHABILITACIÓN DE MUROS, PLACAS METÁLICAS, TOBERAS Y TUBERÍAS </t>
  </si>
  <si>
    <t>RECUBRIMIENTO EPOXICO CATALIZADO DE ALTOS SOLIDOS DE 5 MILESIMAS DE PULGADA DE ESPESOR DE PELICULA SECA POR CAPA. INCLUYE: PREPARACION DE LA SUPERFICIE POR MEDIOS MANUALES, SUMINISTRO DE MATERIALES, MANO DE OBRA, ANDAMIOS Y HERRAMIENTAS.</t>
  </si>
  <si>
    <t>B</t>
  </si>
  <si>
    <t>SISTEMA  FILTRANTE</t>
  </si>
  <si>
    <t>RETIRO DE MATERIAL FILTRANTE A BASE DE ARENA SILICA CONTAMINADA EN ESPACIOS REDUCIDOS DE DIFICL ACCESO DENTRO DE LA CAMARA, CON CUBETAS DE 20LT SOBRECOSTO POR EL BAJO RENDIMIENTO Y POR LA REALIZACIÓN DE LOS TRABAJOS EN PERIODOS NORMALES Y EXTRAORDINARIOS INCLUYE: APILE DE MATERIAL,  HERRAMIENTAS Y MANO DE OBRA</t>
  </si>
  <si>
    <t>M3K</t>
  </si>
  <si>
    <t>ILUMINACION DE INTERIOR DE CAMARA DE FILTRADO CON LAMPARAS LED DE 25W, GENERADOR A GASOLINA, EXTENSION DE USO RUDO DE 30M DE LARGO PARA EVITAR EL INGRESO DE GASES AL INTERIOR DE LA CAMARA, INCLUYE: HERRAMIENTAS Y MATERILES</t>
  </si>
  <si>
    <t>EXTRACTOR DE GASES Y POLVO DENTRO DE CAMARA DE FILTRADO, INCLUYE: EQUIPOS Y HERRAMIENTAS</t>
  </si>
  <si>
    <t>DIA</t>
  </si>
  <si>
    <t>B1</t>
  </si>
  <si>
    <t>B2</t>
  </si>
  <si>
    <t>MATERIAL FILTRANTE</t>
  </si>
  <si>
    <t>REHABILITACION DE MUROS</t>
  </si>
  <si>
    <t>REHABILTACION DE PLACAS</t>
  </si>
  <si>
    <t>REHABILTACION DE TOBERAS</t>
  </si>
  <si>
    <t>REHABILTACION DE TUBERIA</t>
  </si>
  <si>
    <t xml:space="preserve"> M3    </t>
  </si>
  <si>
    <t>LIMPIEZA GRUESA PARA RECIBIR TRATAMIENTO IMPERMEABILIZANTE EN MUROS, PISO Y TECHO DENTRO DE LA CAMARA DE FILTRADO,CON EQUIPO MECANICO LIGERO, EN ESPACIOS DE REDUCIDOS DE DIFICL ACCESO CON POCA VENTILACION Y BAJA ILUMINACION, LIMPIEZA CON SISTEMA DE HIDROLVADO A PRESION, SOBRECOSTO POR EL BAJO RENDIMIENTO Y POR LA REALIZACIÓN DE LOS TRABAJOS EN PERIODOS NORMALES Y EXTRAORDINARIOS, INCLUYE: HERRAMIENTAS, MAQUINARIA Y MANO DE OBRA.</t>
  </si>
  <si>
    <t>SIOP-E-HID-OB-LP-0467-2026</t>
  </si>
  <si>
    <t>Rehabilitación de 5 celdas y sustitución de material filtrante en 22 celdas de la Unidad 5 en el área de sistema de filtros de la planta potabilizadora número 1 "PP1 Miravalle", en el municipio de Guadalajara, Jalisco.</t>
  </si>
  <si>
    <t>SUMINISTRO Y COLOCACION DE EMPAQUE DE NEOPRENO DE 0.12 M DE ANCHO Y 1/2" ESPESOR, SOLIDO PARA COLOCACION Y SUJECION DE PLACA METALICA DE FALSO FONDO, EN ESPACIOS DE REDUCIDOS DE DIFICIL ACCESO, CON POCA VENTILACION Y BAJA ILUMINACION, SOBRECOSTO POR EL BAJO RENDIMIENTO Y POR LA REALIZACION DE LOS TRABAJOS EN PERIODOS NORMALES Y EXTRAORDINARIOS, INCLUYE: MATERIALES, MANO DE OBRA Y HERRAMIENTA.</t>
  </si>
  <si>
    <t xml:space="preserve">SUSTITUCIÓN DE TORNILLERAÍA POR ACERO INOXIDABLE PARA ACCESOS A FILTROS, INCLUYE MATERIALES, MANO DE OBRA, HERRAMIENTA Y EQUIPO </t>
  </si>
  <si>
    <t>LIMPIEZA DE TOBERAS TIPO JOHNSON DE ACERO DE ACERO INOXIDABLE AI-316L, ROSCA 1" NP EXISTENTES, EN ESPACIOS DE REDUCIDOS DE DIFICIL ACCESO, CON POCA VENTILACION Y BAJA ILUMINACION, SOBRECOSTO POR EL BAJO RENDIMIENTO Y POR LA REALIZACIÓN DE LOS TRABAJOS EN PERIODOS NORMALES Y EXTRAORDINARIOS, INCLUYE: RETIRO, LIMPIEZA Y COLOCACION, MATERIALES, MANO DE OBRA Y HERRAMIENTA</t>
  </si>
  <si>
    <t>ACARREO VERTICAL CON MALACATE A UNA ALTURA DE 7 M, PRODUCTO DE MATERIAL FILTRANTE, REALIZACIÓN DE LOS TRABAJOS EN PERIODOS NORMALES Y EXTRAORDINARIOS, INCLUYE MANO DE OBRA, HERRAMIENTA Y EQUIPO</t>
  </si>
  <si>
    <t>ACARREO EN CARRETILLA A 1ERA. ESTACION 20 M, PRODUCTO DE MATERIAL FILTRANTE, REALIZACIÓN DE LOS TRABAJOS EN PERIODOS NORMALES Y EXTRAORDINARIOS, INCLUYE MANO DE OBRA, HERRAMIENTA Y EQUIPO</t>
  </si>
  <si>
    <t>ACARREO EN CARRETILLA A CADA ESTACION DE 20 M. SUBSECUENTE, MATERIAL FILTRANTE, REALIZACIÓN DE LOS TRABAJOS EN PERIODOS NORMALES Y EXTRAORDINARIOS, INCLUYE MANO DE OBRA, HERRAMIENTA Y EQUIPO</t>
  </si>
  <si>
    <t>CARGA MANUAL DEL MATERIAL PRODUCTO DE EXCAVACION, DESAZOLVE, MATERIAL FILTRANTE Y/O DEMOLICION AL 1ER. KILOMETRO, EL CONCEPTO INCLUYE: EL ABUNDAMIENTO DEL MATERIAL Y MANO DE OBRA.</t>
  </si>
  <si>
    <t>ACARREO EN CAMION DE VOLTEO A KM. SUBSECUENTE DEL MATERIAL PRODUCTO DE EXCAVACIONES, DEMOLICIONES, MATERIAL FILTRANTE Y/O DESAZOLVES EL CONCEPTO INCLUYE: ABUNDAMIENTO DEL MATERIAL, EQUIPO Y MANIOBRAS DE DESCARGA.</t>
  </si>
  <si>
    <t>SUMINISTRO Y COLOCACION DE MEDIO FILTRANTE DE ARENA SILICA PREMIUM, TAMAÑO EFECTIVO DE 0.65 MM A 0.965 MM, COEFICIENTE DE UNIFORMIDAD 1.5 O MENOR, DE ACUERDO CON ANSI/AWWA B100-16, INCLUYE MATERIALES, MANO DE OBRA, HERRAMIENTA Y EQUIPO, NO INCLUYE MANIOBRAS DE DESCARGA NI ACARREOS.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</si>
</sst>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8"/>
      <name val="Calibri"/>
      <family val="2"/>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02">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169" fontId="3"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168" fontId="19" fillId="0" borderId="0" xfId="30" applyNumberFormat="1" applyFont="1" applyAlignment="1">
      <alignment vertical="top"/>
    </xf>
    <xf numFmtId="168" fontId="18" fillId="0" borderId="0" xfId="29" applyNumberFormat="1" applyFont="1" applyAlignment="1">
      <alignment vertical="top"/>
    </xf>
    <xf numFmtId="49" fontId="10" fillId="0" borderId="0" xfId="0" applyNumberFormat="1" applyFont="1" applyAlignment="1">
      <alignment horizontal="justify" vertical="top" shrinkToFit="1"/>
    </xf>
    <xf numFmtId="0" fontId="21"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19" fillId="0" borderId="0" xfId="23" applyFont="1" applyAlignment="1">
      <alignment horizontal="justify" vertical="top"/>
      <protection/>
    </xf>
    <xf numFmtId="0" fontId="5" fillId="0" borderId="0" xfId="23" applyFont="1" applyAlignment="1">
      <alignment vertical="top"/>
      <protection/>
    </xf>
    <xf numFmtId="0" fontId="13" fillId="0" borderId="0" xfId="23" applyFont="1" applyAlignment="1">
      <alignment vertical="top"/>
      <protection/>
    </xf>
    <xf numFmtId="0" fontId="15" fillId="2" borderId="0" xfId="32" applyFont="1" applyFill="1" applyAlignment="1">
      <alignment horizontal="center" vertical="center" wrapText="1"/>
      <protection/>
    </xf>
    <xf numFmtId="0" fontId="5" fillId="0" borderId="1" xfId="28" applyFont="1" applyBorder="1" applyAlignment="1">
      <alignment horizontal="center"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3"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55">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81025"/>
          <a:ext cx="904875" cy="942975"/>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3342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H86"/>
  <sheetViews>
    <sheetView showGridLines="0" tabSelected="1" view="pageBreakPreview" zoomScaleNormal="130" zoomScaleSheetLayoutView="100" workbookViewId="0" topLeftCell="A10">
      <selection pane="topLeft" activeCell="E19" sqref="E19"/>
    </sheetView>
  </sheetViews>
  <sheetFormatPr defaultColWidth="14.5942857142857" defaultRowHeight="14.25"/>
  <cols>
    <col min="1" max="1" width="20.5714285714286" style="49"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4.25">
      <c r="A1" s="42"/>
      <c r="B1" s="6" t="s">
        <v>0</v>
      </c>
      <c r="C1" s="83" t="s">
        <v>1</v>
      </c>
      <c r="D1" s="83"/>
      <c r="E1" s="83"/>
      <c r="F1" s="83"/>
      <c r="G1" s="50"/>
    </row>
    <row r="2" spans="1:7" s="1" customFormat="1" ht="14.25">
      <c r="A2" s="43"/>
      <c r="B2" s="7" t="s">
        <v>2</v>
      </c>
      <c r="C2" s="8"/>
      <c r="D2" s="9"/>
      <c r="E2" s="9"/>
      <c r="F2" s="29"/>
      <c r="G2" s="51"/>
    </row>
    <row r="3" spans="1:7" s="1" customFormat="1" ht="15.75" customHeight="1" thickBot="1">
      <c r="A3" s="43"/>
      <c r="B3" s="10" t="s">
        <v>3</v>
      </c>
      <c r="C3" s="90" t="s">
        <v>97</v>
      </c>
      <c r="D3" s="90"/>
      <c r="E3" s="90"/>
      <c r="F3" s="90"/>
      <c r="G3" s="51"/>
    </row>
    <row r="4" spans="1:7" s="1" customFormat="1" ht="15.75" customHeight="1" thickBot="1">
      <c r="A4" s="43"/>
      <c r="B4" s="87"/>
      <c r="C4" s="90"/>
      <c r="D4" s="90"/>
      <c r="E4" s="90"/>
      <c r="F4" s="90"/>
      <c r="G4" s="51"/>
    </row>
    <row r="5" spans="1:7" s="1" customFormat="1" ht="15.75" customHeight="1" thickBot="1">
      <c r="A5" s="43"/>
      <c r="B5" s="87"/>
      <c r="C5" s="90"/>
      <c r="D5" s="90"/>
      <c r="E5" s="90"/>
      <c r="F5" s="90"/>
      <c r="G5" s="51"/>
    </row>
    <row r="6" spans="1:7" s="1" customFormat="1" ht="14.25">
      <c r="A6" s="43"/>
      <c r="B6" s="11" t="s">
        <v>4</v>
      </c>
      <c r="C6" s="99" t="s">
        <v>5</v>
      </c>
      <c r="D6" s="99"/>
      <c r="E6" s="99"/>
      <c r="F6" s="30"/>
      <c r="G6" s="51"/>
    </row>
    <row r="7" spans="1:7" s="1" customFormat="1" ht="14.65" thickBot="1">
      <c r="A7" s="43"/>
      <c r="B7" s="88" t="s">
        <v>98</v>
      </c>
      <c r="C7" s="100" t="s">
        <v>6</v>
      </c>
      <c r="D7" s="100"/>
      <c r="E7" s="100"/>
      <c r="F7" s="31"/>
      <c r="G7" s="51"/>
    </row>
    <row r="8" spans="1:7" s="1" customFormat="1" ht="14.65" thickBot="1">
      <c r="A8" s="43"/>
      <c r="B8" s="88"/>
      <c r="C8" s="100" t="s">
        <v>7</v>
      </c>
      <c r="D8" s="100"/>
      <c r="E8" s="100"/>
      <c r="F8" s="32"/>
      <c r="G8" s="51"/>
    </row>
    <row r="9" spans="1:7" s="1" customFormat="1" ht="21.75" customHeight="1" thickBot="1">
      <c r="A9" s="43"/>
      <c r="B9" s="88"/>
      <c r="C9" s="101" t="s">
        <v>8</v>
      </c>
      <c r="D9" s="101"/>
      <c r="E9" s="101"/>
      <c r="F9" s="33"/>
      <c r="G9" s="52"/>
    </row>
    <row r="10" spans="1:7" s="1" customFormat="1" ht="14.25">
      <c r="A10" s="43"/>
      <c r="B10" s="6" t="s">
        <v>9</v>
      </c>
      <c r="C10" s="83" t="s">
        <v>10</v>
      </c>
      <c r="D10" s="83"/>
      <c r="E10" s="83"/>
      <c r="F10" s="83"/>
      <c r="G10" s="12" t="s">
        <v>11</v>
      </c>
    </row>
    <row r="11" spans="1:7" s="1" customFormat="1" ht="14.65" thickBot="1">
      <c r="A11" s="43"/>
      <c r="B11" s="89"/>
      <c r="C11" s="91"/>
      <c r="D11" s="92"/>
      <c r="E11" s="92"/>
      <c r="F11" s="93"/>
      <c r="G11" s="97"/>
    </row>
    <row r="12" spans="1:7" s="1" customFormat="1" ht="14.65" thickBot="1">
      <c r="A12" s="44"/>
      <c r="B12" s="89"/>
      <c r="C12" s="94"/>
      <c r="D12" s="95"/>
      <c r="E12" s="95"/>
      <c r="F12" s="96"/>
      <c r="G12" s="98"/>
    </row>
    <row r="13" spans="1:6" s="2" customFormat="1" ht="13.5" thickBot="1">
      <c r="A13" s="45"/>
      <c r="B13" s="13"/>
      <c r="D13" s="13"/>
      <c r="F13" s="34"/>
    </row>
    <row r="14" spans="1:7" s="1" customFormat="1" ht="14.65" thickBot="1">
      <c r="A14" s="84" t="s">
        <v>12</v>
      </c>
      <c r="B14" s="85"/>
      <c r="C14" s="85"/>
      <c r="D14" s="85"/>
      <c r="E14" s="85"/>
      <c r="F14" s="85"/>
      <c r="G14" s="86"/>
    </row>
    <row r="15" spans="1:7" s="1" customFormat="1" ht="14.65" thickBot="1">
      <c r="A15" s="46"/>
      <c r="B15" s="15"/>
      <c r="C15" s="14"/>
      <c r="D15" s="14"/>
      <c r="E15" s="14"/>
      <c r="F15" s="35"/>
      <c r="G15" s="14"/>
    </row>
    <row r="16" spans="1:7" s="3" customFormat="1" ht="28.9" thickBot="1">
      <c r="A16" s="54" t="s">
        <v>13</v>
      </c>
      <c r="B16" s="55" t="s">
        <v>14</v>
      </c>
      <c r="C16" s="55" t="s">
        <v>15</v>
      </c>
      <c r="D16" s="55" t="s">
        <v>16</v>
      </c>
      <c r="E16" s="55" t="s">
        <v>17</v>
      </c>
      <c r="F16" s="55" t="s">
        <v>18</v>
      </c>
      <c r="G16" s="56" t="s">
        <v>19</v>
      </c>
    </row>
    <row r="17" spans="1:7" s="2" customFormat="1" ht="39.4">
      <c r="A17" s="47"/>
      <c r="B17" s="28" t="str">
        <f>+B7</f>
        <v>Rehabilitación de 5 celdas y sustitución de material filtrante en 22 celdas de la Unidad 5 en el área de sistema de filtros de la planta potabilizadora número 1 "PP1 Miravalle", en el municipio de Guadalajara, Jalisco.</v>
      </c>
      <c r="C17" s="16"/>
      <c r="D17" s="16"/>
      <c r="E17" s="16"/>
      <c r="F17" s="16"/>
      <c r="G17" s="17">
        <f>+G18+G41</f>
        <v>0</v>
      </c>
    </row>
    <row r="18" spans="1:7" ht="14.25">
      <c r="A18" s="69" t="s">
        <v>20</v>
      </c>
      <c r="B18" s="70" t="s">
        <v>79</v>
      </c>
      <c r="C18" s="71"/>
      <c r="D18" s="73" t="s">
        <v>35</v>
      </c>
      <c r="E18" s="68"/>
      <c r="F18" s="39"/>
      <c r="G18" s="72">
        <f>+G19+G24+G26+G35+G39</f>
        <v>0</v>
      </c>
    </row>
    <row r="19" spans="1:7" s="41" customFormat="1" ht="13.15">
      <c r="A19" s="64" t="s">
        <v>30</v>
      </c>
      <c r="B19" s="64" t="s">
        <v>36</v>
      </c>
      <c r="C19" s="77"/>
      <c r="D19" s="73" t="s">
        <v>35</v>
      </c>
      <c r="E19" s="68"/>
      <c r="F19" s="39"/>
      <c r="G19" s="65">
        <f>SUM(G20:G23)</f>
        <v>0</v>
      </c>
    </row>
    <row r="20" spans="1:7" s="41" customFormat="1" ht="70.9">
      <c r="A20" s="66" t="s">
        <v>37</v>
      </c>
      <c r="B20" s="38" t="s">
        <v>67</v>
      </c>
      <c r="C20" s="67" t="s">
        <v>22</v>
      </c>
      <c r="D20" s="73">
        <v>1790</v>
      </c>
      <c r="E20" s="68"/>
      <c r="F20" s="39" t="str" cm="1">
        <f t="array" ref="F20">+numtext(E20)</f>
        <v>CERO PESOS 00/100 M.N.</v>
      </c>
      <c r="G20" s="40">
        <f t="shared" si="0" ref="G20:G21">+ROUND(D20*E20,2)</f>
        <v>0</v>
      </c>
    </row>
    <row r="21" spans="1:7" s="41" customFormat="1" ht="81">
      <c r="A21" s="66" t="s">
        <v>38</v>
      </c>
      <c r="B21" s="38" t="s">
        <v>68</v>
      </c>
      <c r="C21" s="67" t="s">
        <v>22</v>
      </c>
      <c r="D21" s="73">
        <v>60</v>
      </c>
      <c r="E21" s="68"/>
      <c r="F21" s="39" t="str" cm="1">
        <f t="array" ref="F21">+numtext(E21)</f>
        <v>CERO PESOS 00/100 M.N.</v>
      </c>
      <c r="G21" s="40">
        <f t="shared" si="0"/>
        <v>0</v>
      </c>
    </row>
    <row r="22" spans="1:7" s="41" customFormat="1" ht="81">
      <c r="A22" s="66" t="s">
        <v>39</v>
      </c>
      <c r="B22" s="38" t="s">
        <v>69</v>
      </c>
      <c r="C22" s="67" t="s">
        <v>22</v>
      </c>
      <c r="D22" s="73">
        <v>55</v>
      </c>
      <c r="E22" s="68"/>
      <c r="F22" s="39" t="str" cm="1">
        <f t="array" ref="F22">+numtext(E22)</f>
        <v>CERO PESOS 00/100 M.N.</v>
      </c>
      <c r="G22" s="40">
        <f t="shared" si="1" ref="G22">+ROUND(D22*E22,2)</f>
        <v>0</v>
      </c>
    </row>
    <row r="23" spans="1:7" s="41" customFormat="1" ht="70.9">
      <c r="A23" s="66" t="s">
        <v>40</v>
      </c>
      <c r="B23" s="38" t="s">
        <v>96</v>
      </c>
      <c r="C23" s="67" t="s">
        <v>23</v>
      </c>
      <c r="D23" s="73">
        <v>723.94</v>
      </c>
      <c r="E23" s="68"/>
      <c r="F23" s="39" t="str" cm="1">
        <f t="array" ref="F23">+numtext(E23)</f>
        <v>CERO PESOS 00/100 M.N.</v>
      </c>
      <c r="G23" s="40">
        <f t="shared" si="2" ref="G23">+ROUND(D23*E23,2)</f>
        <v>0</v>
      </c>
    </row>
    <row r="24" spans="1:7" ht="14.25">
      <c r="A24" s="64" t="s">
        <v>31</v>
      </c>
      <c r="B24" s="64" t="s">
        <v>91</v>
      </c>
      <c r="C24" s="77"/>
      <c r="D24" s="73"/>
      <c r="E24" s="68"/>
      <c r="F24" s="39"/>
      <c r="G24" s="65">
        <f>SUM(G25:G25)</f>
        <v>0</v>
      </c>
    </row>
    <row r="25" spans="1:7" s="41" customFormat="1" ht="40.5">
      <c r="A25" s="66" t="s">
        <v>41</v>
      </c>
      <c r="B25" s="38" t="s">
        <v>70</v>
      </c>
      <c r="C25" s="67" t="s">
        <v>23</v>
      </c>
      <c r="D25" s="73">
        <v>3865.5400000000004</v>
      </c>
      <c r="E25" s="68"/>
      <c r="F25" s="39" t="str" cm="1">
        <f t="array" ref="F25">+numtext(E25)</f>
        <v>CERO PESOS 00/100 M.N.</v>
      </c>
      <c r="G25" s="40">
        <f t="shared" si="3" ref="G25">+ROUND(D25*E25,2)</f>
        <v>0</v>
      </c>
    </row>
    <row r="26" spans="1:8" s="41" customFormat="1" ht="14.25">
      <c r="A26" s="64" t="s">
        <v>32</v>
      </c>
      <c r="B26" s="64" t="s">
        <v>92</v>
      </c>
      <c r="C26" s="77"/>
      <c r="D26" s="73"/>
      <c r="E26" s="68"/>
      <c r="F26" s="39"/>
      <c r="G26" s="65">
        <f>SUM(G27:G34)</f>
        <v>0</v>
      </c>
      <c r="H26"/>
    </row>
    <row r="27" spans="1:7" ht="101.25">
      <c r="A27" s="66" t="s">
        <v>42</v>
      </c>
      <c r="B27" s="38" t="s">
        <v>71</v>
      </c>
      <c r="C27" s="67" t="s">
        <v>22</v>
      </c>
      <c r="D27" s="73">
        <v>60</v>
      </c>
      <c r="E27" s="68"/>
      <c r="F27" s="39" t="str" cm="1">
        <f t="array" ref="F27">+numtext(E27)</f>
        <v>CERO PESOS 00/100 M.N.</v>
      </c>
      <c r="G27" s="40">
        <f t="shared" si="4" ref="G27:G33">+ROUND(D27*E27,2)</f>
        <v>0</v>
      </c>
    </row>
    <row r="28" spans="1:7" s="41" customFormat="1" ht="111.4">
      <c r="A28" s="66" t="s">
        <v>43</v>
      </c>
      <c r="B28" s="38" t="s">
        <v>72</v>
      </c>
      <c r="C28" s="67" t="s">
        <v>22</v>
      </c>
      <c r="D28" s="73">
        <v>55</v>
      </c>
      <c r="E28" s="68"/>
      <c r="F28" s="39" t="str" cm="1">
        <f t="array" ref="F28">+numtext(E28)</f>
        <v>CERO PESOS 00/100 M.N.</v>
      </c>
      <c r="G28" s="40">
        <f t="shared" si="4"/>
        <v>0</v>
      </c>
    </row>
    <row r="29" spans="1:7" s="41" customFormat="1" ht="70.9">
      <c r="A29" s="66" t="s">
        <v>44</v>
      </c>
      <c r="B29" s="38" t="s">
        <v>73</v>
      </c>
      <c r="C29" s="67" t="s">
        <v>22</v>
      </c>
      <c r="D29" s="73">
        <v>1210</v>
      </c>
      <c r="E29" s="68"/>
      <c r="F29" s="39" t="str" cm="1">
        <f t="array" ref="F29">+numtext(E29)</f>
        <v>CERO PESOS 00/100 M.N.</v>
      </c>
      <c r="G29" s="40">
        <f t="shared" si="4"/>
        <v>0</v>
      </c>
    </row>
    <row r="30" spans="1:7" ht="81">
      <c r="A30" s="66" t="s">
        <v>45</v>
      </c>
      <c r="B30" s="38" t="s">
        <v>74</v>
      </c>
      <c r="C30" s="67" t="s">
        <v>22</v>
      </c>
      <c r="D30" s="73">
        <v>580</v>
      </c>
      <c r="E30" s="68"/>
      <c r="F30" s="39" t="str" cm="1">
        <f t="array" ref="F30">+numtext(E30)</f>
        <v>CERO PESOS 00/100 M.N.</v>
      </c>
      <c r="G30" s="40">
        <f t="shared" si="4"/>
        <v>0</v>
      </c>
    </row>
    <row r="31" spans="1:7" s="41" customFormat="1" ht="81">
      <c r="A31" s="66" t="s">
        <v>46</v>
      </c>
      <c r="B31" s="38" t="s">
        <v>75</v>
      </c>
      <c r="C31" s="67" t="s">
        <v>22</v>
      </c>
      <c r="D31" s="73">
        <v>1790</v>
      </c>
      <c r="E31" s="68"/>
      <c r="F31" s="39" t="str" cm="1">
        <f t="array" ref="F31">+numtext(E31)</f>
        <v>CERO PESOS 00/100 M.N.</v>
      </c>
      <c r="G31" s="40">
        <f t="shared" si="4"/>
        <v>0</v>
      </c>
    </row>
    <row r="32" spans="1:7" s="41" customFormat="1" ht="91.15">
      <c r="A32" s="66" t="s">
        <v>47</v>
      </c>
      <c r="B32" s="38" t="s">
        <v>76</v>
      </c>
      <c r="C32" s="67" t="s">
        <v>22</v>
      </c>
      <c r="D32" s="73">
        <v>716</v>
      </c>
      <c r="E32" s="68"/>
      <c r="F32" s="39" t="str" cm="1">
        <f t="array" ref="F32">+numtext(E32)</f>
        <v>CERO PESOS 00/100 M.N.</v>
      </c>
      <c r="G32" s="40">
        <f t="shared" si="4"/>
        <v>0</v>
      </c>
    </row>
    <row r="33" spans="1:8" s="41" customFormat="1" ht="60.75">
      <c r="A33" s="66" t="s">
        <v>48</v>
      </c>
      <c r="B33" s="38" t="s">
        <v>99</v>
      </c>
      <c r="C33" s="67" t="s">
        <v>24</v>
      </c>
      <c r="D33" s="73">
        <v>496.78</v>
      </c>
      <c r="E33" s="68"/>
      <c r="F33" s="39" t="str" cm="1">
        <f t="array" ref="F33">+numtext(E33)</f>
        <v>CERO PESOS 00/100 M.N.</v>
      </c>
      <c r="G33" s="40">
        <f t="shared" si="4"/>
        <v>0</v>
      </c>
      <c r="H33" s="81"/>
    </row>
    <row r="34" spans="1:8" s="41" customFormat="1" ht="20.25">
      <c r="A34" s="66" t="s">
        <v>49</v>
      </c>
      <c r="B34" s="38" t="s">
        <v>100</v>
      </c>
      <c r="C34" s="67" t="s">
        <v>22</v>
      </c>
      <c r="D34" s="73">
        <v>300</v>
      </c>
      <c r="E34" s="68"/>
      <c r="F34" s="39" t="str" cm="1">
        <f t="array" ref="F34">+numtext(E34)</f>
        <v>CERO PESOS 00/100 M.N.</v>
      </c>
      <c r="G34" s="40">
        <f t="shared" si="5" ref="G34">+ROUND(D34*E34,2)</f>
        <v>0</v>
      </c>
      <c r="H34" s="81"/>
    </row>
    <row r="35" spans="1:8" s="41" customFormat="1" ht="14.25">
      <c r="A35" s="64" t="s">
        <v>33</v>
      </c>
      <c r="B35" s="64" t="s">
        <v>93</v>
      </c>
      <c r="C35" s="77"/>
      <c r="D35" s="73"/>
      <c r="E35" s="68"/>
      <c r="F35" s="39"/>
      <c r="G35" s="65">
        <f>SUM(G36:G38)</f>
        <v>0</v>
      </c>
      <c r="H35"/>
    </row>
    <row r="36" spans="1:7" ht="60.75">
      <c r="A36" s="66" t="s">
        <v>50</v>
      </c>
      <c r="B36" s="38" t="s">
        <v>77</v>
      </c>
      <c r="C36" s="67" t="s">
        <v>22</v>
      </c>
      <c r="D36" s="73">
        <v>2856</v>
      </c>
      <c r="E36" s="68"/>
      <c r="F36" s="39" t="str" cm="1">
        <f t="array" ref="F36">+numtext(E36)</f>
        <v>CERO PESOS 00/100 M.N.</v>
      </c>
      <c r="G36" s="40">
        <f t="shared" si="6" ref="G36:G38">+ROUND(D36*E36,2)</f>
        <v>0</v>
      </c>
    </row>
    <row r="37" spans="1:7" s="41" customFormat="1" ht="60.75">
      <c r="A37" s="66" t="s">
        <v>51</v>
      </c>
      <c r="B37" s="38" t="s">
        <v>101</v>
      </c>
      <c r="C37" s="67" t="s">
        <v>22</v>
      </c>
      <c r="D37" s="73">
        <v>6936</v>
      </c>
      <c r="E37" s="68"/>
      <c r="F37" s="39" t="str" cm="1">
        <f t="array" ref="F37">+numtext(E37)</f>
        <v>CERO PESOS 00/100 M.N.</v>
      </c>
      <c r="G37" s="40">
        <f t="shared" si="6"/>
        <v>0</v>
      </c>
    </row>
    <row r="38" spans="1:7" s="41" customFormat="1" ht="101.25">
      <c r="A38" s="66" t="s">
        <v>52</v>
      </c>
      <c r="B38" s="38" t="s">
        <v>78</v>
      </c>
      <c r="C38" s="67" t="s">
        <v>58</v>
      </c>
      <c r="D38" s="73">
        <v>4383.79</v>
      </c>
      <c r="E38" s="68"/>
      <c r="F38" s="39" t="str" cm="1">
        <f t="array" ref="F38">+numtext(E38)</f>
        <v>CERO PESOS 00/100 M.N.</v>
      </c>
      <c r="G38" s="40">
        <f t="shared" si="6"/>
        <v>0</v>
      </c>
    </row>
    <row r="39" spans="1:8" s="41" customFormat="1" ht="14.25">
      <c r="A39" s="64" t="s">
        <v>34</v>
      </c>
      <c r="B39" s="64" t="s">
        <v>94</v>
      </c>
      <c r="C39" s="77"/>
      <c r="D39" s="73"/>
      <c r="E39" s="68"/>
      <c r="F39" s="39"/>
      <c r="G39" s="65">
        <f>SUM(G40:G40)</f>
        <v>0</v>
      </c>
      <c r="H39"/>
    </row>
    <row r="40" spans="1:7" ht="40.5">
      <c r="A40" s="66" t="s">
        <v>53</v>
      </c>
      <c r="B40" s="38" t="s">
        <v>80</v>
      </c>
      <c r="C40" s="67" t="s">
        <v>23</v>
      </c>
      <c r="D40" s="73">
        <v>1193.34</v>
      </c>
      <c r="E40" s="68"/>
      <c r="F40" s="39" t="str" cm="1">
        <f t="array" ref="F40">+numtext(E40)</f>
        <v>CERO PESOS 00/100 M.N.</v>
      </c>
      <c r="G40" s="40">
        <f t="shared" si="7" ref="G40">+ROUND(D40*E40,2)</f>
        <v>0</v>
      </c>
    </row>
    <row r="41" spans="1:7" ht="14.25">
      <c r="A41" s="69" t="s">
        <v>81</v>
      </c>
      <c r="B41" s="70" t="s">
        <v>82</v>
      </c>
      <c r="C41" s="71"/>
      <c r="D41" s="73" t="s">
        <v>35</v>
      </c>
      <c r="E41" s="68"/>
      <c r="F41" s="39"/>
      <c r="G41" s="72">
        <f>+G42+G51</f>
        <v>0</v>
      </c>
    </row>
    <row r="42" spans="1:7" s="41" customFormat="1" ht="13.15">
      <c r="A42" s="64" t="s">
        <v>88</v>
      </c>
      <c r="B42" s="64" t="s">
        <v>36</v>
      </c>
      <c r="C42" s="77"/>
      <c r="D42" s="73" t="s">
        <v>35</v>
      </c>
      <c r="E42" s="68"/>
      <c r="F42" s="39"/>
      <c r="G42" s="65">
        <f>SUM(G43:G50)</f>
        <v>0</v>
      </c>
    </row>
    <row r="43" spans="1:7" s="41" customFormat="1" ht="50.65">
      <c r="A43" s="66" t="s">
        <v>54</v>
      </c>
      <c r="B43" s="38" t="s">
        <v>83</v>
      </c>
      <c r="C43" s="67" t="s">
        <v>21</v>
      </c>
      <c r="D43" s="73">
        <v>483.41</v>
      </c>
      <c r="E43" s="68"/>
      <c r="F43" s="39" t="str" cm="1">
        <f t="array" ref="F43">+numtext(E43)</f>
        <v>CERO PESOS 00/100 M.N.</v>
      </c>
      <c r="G43" s="40">
        <f t="shared" si="8" ref="G43:G50">+ROUND(D43*E43,2)</f>
        <v>0</v>
      </c>
    </row>
    <row r="44" spans="1:7" s="41" customFormat="1" ht="30.4">
      <c r="A44" s="66" t="s">
        <v>55</v>
      </c>
      <c r="B44" s="38" t="s">
        <v>102</v>
      </c>
      <c r="C44" s="67" t="s">
        <v>21</v>
      </c>
      <c r="D44" s="73">
        <v>483.41</v>
      </c>
      <c r="E44" s="68"/>
      <c r="F44" s="39" t="str" cm="1">
        <f t="array" ref="F44">+numtext(E44)</f>
        <v>CERO PESOS 00/100 M.N.</v>
      </c>
      <c r="G44" s="40">
        <f t="shared" si="8"/>
        <v>0</v>
      </c>
    </row>
    <row r="45" spans="1:7" s="41" customFormat="1" ht="30.4">
      <c r="A45" s="66" t="s">
        <v>56</v>
      </c>
      <c r="B45" s="38" t="s">
        <v>103</v>
      </c>
      <c r="C45" s="67" t="s">
        <v>21</v>
      </c>
      <c r="D45" s="73">
        <v>483.41</v>
      </c>
      <c r="E45" s="68"/>
      <c r="F45" s="39" t="str" cm="1">
        <f t="array" ref="F45">+numtext(E45)</f>
        <v>CERO PESOS 00/100 M.N.</v>
      </c>
      <c r="G45" s="40">
        <f t="shared" si="8"/>
        <v>0</v>
      </c>
    </row>
    <row r="46" spans="1:7" s="41" customFormat="1" ht="30.4">
      <c r="A46" s="66" t="s">
        <v>57</v>
      </c>
      <c r="B46" s="38" t="s">
        <v>104</v>
      </c>
      <c r="C46" s="67" t="s">
        <v>21</v>
      </c>
      <c r="D46" s="73">
        <v>1450.23</v>
      </c>
      <c r="E46" s="68"/>
      <c r="F46" s="39" t="str" cm="1">
        <f t="array" ref="F46">+numtext(E46)</f>
        <v>CERO PESOS 00/100 M.N.</v>
      </c>
      <c r="G46" s="40">
        <f t="shared" si="8"/>
        <v>0</v>
      </c>
    </row>
    <row r="47" spans="1:7" s="41" customFormat="1" ht="30.4">
      <c r="A47" s="66" t="s">
        <v>59</v>
      </c>
      <c r="B47" s="38" t="s">
        <v>105</v>
      </c>
      <c r="C47" s="67" t="s">
        <v>95</v>
      </c>
      <c r="D47" s="73">
        <v>483.41</v>
      </c>
      <c r="E47" s="68"/>
      <c r="F47" s="39" t="str" cm="1">
        <f t="array" ref="F47">+numtext(E47)</f>
        <v>CERO PESOS 00/100 M.N.</v>
      </c>
      <c r="G47" s="40">
        <f t="shared" si="8"/>
        <v>0</v>
      </c>
    </row>
    <row r="48" spans="1:7" s="41" customFormat="1" ht="40.5">
      <c r="A48" s="66" t="s">
        <v>60</v>
      </c>
      <c r="B48" s="38" t="s">
        <v>106</v>
      </c>
      <c r="C48" s="67" t="s">
        <v>84</v>
      </c>
      <c r="D48" s="73">
        <v>9668.199999999999</v>
      </c>
      <c r="E48" s="68"/>
      <c r="F48" s="39" t="str" cm="1">
        <f t="array" ref="F48">+numtext(E48)</f>
        <v>CERO PESOS 00/100 M.N.</v>
      </c>
      <c r="G48" s="40">
        <f t="shared" si="8"/>
        <v>0</v>
      </c>
    </row>
    <row r="49" spans="1:7" s="41" customFormat="1" ht="40.5">
      <c r="A49" s="66" t="s">
        <v>61</v>
      </c>
      <c r="B49" s="38" t="s">
        <v>85</v>
      </c>
      <c r="C49" s="67" t="s">
        <v>87</v>
      </c>
      <c r="D49" s="73">
        <v>83</v>
      </c>
      <c r="E49" s="68"/>
      <c r="F49" s="39" t="str" cm="1">
        <f t="array" ref="F49">+numtext(E49)</f>
        <v>CERO PESOS 00/100 M.N.</v>
      </c>
      <c r="G49" s="40">
        <f t="shared" si="8"/>
        <v>0</v>
      </c>
    </row>
    <row r="50" spans="1:8" s="41" customFormat="1" ht="20.25">
      <c r="A50" s="66" t="s">
        <v>62</v>
      </c>
      <c r="B50" s="38" t="s">
        <v>86</v>
      </c>
      <c r="C50" s="67" t="s">
        <v>87</v>
      </c>
      <c r="D50" s="73">
        <v>83</v>
      </c>
      <c r="E50" s="68"/>
      <c r="F50" s="39" t="str" cm="1">
        <f t="array" ref="F50">+numtext(E50)</f>
        <v>CERO PESOS 00/100 M.N.</v>
      </c>
      <c r="G50" s="40">
        <f t="shared" si="8"/>
        <v>0</v>
      </c>
      <c r="H50" s="81"/>
    </row>
    <row r="51" spans="1:7" s="41" customFormat="1" ht="13.15">
      <c r="A51" s="64" t="s">
        <v>89</v>
      </c>
      <c r="B51" s="64" t="s">
        <v>90</v>
      </c>
      <c r="C51" s="77"/>
      <c r="D51" s="73" t="s">
        <v>35</v>
      </c>
      <c r="E51" s="68"/>
      <c r="F51" s="39"/>
      <c r="G51" s="65">
        <f>SUM(G52:G55)</f>
        <v>0</v>
      </c>
    </row>
    <row r="52" spans="1:7" s="41" customFormat="1" ht="50.65">
      <c r="A52" s="66" t="s">
        <v>63</v>
      </c>
      <c r="B52" s="38" t="s">
        <v>107</v>
      </c>
      <c r="C52" s="67" t="s">
        <v>21</v>
      </c>
      <c r="D52" s="73">
        <v>492.87</v>
      </c>
      <c r="E52" s="68"/>
      <c r="F52" s="39" t="str" cm="1">
        <f t="array" ref="F52">+numtext(E52)</f>
        <v>CERO PESOS 00/100 M.N.</v>
      </c>
      <c r="G52" s="40">
        <f t="shared" si="9" ref="G52:G55">+ROUND(D52*E52,2)</f>
        <v>0</v>
      </c>
    </row>
    <row r="53" spans="1:7" s="41" customFormat="1" ht="30.4">
      <c r="A53" s="66" t="s">
        <v>64</v>
      </c>
      <c r="B53" s="38" t="s">
        <v>102</v>
      </c>
      <c r="C53" s="67" t="s">
        <v>21</v>
      </c>
      <c r="D53" s="73">
        <v>492.87</v>
      </c>
      <c r="E53" s="68"/>
      <c r="F53" s="39" t="str" cm="1">
        <f t="array" ref="F53">+numtext(E53)</f>
        <v>CERO PESOS 00/100 M.N.</v>
      </c>
      <c r="G53" s="40">
        <f t="shared" si="9"/>
        <v>0</v>
      </c>
    </row>
    <row r="54" spans="1:7" s="41" customFormat="1" ht="30.4">
      <c r="A54" s="66" t="s">
        <v>65</v>
      </c>
      <c r="B54" s="38" t="s">
        <v>103</v>
      </c>
      <c r="C54" s="67" t="s">
        <v>21</v>
      </c>
      <c r="D54" s="73">
        <v>492.87</v>
      </c>
      <c r="E54" s="68"/>
      <c r="F54" s="39" t="str" cm="1">
        <f t="array" ref="F54">+numtext(E54)</f>
        <v>CERO PESOS 00/100 M.N.</v>
      </c>
      <c r="G54" s="40">
        <f t="shared" si="9"/>
        <v>0</v>
      </c>
    </row>
    <row r="55" spans="1:7" s="41" customFormat="1" ht="30.4">
      <c r="A55" s="66" t="s">
        <v>66</v>
      </c>
      <c r="B55" s="38" t="s">
        <v>104</v>
      </c>
      <c r="C55" s="67" t="s">
        <v>21</v>
      </c>
      <c r="D55" s="73">
        <v>492.87</v>
      </c>
      <c r="E55" s="68"/>
      <c r="F55" s="39" t="str" cm="1">
        <f t="array" ref="F55">+numtext(E55)</f>
        <v>CERO PESOS 00/100 M.N.</v>
      </c>
      <c r="G55" s="40">
        <f t="shared" si="9"/>
        <v>0</v>
      </c>
    </row>
    <row r="56" spans="1:7" s="2" customFormat="1" ht="13.15">
      <c r="A56" s="48"/>
      <c r="B56" s="27"/>
      <c r="C56" s="23"/>
      <c r="D56" s="53"/>
      <c r="E56" s="25"/>
      <c r="F56" s="36"/>
      <c r="G56" s="26"/>
    </row>
    <row r="57" spans="1:7" ht="15.75">
      <c r="A57" s="57"/>
      <c r="B57" s="58" t="s">
        <v>25</v>
      </c>
      <c r="C57" s="59"/>
      <c r="D57" s="60"/>
      <c r="E57" s="57"/>
      <c r="F57" s="57"/>
      <c r="G57" s="57"/>
    </row>
    <row r="58" spans="1:7" s="2" customFormat="1" ht="13.15">
      <c r="A58" s="48"/>
      <c r="B58" s="27"/>
      <c r="C58" s="23"/>
      <c r="D58" s="24"/>
      <c r="E58" s="25"/>
      <c r="F58" s="36"/>
      <c r="G58" s="26"/>
    </row>
    <row r="59" spans="1:7" s="4" customFormat="1" ht="39.4">
      <c r="A59" s="47"/>
      <c r="B59" s="28" t="str">
        <f>B17</f>
        <v>Rehabilitación de 5 celdas y sustitución de material filtrante en 22 celdas de la Unidad 5 en el área de sistema de filtros de la planta potabilizadora número 1 "PP1 Miravalle", en el municipio de Guadalajara, Jalisco.</v>
      </c>
      <c r="C59"/>
      <c r="D59"/>
      <c r="E59"/>
      <c r="F59"/>
      <c r="G59" s="17">
        <f>G17</f>
        <v>0</v>
      </c>
    </row>
    <row r="60" spans="1:7" s="4" customFormat="1" ht="13.15">
      <c r="A60" s="69" t="str">
        <f>A18</f>
        <v>A</v>
      </c>
      <c r="B60" s="70" t="str">
        <f>B18</f>
        <v xml:space="preserve">REHABILITACIÓN DE MUROS, PLACAS METÁLICAS, TOBERAS Y TUBERÍAS </v>
      </c>
      <c r="C60" s="71"/>
      <c r="D60" s="73"/>
      <c r="E60" s="68"/>
      <c r="F60" s="39"/>
      <c r="G60" s="72">
        <f>VLOOKUP(A60,$A$18:$G$56,7,FALSE)</f>
        <v>0</v>
      </c>
    </row>
    <row r="61" spans="1:7" s="4" customFormat="1" ht="13.15">
      <c r="A61" s="64" t="str">
        <f>A19</f>
        <v>A1</v>
      </c>
      <c r="B61" s="64" t="str">
        <f>B19</f>
        <v>PRELIMINARES</v>
      </c>
      <c r="C61" s="77"/>
      <c r="D61" s="73"/>
      <c r="E61" s="68"/>
      <c r="F61" s="39"/>
      <c r="G61" s="65">
        <f t="shared" si="10" ref="G61:G68">VLOOKUP(A61,$A$18:$G$56,7,FALSE)</f>
        <v>0</v>
      </c>
    </row>
    <row r="62" spans="1:7" s="4" customFormat="1" ht="13.15">
      <c r="A62" s="64" t="str">
        <f>A24</f>
        <v>A2</v>
      </c>
      <c r="B62" s="64" t="str">
        <f>B24</f>
        <v>REHABILITACION DE MUROS</v>
      </c>
      <c r="C62" s="77"/>
      <c r="D62" s="73"/>
      <c r="E62" s="68"/>
      <c r="F62" s="39"/>
      <c r="G62" s="65">
        <f t="shared" si="10"/>
        <v>0</v>
      </c>
    </row>
    <row r="63" spans="1:7" s="4" customFormat="1" ht="13.15">
      <c r="A63" s="64" t="str">
        <f>A26</f>
        <v>A3</v>
      </c>
      <c r="B63" s="64" t="str">
        <f>B26</f>
        <v>REHABILTACION DE PLACAS</v>
      </c>
      <c r="C63" s="77"/>
      <c r="D63" s="73"/>
      <c r="E63" s="68"/>
      <c r="F63" s="39"/>
      <c r="G63" s="65">
        <f t="shared" si="10"/>
        <v>0</v>
      </c>
    </row>
    <row r="64" spans="1:7" s="4" customFormat="1" ht="13.15">
      <c r="A64" s="64" t="s">
        <v>33</v>
      </c>
      <c r="B64" s="64" t="str">
        <f>B35</f>
        <v>REHABILTACION DE TOBERAS</v>
      </c>
      <c r="C64" s="77"/>
      <c r="D64" s="73"/>
      <c r="E64" s="68"/>
      <c r="F64" s="39"/>
      <c r="G64" s="65">
        <f t="shared" si="10"/>
        <v>0</v>
      </c>
    </row>
    <row r="65" spans="1:7" s="4" customFormat="1" ht="13.15">
      <c r="A65" s="64" t="s">
        <v>34</v>
      </c>
      <c r="B65" s="64" t="str">
        <f>B39</f>
        <v>REHABILTACION DE TUBERIA</v>
      </c>
      <c r="C65" s="77"/>
      <c r="D65" s="73"/>
      <c r="E65" s="68"/>
      <c r="F65" s="39"/>
      <c r="G65" s="65">
        <f t="shared" si="10"/>
        <v>0</v>
      </c>
    </row>
    <row r="66" spans="1:7" s="4" customFormat="1" ht="13.15">
      <c r="A66" s="69" t="s">
        <v>81</v>
      </c>
      <c r="B66" s="70" t="str">
        <f>+B41</f>
        <v>SISTEMA  FILTRANTE</v>
      </c>
      <c r="C66" s="71"/>
      <c r="D66" s="73"/>
      <c r="E66" s="68"/>
      <c r="F66" s="39"/>
      <c r="G66" s="72">
        <f t="shared" si="10"/>
        <v>0</v>
      </c>
    </row>
    <row r="67" spans="1:7" s="4" customFormat="1" ht="13.15">
      <c r="A67" s="64" t="s">
        <v>88</v>
      </c>
      <c r="B67" s="64" t="str">
        <f>+B42</f>
        <v>PRELIMINARES</v>
      </c>
      <c r="C67" s="77"/>
      <c r="D67" s="73"/>
      <c r="E67" s="68"/>
      <c r="F67" s="39"/>
      <c r="G67" s="65">
        <f t="shared" si="10"/>
        <v>0</v>
      </c>
    </row>
    <row r="68" spans="1:7" s="4" customFormat="1" ht="13.15">
      <c r="A68" s="64" t="s">
        <v>89</v>
      </c>
      <c r="B68" s="64" t="str">
        <f>+B51</f>
        <v>MATERIAL FILTRANTE</v>
      </c>
      <c r="C68" s="77"/>
      <c r="D68" s="73"/>
      <c r="E68" s="68"/>
      <c r="F68" s="39"/>
      <c r="G68" s="65">
        <f t="shared" si="10"/>
        <v>0</v>
      </c>
    </row>
    <row r="69" spans="1:7" s="4" customFormat="1" ht="14.25">
      <c r="A69" s="78"/>
      <c r="B69" s="79"/>
      <c r="C69" s="80"/>
      <c r="D69" s="73"/>
      <c r="E69" s="68"/>
      <c r="F69" s="39"/>
      <c r="G69" s="74"/>
    </row>
    <row r="70" spans="1:7" s="4" customFormat="1" ht="13.15">
      <c r="A70" s="64"/>
      <c r="B70" s="64"/>
      <c r="C70" s="77"/>
      <c r="D70" s="73"/>
      <c r="E70" s="68"/>
      <c r="F70" s="39"/>
      <c r="G70" s="65"/>
    </row>
    <row r="71" spans="1:7" s="4" customFormat="1" ht="14.25">
      <c r="A71" s="78"/>
      <c r="B71" s="79"/>
      <c r="C71" s="80"/>
      <c r="D71" s="73"/>
      <c r="E71" s="68"/>
      <c r="F71" s="39"/>
      <c r="G71" s="74"/>
    </row>
    <row r="72" spans="1:7" s="4" customFormat="1" ht="14.25">
      <c r="A72" s="78"/>
      <c r="B72" s="79"/>
      <c r="C72" s="80"/>
      <c r="D72" s="73"/>
      <c r="E72" s="68"/>
      <c r="F72" s="39"/>
      <c r="G72" s="74"/>
    </row>
    <row r="73" spans="1:7" s="4" customFormat="1" ht="14.25">
      <c r="A73" s="78"/>
      <c r="B73" s="79"/>
      <c r="C73" s="80"/>
      <c r="D73" s="73"/>
      <c r="E73" s="68"/>
      <c r="F73" s="39"/>
      <c r="G73" s="74"/>
    </row>
    <row r="74" spans="1:7" s="4" customFormat="1" ht="14.25">
      <c r="A74" s="78"/>
      <c r="B74" s="79"/>
      <c r="C74" s="80"/>
      <c r="D74" s="73"/>
      <c r="E74" s="68"/>
      <c r="F74" s="39"/>
      <c r="G74" s="74"/>
    </row>
    <row r="75" spans="1:7" s="4" customFormat="1" ht="13.15">
      <c r="A75" s="64"/>
      <c r="B75" s="64"/>
      <c r="C75" s="77"/>
      <c r="D75" s="73"/>
      <c r="E75" s="68"/>
      <c r="F75" s="39"/>
      <c r="G75" s="65"/>
    </row>
    <row r="76" spans="1:7" s="4" customFormat="1" ht="13.15">
      <c r="A76" s="64"/>
      <c r="B76" s="64"/>
      <c r="C76" s="77"/>
      <c r="D76" s="73"/>
      <c r="E76" s="68"/>
      <c r="F76" s="39"/>
      <c r="G76" s="65"/>
    </row>
    <row r="77" spans="1:7" s="4" customFormat="1" ht="13.15">
      <c r="A77" s="18"/>
      <c r="B77" s="76"/>
      <c r="C77" s="19"/>
      <c r="D77" s="73"/>
      <c r="E77" s="68"/>
      <c r="F77" s="39"/>
      <c r="G77" s="75"/>
    </row>
    <row r="78" spans="1:7" s="4" customFormat="1" ht="13.15">
      <c r="A78" s="18"/>
      <c r="B78" s="76"/>
      <c r="C78" s="19"/>
      <c r="D78" s="73"/>
      <c r="E78" s="68"/>
      <c r="F78" s="39"/>
      <c r="G78" s="75"/>
    </row>
    <row r="79" spans="1:7" s="4" customFormat="1" ht="14.25">
      <c r="A79" s="64"/>
      <c r="B79" s="64"/>
      <c r="C79"/>
      <c r="D79"/>
      <c r="E79"/>
      <c r="F79"/>
      <c r="G79" s="65"/>
    </row>
    <row r="80" spans="1:7" s="4" customFormat="1" ht="13.15">
      <c r="A80" s="18"/>
      <c r="B80" s="18"/>
      <c r="C80" s="19"/>
      <c r="D80" s="20"/>
      <c r="E80" s="21"/>
      <c r="F80" s="21"/>
      <c r="G80" s="22"/>
    </row>
    <row r="81" spans="1:7" s="4" customFormat="1" ht="13.15">
      <c r="A81" s="18"/>
      <c r="B81" s="18"/>
      <c r="C81" s="19"/>
      <c r="D81" s="20"/>
      <c r="E81" s="21"/>
      <c r="F81" s="21"/>
      <c r="G81" s="22"/>
    </row>
    <row r="82" spans="1:7" s="4" customFormat="1" ht="13.15">
      <c r="A82" s="18"/>
      <c r="B82" s="18"/>
      <c r="C82" s="19"/>
      <c r="D82" s="20"/>
      <c r="E82" s="21"/>
      <c r="F82" s="21"/>
      <c r="G82" s="22"/>
    </row>
    <row r="83" spans="1:7" s="4" customFormat="1" ht="13.15">
      <c r="A83" s="18"/>
      <c r="B83" s="18"/>
      <c r="C83" s="19"/>
      <c r="D83" s="20"/>
      <c r="E83" s="21"/>
      <c r="F83" s="21"/>
      <c r="G83" s="22"/>
    </row>
    <row r="84" spans="1:7" ht="14.25">
      <c r="A84" s="82" t="s">
        <v>26</v>
      </c>
      <c r="B84" s="82"/>
      <c r="C84" s="82"/>
      <c r="D84" s="82"/>
      <c r="E84" s="82"/>
      <c r="F84" s="62" t="s">
        <v>27</v>
      </c>
      <c r="G84" s="63">
        <f>+G59</f>
        <v>0</v>
      </c>
    </row>
    <row r="85" spans="1:7" ht="14.25">
      <c r="A85" s="82" t="str" cm="1">
        <f t="array" ref="A85">+numtext(G86)</f>
        <v>CERO PESOS 00/100 M.N.</v>
      </c>
      <c r="B85" s="82"/>
      <c r="C85" s="82"/>
      <c r="D85" s="82"/>
      <c r="E85" s="82"/>
      <c r="F85" s="62" t="s">
        <v>28</v>
      </c>
      <c r="G85" s="63">
        <f>ROUND(G84*0.16,2)</f>
        <v>0</v>
      </c>
    </row>
    <row r="86" spans="1:7" ht="14.25">
      <c r="A86" s="61"/>
      <c r="B86" s="61"/>
      <c r="C86" s="61"/>
      <c r="D86" s="61"/>
      <c r="E86" s="61"/>
      <c r="F86" s="62" t="s">
        <v>29</v>
      </c>
      <c r="G86" s="63">
        <f>+G84+G85</f>
        <v>0</v>
      </c>
    </row>
  </sheetData>
  <autoFilter ref="A16:G55"/>
  <mergeCells count="15">
    <mergeCell ref="C1:F1"/>
    <mergeCell ref="C6:E6"/>
    <mergeCell ref="C7:E7"/>
    <mergeCell ref="C8:E8"/>
    <mergeCell ref="C9:E9"/>
    <mergeCell ref="A85:E85"/>
    <mergeCell ref="C10:F10"/>
    <mergeCell ref="A14:G14"/>
    <mergeCell ref="A84:E84"/>
    <mergeCell ref="B4:B5"/>
    <mergeCell ref="B7:B9"/>
    <mergeCell ref="B11:B12"/>
    <mergeCell ref="C3:F5"/>
    <mergeCell ref="C11:F12"/>
    <mergeCell ref="G11:G12"/>
  </mergeCells>
  <conditionalFormatting sqref="F17:F21 F24:F33 F77:F78">
    <cfRule type="containsText" priority="453" dxfId="54" operator="containsText" text="CERO">
      <formula>NOT(ISERROR(SEARCH("CERO",F17)))</formula>
    </cfRule>
  </conditionalFormatting>
  <conditionalFormatting sqref="A77:A78">
    <cfRule type="duplicateValues" priority="1114" dxfId="53"/>
  </conditionalFormatting>
  <conditionalFormatting sqref="B77:B78">
    <cfRule type="duplicateValues" priority="1115" dxfId="53"/>
  </conditionalFormatting>
  <conditionalFormatting sqref="A24">
    <cfRule type="duplicateValues" priority="67" dxfId="53"/>
  </conditionalFormatting>
  <conditionalFormatting sqref="A26">
    <cfRule type="duplicateValues" priority="68" dxfId="53"/>
  </conditionalFormatting>
  <conditionalFormatting sqref="A19:B19">
    <cfRule type="duplicateValues" priority="66" dxfId="53"/>
  </conditionalFormatting>
  <conditionalFormatting sqref="B24">
    <cfRule type="duplicateValues" priority="62" dxfId="53"/>
  </conditionalFormatting>
  <conditionalFormatting sqref="B26">
    <cfRule type="duplicateValues" priority="61" dxfId="53"/>
  </conditionalFormatting>
  <conditionalFormatting sqref="B31">
    <cfRule type="duplicateValues" priority="57" dxfId="53"/>
  </conditionalFormatting>
  <conditionalFormatting sqref="F60">
    <cfRule type="containsText" priority="50" dxfId="54" operator="containsText" text="CERO">
      <formula>NOT(ISERROR(SEARCH("CERO",F60)))</formula>
    </cfRule>
  </conditionalFormatting>
  <conditionalFormatting sqref="A61:B63">
    <cfRule type="duplicateValues" priority="49" dxfId="53"/>
  </conditionalFormatting>
  <conditionalFormatting sqref="F61:F63">
    <cfRule type="containsText" priority="48" dxfId="54" operator="containsText" text="CERO">
      <formula>NOT(ISERROR(SEARCH("CERO",F61)))</formula>
    </cfRule>
  </conditionalFormatting>
  <conditionalFormatting sqref="A70:B70">
    <cfRule type="duplicateValues" priority="47" dxfId="53"/>
  </conditionalFormatting>
  <conditionalFormatting sqref="F70">
    <cfRule type="containsText" priority="46" dxfId="54" operator="containsText" text="CERO">
      <formula>NOT(ISERROR(SEARCH("CERO",F70)))</formula>
    </cfRule>
  </conditionalFormatting>
  <conditionalFormatting sqref="A75:B75">
    <cfRule type="duplicateValues" priority="45" dxfId="53"/>
  </conditionalFormatting>
  <conditionalFormatting sqref="F75">
    <cfRule type="containsText" priority="44" dxfId="54" operator="containsText" text="CERO">
      <formula>NOT(ISERROR(SEARCH("CERO",F75)))</formula>
    </cfRule>
  </conditionalFormatting>
  <conditionalFormatting sqref="A76:B76">
    <cfRule type="duplicateValues" priority="43" dxfId="53"/>
  </conditionalFormatting>
  <conditionalFormatting sqref="F76">
    <cfRule type="containsText" priority="42" dxfId="54" operator="containsText" text="CERO">
      <formula>NOT(ISERROR(SEARCH("CERO",F76)))</formula>
    </cfRule>
  </conditionalFormatting>
  <conditionalFormatting sqref="F69">
    <cfRule type="containsText" priority="41" dxfId="54" operator="containsText" text="CERO">
      <formula>NOT(ISERROR(SEARCH("CERO",F69)))</formula>
    </cfRule>
  </conditionalFormatting>
  <conditionalFormatting sqref="F71:F74">
    <cfRule type="containsText" priority="40" dxfId="54" operator="containsText" text="CERO">
      <formula>NOT(ISERROR(SEARCH("CERO",F71)))</formula>
    </cfRule>
  </conditionalFormatting>
  <conditionalFormatting sqref="F22">
    <cfRule type="containsText" priority="39" dxfId="54" operator="containsText" text="CERO">
      <formula>NOT(ISERROR(SEARCH("CERO",F22)))</formula>
    </cfRule>
  </conditionalFormatting>
  <conditionalFormatting sqref="F34">
    <cfRule type="containsText" priority="38" dxfId="54" operator="containsText" text="CERO">
      <formula>NOT(ISERROR(SEARCH("CERO",F34)))</formula>
    </cfRule>
  </conditionalFormatting>
  <conditionalFormatting sqref="F35:F38">
    <cfRule type="containsText" priority="37" dxfId="54" operator="containsText" text="CERO">
      <formula>NOT(ISERROR(SEARCH("CERO",F35)))</formula>
    </cfRule>
  </conditionalFormatting>
  <conditionalFormatting sqref="A35">
    <cfRule type="duplicateValues" priority="36" dxfId="53"/>
  </conditionalFormatting>
  <conditionalFormatting sqref="B35">
    <cfRule type="duplicateValues" priority="35" dxfId="53"/>
  </conditionalFormatting>
  <conditionalFormatting sqref="F41">
    <cfRule type="containsText" priority="29" dxfId="54" operator="containsText" text="CERO">
      <formula>NOT(ISERROR(SEARCH("CERO",F41)))</formula>
    </cfRule>
  </conditionalFormatting>
  <conditionalFormatting sqref="F39:F40">
    <cfRule type="containsText" priority="32" dxfId="54" operator="containsText" text="CERO">
      <formula>NOT(ISERROR(SEARCH("CERO",F39)))</formula>
    </cfRule>
  </conditionalFormatting>
  <conditionalFormatting sqref="A39">
    <cfRule type="duplicateValues" priority="31" dxfId="53"/>
  </conditionalFormatting>
  <conditionalFormatting sqref="B39">
    <cfRule type="duplicateValues" priority="30" dxfId="53"/>
  </conditionalFormatting>
  <conditionalFormatting sqref="F67:F68">
    <cfRule type="containsText" priority="2" dxfId="54" operator="containsText" text="CERO">
      <formula>NOT(ISERROR(SEARCH("CERO",F67)))</formula>
    </cfRule>
  </conditionalFormatting>
  <conditionalFormatting sqref="F42">
    <cfRule type="containsText" priority="28" dxfId="54" operator="containsText" text="CERO">
      <formula>NOT(ISERROR(SEARCH("CERO",F42)))</formula>
    </cfRule>
  </conditionalFormatting>
  <conditionalFormatting sqref="A42:B42">
    <cfRule type="duplicateValues" priority="27" dxfId="53"/>
  </conditionalFormatting>
  <conditionalFormatting sqref="F43">
    <cfRule type="containsText" priority="26" dxfId="54" operator="containsText" text="CERO">
      <formula>NOT(ISERROR(SEARCH("CERO",F43)))</formula>
    </cfRule>
  </conditionalFormatting>
  <conditionalFormatting sqref="F44">
    <cfRule type="containsText" priority="25" dxfId="54" operator="containsText" text="CERO">
      <formula>NOT(ISERROR(SEARCH("CERO",F44)))</formula>
    </cfRule>
  </conditionalFormatting>
  <conditionalFormatting sqref="F45">
    <cfRule type="containsText" priority="24" dxfId="54" operator="containsText" text="CERO">
      <formula>NOT(ISERROR(SEARCH("CERO",F45)))</formula>
    </cfRule>
  </conditionalFormatting>
  <conditionalFormatting sqref="F46">
    <cfRule type="containsText" priority="23" dxfId="54" operator="containsText" text="CERO">
      <formula>NOT(ISERROR(SEARCH("CERO",F46)))</formula>
    </cfRule>
  </conditionalFormatting>
  <conditionalFormatting sqref="F47">
    <cfRule type="containsText" priority="22" dxfId="54" operator="containsText" text="CERO">
      <formula>NOT(ISERROR(SEARCH("CERO",F47)))</formula>
    </cfRule>
  </conditionalFormatting>
  <conditionalFormatting sqref="F48">
    <cfRule type="containsText" priority="21" dxfId="54" operator="containsText" text="CERO">
      <formula>NOT(ISERROR(SEARCH("CERO",F48)))</formula>
    </cfRule>
  </conditionalFormatting>
  <conditionalFormatting sqref="F49">
    <cfRule type="containsText" priority="20" dxfId="54" operator="containsText" text="CERO">
      <formula>NOT(ISERROR(SEARCH("CERO",F49)))</formula>
    </cfRule>
  </conditionalFormatting>
  <conditionalFormatting sqref="F50">
    <cfRule type="containsText" priority="19" dxfId="54" operator="containsText" text="CERO">
      <formula>NOT(ISERROR(SEARCH("CERO",F50)))</formula>
    </cfRule>
  </conditionalFormatting>
  <conditionalFormatting sqref="F51">
    <cfRule type="containsText" priority="18" dxfId="54" operator="containsText" text="CERO">
      <formula>NOT(ISERROR(SEARCH("CERO",F51)))</formula>
    </cfRule>
  </conditionalFormatting>
  <conditionalFormatting sqref="A51:B51">
    <cfRule type="duplicateValues" priority="17" dxfId="53"/>
  </conditionalFormatting>
  <conditionalFormatting sqref="F52">
    <cfRule type="containsText" priority="16" dxfId="54" operator="containsText" text="CERO">
      <formula>NOT(ISERROR(SEARCH("CERO",F52)))</formula>
    </cfRule>
  </conditionalFormatting>
  <conditionalFormatting sqref="F53">
    <cfRule type="containsText" priority="15" dxfId="54" operator="containsText" text="CERO">
      <formula>NOT(ISERROR(SEARCH("CERO",F53)))</formula>
    </cfRule>
  </conditionalFormatting>
  <conditionalFormatting sqref="F54">
    <cfRule type="containsText" priority="14" dxfId="54" operator="containsText" text="CERO">
      <formula>NOT(ISERROR(SEARCH("CERO",F54)))</formula>
    </cfRule>
  </conditionalFormatting>
  <conditionalFormatting sqref="F55">
    <cfRule type="containsText" priority="13" dxfId="54" operator="containsText" text="CERO">
      <formula>NOT(ISERROR(SEARCH("CERO",F55)))</formula>
    </cfRule>
  </conditionalFormatting>
  <conditionalFormatting sqref="F65">
    <cfRule type="containsText" priority="5" dxfId="54" operator="containsText" text="CERO">
      <formula>NOT(ISERROR(SEARCH("CERO",F65)))</formula>
    </cfRule>
  </conditionalFormatting>
  <conditionalFormatting sqref="F66">
    <cfRule type="containsText" priority="4" dxfId="54" operator="containsText" text="CERO">
      <formula>NOT(ISERROR(SEARCH("CERO",F66)))</formula>
    </cfRule>
  </conditionalFormatting>
  <conditionalFormatting sqref="A64:B64">
    <cfRule type="duplicateValues" priority="8" dxfId="53"/>
  </conditionalFormatting>
  <conditionalFormatting sqref="F64">
    <cfRule type="containsText" priority="7" dxfId="54" operator="containsText" text="CERO">
      <formula>NOT(ISERROR(SEARCH("CERO",F64)))</formula>
    </cfRule>
  </conditionalFormatting>
  <conditionalFormatting sqref="A65:B65">
    <cfRule type="duplicateValues" priority="6" dxfId="53"/>
  </conditionalFormatting>
  <conditionalFormatting sqref="A67:B68">
    <cfRule type="duplicateValues" priority="3" dxfId="53"/>
  </conditionalFormatting>
  <conditionalFormatting sqref="F23">
    <cfRule type="containsText" priority="1" dxfId="54" operator="containsText" text="CERO">
      <formula>NOT(ISERROR(SEARCH("CERO",F23)))</formula>
    </cfRule>
  </conditionalFormatting>
  <conditionalFormatting sqref="A79:B79">
    <cfRule type="duplicateValues" priority="1118" dxfId="53"/>
  </conditionalFormatting>
  <conditionalFormatting sqref="A80:B83">
    <cfRule type="duplicateValues" priority="1120" dxfId="53"/>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1" manualBreakCount="1">
    <brk id="56"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2026-03-20T16:23:53Z</cp:lastPrinted>
  <dcterms:created xsi:type="dcterms:W3CDTF">2020-01-21T15:53:00Z</dcterms:created>
  <dcterms:modified xsi:type="dcterms:W3CDTF">2026-07-24T21:44:39Z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