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30131" codeName="{26A90621-87C4-6C01-FD6A-EE6E7C140903}"/>
  <workbookPr codeName="ThisWorkbook"/>
  <mc:AlternateContent xmlns:mc="http://schemas.openxmlformats.org/markup-compatibility/2006">
    <mc:Choice Requires="x15">
      <x15ac:absPath xmlns:x15ac="http://schemas.microsoft.com/office/spreadsheetml/2010/11/ac" url="D:\SIOP-2026\CONVOCATORIAS 2026\CONVO 023-2026\CATALOGO CONV 023 PRELIMINARES\"/>
    </mc:Choice>
  </mc:AlternateContent>
  <bookViews>
    <workbookView xWindow="-98" yWindow="-98" windowWidth="20715" windowHeight="13155" tabRatio="500" activeTab="0"/>
  </bookViews>
  <sheets>
    <sheet name="CATALOGO" sheetId="6" r:id="rId3"/>
  </sheets>
  <definedNames>
    <definedName name="_xlnm._FilterDatabase" localSheetId="0" hidden="1">CATALOGO!$A$16:$G$910</definedName>
    <definedName name="area" localSheetId="0">#REF!</definedName>
    <definedName name="area">#REF!</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6" l="1"/>
</calcChain>
</file>

<file path=xl/sharedStrings.xml><?xml version="1.0" encoding="utf-8"?>
<sst xmlns="http://schemas.openxmlformats.org/spreadsheetml/2006/main" count="2412" uniqueCount="1153">
  <si>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</si>
  <si>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</si>
  <si>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</si>
  <si>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</si>
  <si>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</si>
  <si>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</si>
  <si>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</si>
  <si>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</si>
  <si>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</si>
  <si>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</si>
  <si>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</si>
  <si>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</si>
  <si>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</si>
  <si>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</si>
  <si>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</si>
  <si>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</si>
  <si>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</si>
  <si>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</si>
  <si>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</si>
  <si>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</si>
  <si>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</si>
  <si>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M2</t>
  </si>
  <si>
    <t>M</t>
  </si>
  <si>
    <t>RESUMEN DE PARTIDAS</t>
  </si>
  <si>
    <t>IMPORTE CON LETRA (IVA INCLUIDO)</t>
  </si>
  <si>
    <t>SUBTOTAL M. N.</t>
  </si>
  <si>
    <t>IVA M. N.</t>
  </si>
  <si>
    <t>TOTAL M. N.</t>
  </si>
  <si>
    <t>M3</t>
  </si>
  <si>
    <t>PZA</t>
  </si>
  <si>
    <t>A1</t>
  </si>
  <si>
    <t>PRELIMINARES</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</si>
  <si>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</si>
  <si>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RETIRO DE ENJARRES EN MUROS Y BÓVEDAS POR MEDIOS MANUALES CON UN ESPESOR DE HASTA 4CM, EL CONCEPTO INCLUYE: ACARREO DEL MATERIAL PRODUCTO DE LA DEMOLICIÓN HASTA 20M DE DISTANCIA PRIMER ESTACIÓN, ESCALERAS, ANDAMIOS, HERRAMIENTAS, Y MANO DE OBRA.</t>
  </si>
  <si>
    <t>DEMOLICION EN FORMA MANUAL DE MUROS CON ALTURA MAXIMA DE 4.00 M INCLUYE: ANDAMIOS, CORTES CON DISCO DE DIAMANTE PARA SECCIONAMIENTO DE ELEMENTOS, DEMOLICION MANUAL CONTROLADA, CARRETILLEO A CENTRO DE ACOPIO DESTINADO POR LA DEPENDENCIA PARA SU POSTERIOR RETIRO, MANO DE OBRA, EQUIPO Y HERRAMIENTA.</t>
  </si>
  <si>
    <t>DESMANTELAMIENTO Y RETIRO DE ELEMENTOS DE PANEL DE YESO CON SOPORTERÍA Y ELEMENTOS DE FIJACIÓN, EN MUROS Y PLAFÓN; POR MEDIOS MANUALES SIN RECUPERACIÓN, INCLUYE: DELIMITACIÓN DEL ÁREA DE TRABAJO, ACARREOS AL PUNTO DE ACOPIO, RETIRO FUERA DE LA OBRA, MANO DE OBRA, EQUIPO, CORTES, HERRAMIENTA, LIMPIEZA Y LO NECESARIO PARA SU CORRECTA EJECUCIÓN.</t>
  </si>
  <si>
    <t>DEMOLICIÓN DE PISO DE LOSETA CERÁMICA Y ZOCLO EXISTENTE CON PEGAPISO POR MEDIOS MECÁNICOS, INCLUYE: MANO DE OBRA ,EQUIPO, ACARREOS AL PUNTO DE ACOPIO, MANO DE OBRA, HERRAMIENTA, LIMPIEZA Y LO NECESARIO PARA SU CORRECTA EJECUCIÓN.</t>
  </si>
  <si>
    <t>DESMONTAJE Y RETIRO DE PUERTAS DE CARPINTERIA POR MEDIOS MANUALES, SIN RECUPERACIÓN; INCLUYE: MANO DE OBRA, EQUIPO, ACARREOS AL PUNTO DE ACOPIO, RETIRO FUERA DE LA OBRA, MANO DE OBRA, HERRAMIENTA, LIMPIEZA Y LO NECESARIO PARA SU CORRECTA EJECUCIÓN.</t>
  </si>
  <si>
    <t>DESMANTELAMIENTO Y RETIRO DE DUCTERÍA DE AIRES ACONDICIONADOS POR MEDIOS MANUALES, CONSIDERANDO ACCESORIOS, REJILLAS, SOPORTES, SIN RECUPERACIÓN; INCLUYE: MANO DE OBRA ,EQUIPO, CORTES, ACARREOS AL PUNTO DE ACOPIO, RETIRO FUERA DE LA OBRA, MANO DE OBRA, HERRAMIENTA, LIMPIEZA Y LO NECESARIO PARA SU CORRECTA EJECUCIÓN.</t>
  </si>
  <si>
    <t>DESMANTELAMIENTO Y RETIRO DE LUMINARIAS POR MEDIOS MANUALES, CON RECUPERACIÓN; INCLUYE: MANO DE OBRA ,EQUIPO, ACARREOS AL PUNTO DE ACOPIO, MANO DE OBRA, HERRAMIENTA, LIMPIEZA Y LO NECESARIO PARA SU CORRECTA EJECUCIÓN.</t>
  </si>
  <si>
    <t>DESMANTELAMIENTO Y RETIRO DE RED ELÉCTRICA EXISTENTE, POR ETAPAS DE ACUERDO A CAMBIO DE CABLEADO POR ÁREAS, POR MEDIOS MANUALES, SIN RECUPERACIÓN; INCLUYE: RETIRO DE CABLES Y TUBERIA EXISTENTES, MANO DE OBRA, EQUIPO, ACARREOS AL PUNTO DE ACOPIO, RETIRO FUERA DE LA OBRA, MANO DE OBRA, HERRAMIENTA, LIMPIEZA Y LO NECESARIO PARA SU CORRECTA EJECUCIÓN.</t>
  </si>
  <si>
    <t>DESCONEXIONES Y DESMONTAJE DE CONTACTOS Y APAGADORES ELÉCTRICOS. INCLUYE: ACARREOS, MANO DE OBRA Y HERRAMIENTA.</t>
  </si>
  <si>
    <t>DESINSTALACIÓN DE ACCESORIOS DE BAÑO YA SEA PORTA ROLLO, TOALLERO, DISPENSADOR DE JABÓN, BARRAS, ETC. CON RECUPERACIÓN, INCLUYE: DESCONEXIÓN, HERRAMIENTAS, MANO, DE OBRA, LIMPIEZA Y RESGUARDO DEL MUEBLE EN EL SITIO INDICADO POR SUPERVISIÓN.</t>
  </si>
  <si>
    <t>DESINSTALACIÓN Y RETIRO DE MUEBLES SANITARIOS, INODOROS, MIGITORIOS, LAVAMANOS, OVALINES, ETC. POR MEDIOS MANUALES, SIN RECUPERACIÓN; INCLUYE: MANO DE OBRA, DESCONEXIONES, ACARREOS AL PUNTO DE ACOPIO, RETIRO FUERA DE LA OBRA, MANO DE OBRA, HERRAMIENTA, LIMPIEZA Y LO NECESARIO PARA SU CORRECTA EJECUCIÓN.</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</si>
  <si>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</si>
  <si>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</si>
  <si>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M3/KM</t>
  </si>
  <si>
    <t>A2</t>
  </si>
  <si>
    <t>MUROS DE MAMPOSTERIA</t>
  </si>
  <si>
    <t>DALA DE DESPLANTE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</si>
  <si>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DALA INTERMEDIA Y DE CORONACIÓN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</si>
  <si>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DALA DE CORONA D-1 DE CONCRETO HECHO EN OBRA F'C=250 KG/CM2, T.M.A.=3/4", CON SECCIÓN DE 20 X 20 CMS, ARMADA CON 4 VARILLAS DEL # 3 Y ESTRIBOS DEL NO. 3 @ 20 CMS., INCLUYE: ARMADO, AMARRES, COLADO, CURADO, VIBRADO, CIMBRA COMÚN, DESCIMBRADO, TRASLAPES, CRUCES DE VARILLAS CON ELEMENTOS TRANSVERSALES, CORTES, DESPERDICIOS, MANO DE OBRA, HERRAMIENTA Y ACARREO DE MATERIALES AL SITIO DE SU UTILIZACIÓN, A CUALQUIER ALTURA.</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</si>
  <si>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</si>
  <si>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 xml:space="preserve">ANCLAJE EPÓXICO DE DALAS A ESTRUCTURA DE CONCRETO EXISTENTE  A BASE DE FESTER CF 1000 O SIMILAR, INCLUYE: PERFORACIÓN DE 1/2" PARA ANCLAJE DE VARILLA DE 3/8" CON ROTOMARTILLO Y BROCA, CONSIDERANDO 10 CM ANCLADO EN LA LOSA Y DESARROLLO DE 10 CM PARA TRASLAPES, MATERIALES, MANO DE OBRA, EQUIPO, HERRAMIENTA, LIMPIEZA, DESPERDICIOS, ACARREOS. </t>
  </si>
  <si>
    <t xml:space="preserve">ANCLAJE EPÓXICO DE CASTILLOS A ESTRUCTURA DE CONCRETO EXISTENTE  A BASE DE FESTER CF 1000 O SIMILAR, INCLUYE: PERFORACIÓN DE 1/2" PARA ANCLAJE DE VARILLA DE 3/8" CON ROTOMARTILLO Y BROCA, CONSIDERANDO 10 CM ANCLADO EN LA LOSA Y DESARROLLO DE 70 CM PARA TRASLAPES, MATERIALES, MANO DE OBRA, EQUIPO, HERRAMIENTA, LIMPIEZA, DESPERDICIOS, ACARREOS. </t>
  </si>
  <si>
    <t>A3</t>
  </si>
  <si>
    <t>ALBAÑILERIA</t>
  </si>
  <si>
    <t>FIRME DE 10 CM ACABADO COMÚN, DE CONCRETO F'C= 150 KG/CM2 HECHO EN OBRA, INCLUYE: SUMINISTRO DE MATERIALES, ACARREOS, NIVELACIÓN, CIMBRADO DE FRONTERAS, MANO DE OBRA, EQUIPO Y HERRAMIENTA.</t>
  </si>
  <si>
    <t>MALLA ELECTROSOLDADA 6X6-10/10 COMO REFUERZO EN PISOS DE CONCRETO, INCLUYE: HABILITADO, DESPERDICIOS, TRASLAPES, MATERIAL DE FIJACIÓN, ANDAMIOS, HERRAMIENTA Y ACARREO DEL MATERIAL AL SITIO DE SU COLOCACIÓN.</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</si>
  <si>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</si>
  <si>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BOQUILLA DE 15 A 20 CM DE ANCHO, CON MORTERO CEMENTO ARENA PROPORCIÓN 1:3, TERMINADO PULIDO, EN APERTURA DE VANOS DE PUERTAS Y VENTANAS. INCLUYE: SUMINISTRO, PULIDO,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</si>
  <si>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</si>
  <si>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</si>
  <si>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DRENAJE SANITARIO</t>
  </si>
  <si>
    <t>TRAZO Y NIVELACIÓN, CON MEDIOS TOPOGRÁFICOS, DE LÍNEA DE TUBERÍA. INCLUYE; MANO DE OBRA, EQUIPO, HERRAMIENTA Y TODO LO NECESARIO PARA SU CORRECTA EJECUCIÓN</t>
  </si>
  <si>
    <t>SALIDA SANITARIA, DE MUEBLES DE BAÑO, COCINA, A BASE DE TUBERÍA PVC SANITARIO S25 DE 6", 4" Y 2", A CONEXIÓN CON RED SANITARIA PRINCIPAL. INCLUYE: SUMINISTRO, TENDIDO DE TUBERÍA, CODOS DE 90° Y 45°, CRUZ, TEE, YEE; COPLES, PEGAMENTO PVC ALTA PRESIÓN, PRUEBAS, TENDIDO, CORTES, DESPERDICIOS,MANO DE OBRA, HERRAMIENTA Y EQUIPO.</t>
  </si>
  <si>
    <t>SUMINISTRO E INSTALACIÓN DE TUBERÍA PVC DE 2" (51MM) DE DIÁMETRO, CON NORMA MEXICANA NMX-E-199/1. INCLUYE: HERRAMIENTA, MANO DE OBRA, CONEXIONES, ACCESORIOS, EQUIPO Y TODO LO NECESARIO PARA SU CORRECTA EJECUCIÓN.</t>
  </si>
  <si>
    <t>CODO PVC CEMENTAR SANITARIO DE 2"X 45°, INCLUYE: SUMINISTRO, INSTALACIÓN, MATERIALES, PEGAMENTO PVC, MANO DE OBRA, HERRAMIENTA Y EQUIPO.</t>
  </si>
  <si>
    <t>CODO PVC CEMENTAR SANITARIO DE 2"X 90°, INCLUYE: SUMINISTRO, INSTALACIÓN, MATERIALES, PEGAMENTO PVC, MANO DE OBRA, HERRAMIENTA Y EQUIPO.</t>
  </si>
  <si>
    <t>TEE PVC CEMENTAR SANITARIO DE 2". INCLUYE: SUMINISTRO, INSTALACIÓN, MATERIALES, PEGAMENTO PVC, MANO DE OBRA, HERRAMIENTA Y EQUIPO.</t>
  </si>
  <si>
    <t>YEE PVC CONEXIÓN CEMENTAR, SANITARIO DE 2"X2". INCLUYE: SUMINISTRO, INSTALACIÓN, MATERIALES, MANO DE OBRA, HERRAMIENTA Y EQUIPO.</t>
  </si>
  <si>
    <t>SUMINISTRO Y COLOCACIÓN DE SOPORTE TIPO PERA PARA TUBERIA DE DIÁMETRO 2", CONSIDERANDO VARILLA ROSCADA GALVANIZADA DE 3/8" DE 30 CM DE SUJECIÓN PROMEDIO, TUERCAS, RONDANAS Y TAQUETE EXPANSOR TIPO Z. INCLUYE: FIJACIÓN, MATERIAL, MANO DE OBRA, EQUIPO Y HERRAMIENTA.</t>
  </si>
  <si>
    <t>AGUA POTABLE</t>
  </si>
  <si>
    <t>SUMINISTRO E INSTALACIÓN DE TUBERÍA DE POLIPROPILENO COPOLÍMERO RANDOM (TUBOPLUS O SIMILAR) DE 1/2" (13MM) DE DIÁMETRO, CON NORMA NMX-E-226/2 CNCP. INCLUYE: HERRAMIENTAS, CONEXIONES, EQUIPO, MANO DE OBRA Y TODO LO NECESARIO PARA SU CORRECTA EJECUCIÓN.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</si>
  <si>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</si>
  <si>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SUMINISTRO Y COLOCACIÓN DE VÁLVULA DE GLOBO DE 1/2" DE TUBERÍA DE POLIPROPILENO COPOLÍMERO RANDOM (TUBOPLUS O SIMILAR) . INCLUYE: MATERIAL, MANO DE OBRA, EQUIPO Y HERRAMIENTA.</t>
  </si>
  <si>
    <t>COLGANTEADA EN BÓVEDA HASTA 4 METROS DE ALTURA PARA INSTALACIONES HIDRAULICAS O ELECTRICAS. INCLUYE: 2 VARILLA ROSCADA DE Ø 3/8" DE 1 METRO @ 0.72 M EN BÓVEDA CON TAQUETE DE Ø 5/8”, 0.40 METROS DE UNCANAL 4X2, ANDAMIOS, ESCALERAS, MATERIALES MENORES Y DE CONSUMO, PRUEBAS, HERRAMIENTAS, MANO DE OBRA Y ACARREO DE MATERIALES AL SITIO DE SU COLOCACIÓN.</t>
  </si>
  <si>
    <t>SUMINISTRO Y COLOCACIÓN DE SOPORTE TIPO PERA PARA TUBERIA DE DIÁMETRO 1/2", CONSIDERANDO VARILLA ROSCADA GALVANIZADA DE 3/8" DE 30 CM DE SUJECIÓN PROMEDIO, TUERCAS, RONDANAS Y TAQUETE EXPANSOR TIPO Z. INCLUYE: FIJACIÓN, MATERIAL, MANO DE OBRA, EQUIPO Y HERRAMIENTA.</t>
  </si>
  <si>
    <t>SALIDAS ELÉCTRICAS E ILUMINACIÓN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</si>
  <si>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</si>
  <si>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</si>
  <si>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SALIDA PARA APAGADOR SENCILLO CON UN DESARROLLO DE 6 MTROS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</si>
  <si>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SUMINISTRO Y COLOCACION DE APAGADOR SENCILLO CATALOGO 25101-30 COLOR BLANCO SERIE 25 MARCA SIMON O SIMILAR. INCLUYE: PLACA DE 1, 2, O 3 VENTANAS, MANO DE OBRA, ACARREOS, HERRAMIENTA, DESPERDICIOS, LIMPIEZA Y TODO LO NECESARIO PARA SU CORRECTA INSTALACION.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</si>
  <si>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</si>
  <si>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SUMINISTRO E INSTALACIÓN DE LUMINARIA TIPO SPOT DOWNLIGTH EMPOTRABLE LED PARA PLAFÓN MARCA TECNOLITE O SIMILAR, DE 24W, 127V, INCLUYE: ACCESORIOS, MANO DE OBRA, EQUIPO Y HERRAMIENTA.</t>
  </si>
  <si>
    <t>BAJA TENSIÓN</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</si>
  <si>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</si>
  <si>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</si>
  <si>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E INSTACIÓN DE CABLE VINANEL XXI THW-LS 600 V. 90°, MARCA CONDUMEX O SIMILAR, CAL. 10, INCLUYE: DESPERDICIOS, MATERIALES MENORES, HERRAMIENTA, CONEXIONES, MANO DE OBRA ESPECIALIZADA, LIMPIEZA DEL ÁREA DE TRABAJO, PRUEBAS Y ACARREO AL SITIO DE SU COLOCACIÓN.</t>
  </si>
  <si>
    <t>TABLAROCA</t>
  </si>
  <si>
    <t>SUMINISTRO Y COLOCACIÓN DE MURO DE 12 CM. DE DOS CARAS A BASE DE PANELES DE TABLAROCA NORMAL DE 13 MM. DE ESPESOR, EL CONCEPTO INCLUYE: ESTRUCTURA A BASE DE POSTES Y CANALES CA-635, CAL. 26, JUNTEADO Y PASTEADO A BASE DE PASTA LIGERA, CINTA DE PAPEL, ATORNILLADO A CADA 30 CM. SOBRE LOS POSTES, CORTES, AJUSTES, ANDAMIOS, ACARREOS Y ELEVACIONES DE MATERIALES AL SITIO DE LOS TRABAJOS, LIMPIEZA DEL SITIO DE LOS TRABAJOS, MANO DE OBRA Y HERRAMIENTA.</t>
  </si>
  <si>
    <t>SUMINISTRO Y COLOCACIÓN DE BOQUILLA EN MURO DE TABLAROCA DE 9.00 CM., INCLUYE: MATERIALES: PANEL YESO DE 12.7 MM., CANAL DE AMARRA, POSTE METÁLICO, READY MIX, PERFACINTA, TORNILLERÍA YPSA, MANO DE OBRA CON OFICIAL ESPECIALIZADO, AYUDANTE Y PEÓN, HERRAMIENTA MENOR Y EQUIPO DE SEGURIDAD.</t>
  </si>
  <si>
    <t>FALSO PLAFÓN DE PANEL TIPO RESISTENTE A LA HUMEDAD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</si>
  <si>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ABRIR HUECO EN PLAFÓN PARA RECIBIR LUMINARIO, TIPO SPOT DE 15 CMS A CUALQUIER ALTURA, INCLUYE: MANO DE OBRA, EQUIPO, HERRAMIENTA, ACARREO DEL MATERIAL PRODUCTO DE LA DEMOLICIÓN AL PUNTO DE ACOPIO Y RETIRO FUERA DE LA OBRA, LIMPIEZA.</t>
  </si>
  <si>
    <t>ACABADOS</t>
  </si>
  <si>
    <t>SUMINISTRO Y COLOCACIÓN DE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</si>
  <si>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ZOCLO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</si>
  <si>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</si>
  <si>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SUMINISTRO Y COLOCACIÓN DE CEMENTICIO ARDEX GPS O SIMILAR PARA NIVELAR EL ÁREA EN 3MM DE ESPESOR,  Y ELIMINAR IMPURESAS EN PISO PARA RECIBIR RECUBRIMIENTO ASÉPTICO, INCLUYE: DESPERDICIO,MATERIALES, MANO DE OBRA, EQUIPO, HERRAMIENTA Y TODO LO NECESARIO PARA SU CORRECTA EJECUCIÓN.</t>
  </si>
  <si>
    <t>BAÑOS</t>
  </si>
  <si>
    <t>SUMINISTRO Y COLOCACIÓN DE MEZCLADORA PARA TARJA DE 8" DE ACERO INOXIDABLE MARCA: URREA MOD. 9373 INOX O SIMILAR. INCLUYE: MATERIAL, MANO DE OBRA, EQUIPO Y HERRAMIENTA.</t>
  </si>
  <si>
    <t>SUMINISTRO Y COLOCACIÓN DE CESPOL ECONOMICO PARA LAVABO ACABADO CROMO MARCA URREA CODIGO 207 O SIMILAR, INCLUYE: MATERIALES, MANO DE OBRA, EQUIPO Y HERRAMIENTA.</t>
  </si>
  <si>
    <t>SUMINISTRO Y COLOCACION DE CHUPON ANGER PARA LAVABO,INCLUYE: MATERIALES, MANO DE OBRA, EQUIPO Y HERRAMIENTA.</t>
  </si>
  <si>
    <t>SUMINISTRO Y COLOCACION DE CONTRACANASTA PARA TARJA MARCA HELVEX MODELO H-8801 EN BRONCE CON ACABADO EN CROMO, PARA FREGADERO, INCLUYE: MANO DE OBRA, EQUIPO Y HERRAMIENTA.</t>
  </si>
  <si>
    <t>SUMINISTRO Y COLOCACION DE EXTENSION METÁLICA DE 5" X 1 1/2" CUERPO DE LATON ACABADO CROMO MARCA URREA O SIMILAR A PARA LAVABO O FREGADERO, INCLUYE: MATERIALES, MANO DE OBRA, EQUIPO Y HERRAMIEINTA.</t>
  </si>
  <si>
    <t>SUMINISTRO Y COLOCACIÓN DE CESTO PARA BASURA PARA CAPACIDAD DE 7 GALONES, MCA RUBBERMAID O SIMILAR, INCLUYE: MATERIAL, MANO DE OBRA Y HERRAMIENTA.</t>
  </si>
  <si>
    <t>SUMINISTRO Y COLOCACIÓN DE DISPENSADOR DE JABÓN MCA. JOFEL MOD. AC54000 O SIMILAR INCLUYE: MATERIAL, MANO DE OBRA, EQUIPO Y HERRAMIENTA.</t>
  </si>
  <si>
    <t>SUMINISTRO Y COLOCACIÓN DE DISPENSADOR DE TOALLAS INTERDOBLADAS, MARCA JOFEL, MODELO Z-600, LÍNEA FUTURA AH25000, DE ACERO INOXIDABLE O SIMILAR INCLUYE: MATERIAL, MANO DE OBRA, EQUIPO Y HERRAMIENTA.</t>
  </si>
  <si>
    <t>SUMINISTRO Y COLOCACION DE LLAVE ANGULAR DE 1/2" MCA. URREA, CAT. NO. 401, INCLUYE: FLETES, MANIOBRAS, ACARREO, COLOCACIÓN A CUALQUIER NIVEL, FIJACIÓN, PRUEBAS, MATERIALES MENORES Y HERRAMIENTA NECESARIA</t>
  </si>
  <si>
    <t>CARPINTERIA</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</si>
  <si>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1.40 M DE ANCHO. INCLUYE: MATERIAL, MANO DE OBRA, EQUIPO Y HERRAMIENTA.</t>
  </si>
  <si>
    <t>SUMINISTRO Y COLOCACIÓN DE MANIJA PARA PUERTAS DE ENTRADA MARCA YALE MOD. SAN CARLOS MX4975, ACABADO NIQUEL SATÍN. INCLUYE: LLAVES, MATERIAL, MANO DE OBRA, EQUIPO Y HERRAMIENTA.</t>
  </si>
  <si>
    <t>SUMINISTRO Y COLOCACIÓN DE TOPE DE PUERTA SATINADA, LÍNEA ZAMAK MCA. HERRALUM, MOD. 1159, INCLUYE: CARGO DIRECTO POR EL COSTO DE LOS MATERIALES, QUE INTERVENGAN, FLETE A OBRA, ACARREO AL SITIO DE SU UTILIZACIÓN, MANO DE OBRA, EQUIPO Y HERRAMIENTA.</t>
  </si>
  <si>
    <t>VENTANERÍA Y CANCELERÍA DE ALUMINIO</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</si>
  <si>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</si>
  <si>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SUMINISTRO Y COLOCACIÓN DE CRISTAL TEMPLADO CLARO DE 6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</si>
  <si>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SUMINISTRO Y COLOCACIÓN DE CERRADURA CHAPA DE SEGURIDAD DE EMBUTIR, PARA PUERTAS DE ALUMINIO, MARCA PHILLIPS MODELO 549 O SIMILAR, INCLUYE: MANO DE OBRA, MATERIALES Y ACARREOS A CUALQUIER NIVEL.</t>
  </si>
  <si>
    <t>DETECTORES DE HUMO</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</si>
  <si>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</si>
  <si>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SAL</t>
  </si>
  <si>
    <t>SUMINISTRO E INSTALACIÓN DE BASE PARA DETECTORES DE HUMO, MARCA NOTIFIER, MODELO B210LP, INCLUYE: MATERIAL, MANO DE OBRA, HERRAMIENTAS, MONTAJE Y TODO LO NECESARIO PARA SU CORRECTA EJECUCIÓN.</t>
  </si>
  <si>
    <t>SUMINISTRO E INSTALACIÓN DE DETECTOR FOTOELECTRICO DIRECCIONABLE, MARCA NOTIFIER, MODELO FSP-851, INCLUYE: MATERIAL, MANO DE OBRA, HERRAMIENTAS, MONTAJE Y TODO LO NECESARIO PARA SU CORRECTA EJECUCIÓN.</t>
  </si>
  <si>
    <t>SUMINISTRO Y COLOCACIÓN DE TUBERIA CONDUIT METÁLICA GALVANIZADA DE 3/4" DE PARED DELGADA, INCLUYE: MATERIALES, CORTES, DESPERDICIOS, ROSCADO, COPLE, CONEXIÓN, MANO DE OBRA, EQUIPO, ANDAMIOS, HERRAMIENTA, A CUALQUIER NIVEL.</t>
  </si>
  <si>
    <t>SUMINISTRO Y COLOCACIÓN DE SOPORTE TIPO PERA PARA TUBERIA DE DIÁMETRO 1/2", CONSIDERANDO VARILLA ROSCADA GALVANIZADA DE 3/8" DE HASTA 1 M DE SUJECIÓN, TUERCAS, RONDANAS Y TAQUETES. INCLUYE: FIJACIÓN, MATERIAL, MANO DE OBRA, EQUIPO Y HERRAMIENTA.</t>
  </si>
  <si>
    <t>SUMINISTRO E INSTALACIÓN DE CABLE TIPO FPL LAZO SLC 2 X 16 SÓLIDO, PAR TRENZADO, MARCA HONEYWELL, MODELO 4311, COLOR NEGRO/ROJO, INCLUYE: MATERIAL, MANO DE OBRA, HERRAMIENTAS, CORTES, DESPERDICIOS Y TODO LO NECESARIO PARA SU CORRECTA EJECUCIÓN.</t>
  </si>
  <si>
    <t>SUMINISTRO E INSTALACIÓN DE MODULO DE CONTROL PARA LOS AUDIOVISUALES, MARCA NOTIFIER, MODELO FCM-1, INCLUYE: MATERIAL, MANO DE OBRA, HERRAMIENTAS, MONTAJE Y TODO LO NECESARIO PARA SU CORRECTA EJECUCIÓN.</t>
  </si>
  <si>
    <t>SUMINISTRO E INSTALACIÓN DE MODULO MONITOR CLASE A PARA SUPERVISIÓN Y MONITOREO, MARCA NOTIFIER, MODELO FMM-1, INCLUYE: MATERIAL, MANO DE OBRA, HERRAMIENTAS, MONTAJE Y TODO LO NECESARIO PARA SU CORRECTA EJECUCIÓN.</t>
  </si>
  <si>
    <t>SEÑALETICA</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</si>
  <si>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</si>
  <si>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SISTEMA CONTRA INCENDIOS</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</si>
  <si>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</si>
  <si>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SUMINISTRO E INSTALACIÓN DE EXTINTOR DE TIPO ABC DE AGENTES LIMPIOS DE 11 LBS, MARCA HALOTRON MOD. S-26209 O SIMILAR, INCLUYE: MATERIAL, MANO DE OBRA, FIJACIONES, EQUIPO, HERRAMIENTA, Y TODO LO NECESARIO PARA SU CORRECTA INSTALACIÓN.</t>
  </si>
  <si>
    <t>AIRE ACONDICIONADO</t>
  </si>
  <si>
    <t>PASOS EN LOSA DE AZOTEA O MUROS PARA DUCTERIAS DE AIRES ACONDICIONADOS DE 2" A 12", INCLUYE: MANO DE OBRA, HERRAMIENTA, EQUIPO, ACARREO DEL MATERIAL HASTA 60 MTS DE DISTANCIA EN CARRETILLA, PARA SU POSTERIOR RETIRO, RESANE CON MORTERO CEMENTO-ARENA DE RÍO EN PROPORCIÓN 1:4, PERFILADO, LIMPIEZA.</t>
  </si>
  <si>
    <t>VOZ Y DATOS</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</si>
  <si>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</si>
  <si>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E INSTALACIÓN DE TUBERÍA TUBO CONDUIT GALVANIZADO DE 3/4" PARED DELGADA CON COPLE, INCLUYE MATERIALES MENORES, MANO DE OBRA Y HERRAMIENTA.</t>
  </si>
  <si>
    <t>SUMINISTRO E INSTALACIÓN DE TUBO CONDUIT DE PVC PESADO 19MM. (3/4"), INCLUYE: MATERIALES MENORES, MANO DE OBRA Y HERRAMIENTA.</t>
  </si>
  <si>
    <t>SUMINISTRO Y COLOCACIÓN DE CHAROLA TIPO MALLA 66/200 MM ANCHO, INCLUYE: MANO DE OBRA, ACARREOS, HERRAMIENTA, DESPERDICIOS, LIMPIEZA Y TODO LO NECESARIO PARA SU CORRECTA INSTALACIÓN.</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</si>
  <si>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</si>
  <si>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LIMPIEZA</t>
  </si>
  <si>
    <t>LIMPIEZA GRUESA DURANTE LA OBRA, INCLUYE: MANO DE OBRA, EQUIPO Y HERRAMIENTA.</t>
  </si>
  <si>
    <t>LIMPIEZA FINA DE LA OBRA PARA ENTREGA, INCLUYE: MATERIALES, MANO DE OBRA, EQUIPO Y HERRAMIENTA.</t>
  </si>
  <si>
    <t>A4</t>
  </si>
  <si>
    <t>A5</t>
  </si>
  <si>
    <t>A6</t>
  </si>
  <si>
    <t>A7</t>
  </si>
  <si>
    <t>A8</t>
  </si>
  <si>
    <t>A9</t>
  </si>
  <si>
    <t>A10</t>
  </si>
  <si>
    <t>A11</t>
  </si>
  <si>
    <t>A12</t>
  </si>
  <si>
    <t>A13</t>
  </si>
  <si>
    <t>A14</t>
  </si>
  <si>
    <t>A15</t>
  </si>
  <si>
    <t>A16</t>
  </si>
  <si>
    <t>A17</t>
  </si>
  <si>
    <t>B</t>
  </si>
  <si>
    <t>B1</t>
  </si>
  <si>
    <t>DEMOLICION EN FORMA MANUAL DE MUROS DE MAMPOSTERÍA A SOGA CON ALTURA MAXIMA DE 4.00 M INCLUYE: ANDAMIOS, CORTES CON DISCO DE DIAMANTE PARA SECCIONAMIENTO DE ELEMENTOS, DEMOLICION MANUAL CONTROLADA, CARRETILLEO A CENTRO DE ACOPIO DESTINADO POR LA DEPENDENCIA PARA SU POSTERIOR RETIRO, MANO DE OBRA, EQUIPO Y HERRAMIENTA.</t>
  </si>
  <si>
    <t>DESMANTELAMIENTO Y RETIRO DE CANCELERIA DE ALUMINIO CON CRISTAL POR MEDIOS MANUALES, SIN RECUPERACIÓN; INCLUYE: MANO DE OBRA ,EQUIPO, CORTES, ACARREOS AL PUNTO DE ACOPIO, RETIRO FUERA DE LA OBRA, MANO DE OBRA, HERRAMIENTA, LIMPIEZA Y LO NECESARIO PARA SU CORRECTA EJECUCIÓN.</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</si>
  <si>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</si>
  <si>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INSTALACIÓN HIDROSANITARIA</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</si>
  <si>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</si>
  <si>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AFINE, NIVELACIÓN Y COMPACTACIÓN DEL FONDO DE LA EXCAVACIÓN CON BAILARINA, INCLUYE: MATERIAL, MANO DE OBRA, EQUIPO Y HERRAMIENTA.</t>
  </si>
  <si>
    <t>PLANTILLA APISONADA AL 85% PROCTOR EN ZANJA CON MATERIAL PRODUCTO DE BANCO. INCLUYE: MATERIAL, MANO DE OBRA, EQUIPO Y HERRAMIENTA.</t>
  </si>
  <si>
    <t>RELLENO EN CEPAS O MESETAS CON MATERIAL DE BANCO COMPACTADO AL 90% PROCTOR CON COMPACTADOR DE IMPACTO, EN CAPAS NO MAYORES DE 20 CM., MEDIDO COMPACTO, INCLUYE: INCORPORACIÓN DE AGUA NECESARIA, MANO DE OBRA, EQUIPO Y HERRAMIENTA</t>
  </si>
  <si>
    <t>SUMINISTRO E INSTALACIÓN DE TUBERÍA PVC DE 4" (100MM) DE DIÁMETRO, CON NORMA MEXICANA NMX-E-199/1. INCLUYE: HERRAMIENTA, MANO DE OBRA, CONEXIONES, ACCESORIOS, EQUIPO Y TODO LO NECESARIO PARA SU CORRECTA EJECUCIÓN.</t>
  </si>
  <si>
    <t>CODO PVC CEMENTAR, SANITARIO DE 4"X 45°. INCLUYE: SUMINISTRO, INSTALACIÓN, MATERIALES, PEGAMENTO PVC, MANO DE OBRA, HERRAMIENTA Y EQUIPO.</t>
  </si>
  <si>
    <t>CODO PVC CEMENTAR, SANITARIO DE 4"X 90°. INCLUYE: SUMINISTRO, INSTALACIÓN, MATERIALES, PEGAMENTO PVC, MANO DE OBRA, HERRAMIENTA Y EQUIPO.</t>
  </si>
  <si>
    <t>SUMINISTRO E INSTALACIÓN CONEXIÓN TIPO "REDUCCIÓN" DE PVC SANITARIO DE 4" A 2” DE DIÁMETRO PARA DRENAJE, INCLUYE: PEGAMENTO, MATERIAL, MATERIALES MENORES, FLETES Y ACARREO DE LOS MATERIALES AL SITIO DE SU INSTALACIÓN Y PRUEBAS.</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</si>
  <si>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TAPA DE CONCRETO F'C=200 KG/CM2, MARCO Y CONTRAMARCO DE ANGULO DE 1 1/2" X 1/8", MATERIALES, DESPERDICIOS, HERRAMIENTAS, MANO DE OBRA, LIMPIEZA, RETIRO DE MATERIAL PRODUCTO DE EXCAVACION FUERA DE LA OBRA Y ACARREO DE MATERIALES AL SITIO DE SU UTILIZACION.</t>
  </si>
  <si>
    <t>SUMINISTRO E INSTALACIÓN DE TUBERÍA DE POLIPROPILENO COPOLÍMERO RANDOM (TUBOPLUS O SIMILAR) DE 1 1/2" (38MM) DE DIÁMETRO, CON NORMA NMX-E-226/2 CNCP. INCLUYE: HERRAMIENTAS, CONEXIONES, EQUIPO, MANO DE OBRA Y TODO LO NECESARIO PARA SU CORRECTA EJECUCIÓN.</t>
  </si>
  <si>
    <t>SUMINISTRO E INSTALACIÓN DE TUBERÍA DE POLIPROPILENO COPOLÍMERO RANDOM (TUBOPLUS O SIMILAR) DE 1 1/4" (32MM) DE DIÁMETRO, CON NORMA NMX-E-226/2 CNCP. INCLUYE: HERRAMIENTAS, CONEXIONES, EQUIPO, MANO DE OBRA Y TODO LO NECESARIO PARA SU CORRECTA EJECUCIÓN.</t>
  </si>
  <si>
    <t>SUMINISTRO Y COLOCACIÓN DE VÁLVULA DE ESFERA DE 1 1/2" DE TUBERÍA DE POLIPROPILENO COPOLÍMERO RANDOM (TUBOPLUS O SIMILAR) . INCLUYE: MATERIAL, MANO DE OBRA, EQUIPO Y HERRAMIENTA.</t>
  </si>
  <si>
    <t>SUMINISTRO Y COLOCACIÓN DE VÁLVULA DE ESFERA DE 1 1/4" DE TUBERÍA DE POLIPROPILENO COPOLÍMERO RANDOM (TUBOPLUS O SIMILAR) . INCLUYE: MATERIAL, MANO DE OBRA, EQUIPO Y HERRAMIENTA.</t>
  </si>
  <si>
    <t>SUMINISTRO Y COLOCACIÓN DE VÁLVULA DE ESFERA DE 1/2" DE TUBERÍA DE POLIPROPILENO COPOLÍMERO RANDOM (TUBOPLUS O SIMILAR) . INCLUYE: MATERIAL, MANO DE OBRA, EQUIPO Y HERRAMIENTA.</t>
  </si>
  <si>
    <t>COLGANTEADA EN BÓVEDA HASTA 4 METROS DE ALTURA PARA INSTALACIONES HIDRAULICAS O ELECTRICAS. INCLUYE: 2 VARILLA ROSCADA DE Ø 3/8" DE 1 METRO @ 0.72 M EN BÓVEDA CON TAQUETE DE Ø 5/8”, 0.40 METROS DE UNICANAL 4X2, ANDAMIOS, ESCALERAS, MATERIALES MENORES Y DE CONSUMO, PRUEBAS, HERRAMIENTAS, MANO DE OBRA Y ACARREO DE MATERIALES AL SITIO DE SU COLOCACIÓN.</t>
  </si>
  <si>
    <t>SUMINISTRO Y COLOCACIÓN DE SOPORTE TIPO PERA PARA TUBERIA DE DIÁMETRO 1 1/2", CONSIDERANDO VARILLA ROSCADA GALVANIZADA DE 3/8" DE 30 CM DE SUJECIÓN PROMEDIO, TUERCAS, RONDANAS Y TAQUETE EXPANSOR TIPO Z. INCLUYE: FIJACIÓN, MATERIAL, MANO DE OBRA, EQUIPO Y HERRAMIENTA.</t>
  </si>
  <si>
    <t>SUMINISTRO Y COLOCACIÓN DE SOPORTE TIPO PERA PARA TUBERIA DE DIÁMETRO 1 1/4", CONSIDERANDO VARILLA ROSCADA GALVANIZADA DE 3/8" DE 30 CM DE SUJECIÓN PROMEDIO, TUERCAS, RONDANAS Y TAQUETE EXPANSOR TIPO Z. INCLUYE: FIJACIÓN, MATERIAL, MANO DE OBRA, EQUIPO Y HERRAMIENTA.</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</si>
  <si>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</si>
  <si>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COLOCACIÓN DE CONTACTO DÚPLEX GFCI FALLA A TIERRA COLOR BLANCO CON PLACA MARCA LEVITON MOD. GFNT2-W, 20A-125V, INCLUYE: MATERIALES, MANO DE OBRA, ACARREOS, ACCESORIOS DE FIJACIÓN, CONEXIÓN, PRUEBAS, HERRAMIENTA, Y TODO LO NECESARIO PARA SU CORRECTA INSTALACIÓN.</t>
  </si>
  <si>
    <t>SUMINISTRO Y COLOCACION DE APAGADOR SENCILLO COLOR BLANCO SERIE CIEN MARCA LEVITON O SIMILAR. INCLUYE: PLACA DE 1 VENTANA, MANO DE OBRA, ACARREOS, HERRAMIENTA, DESPERDICIOS, LIMPIEZA Y TODO LO NECESARIO PARA SU CORRECTA INSTALACION.</t>
  </si>
  <si>
    <t>SUMINISTRO Y COLOCACIÓN DE LUMINARIO DE PANEL LED SUSPENDER/EMPOTRAR MARCA ILLUX O SIMILAR DE 60X60CM MOD. TL-1040, 40W, 110-277V, 3 000 K, 4 000 K Ó 6 500 K. INCLUYE: ACCESORIOS, MANO DE OBRA, EQUIPO, HERRAMIENTA..</t>
  </si>
  <si>
    <t>SUMINISTRO E INSTALACIÓN DE TIRAS DE LED PARA PLAFON MCA. TECNOLITE O SIMILAR, 5050 SMD A 12V, IP65, 3000K, 55W, 11W, 5M. MODELO 243-HTLED60IP655050B, EXTERIOR O SIMILAR, ACCESORIOS, MANO DE OBRA, EQUIPO Y HERRAMIENTA.</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</si>
  <si>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</si>
  <si>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</si>
  <si>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Y COLOCACIÓN DE TUBERÍA CONDUIT METÁLICA DE PARED GRUESA DE 1/2' , INCLUYE: CORTES, DESPERDICIOS, COPLE, CONEXIONES, MANO DE OBRA, EQUIPO Y MATERIALES.</t>
  </si>
  <si>
    <t>SUMINISTRO Y COLOCACIÓN DE TUBERÍA CONDUIT METÁLICA DE PARED GRUESA DE 3/4", INCLUYE: CORTES, DESPERDICIOS, COPLE, CONEXIONES, MANO DE OBRA, EQUIPO Y MATERIALES.</t>
  </si>
  <si>
    <t>SUMINISTRO Y COLOCACIÓN DE TUBERIA CONDUIT METÁLICA GALVANIZADA DE 1" DE PARED DELGADA, INCLUYE: MATERIALES, CORTES, DESPERDICIOS, COPLE, CONEXIÓNES, MANO DE OBRA, EQUIPO, ANDAMIOS, HERRAMIENTA, A CUALQUIER NIVEL.</t>
  </si>
  <si>
    <t>SUMINISTRO Y COLOCACIÓN DE TUBERÍA PVC CONDUIT PESADO DE 1/2'', INCLUYE: CONEXIONES, CORTES, DESPERDICIOS, MANO DE OBRA, EQUIPO Y MATERIALES.</t>
  </si>
  <si>
    <t>SUMINISTRO Y COLOCACIÓN DE TUBERÍA PVC CONDUIT PESADO DE 3/4'', INCLUYE: CONEXIONES, CORTES, DESPERDICIOS, MANO DE OBRA, EQUIPO Y MATERIALES.</t>
  </si>
  <si>
    <t>SUMINISTRO E INSTALACIÓN DE CABLE VINANEL XXI THW-LS 600 V. 90°, MARCA CONDUMEX O SIMILAR, CAL. 14, INCLUYE: DESPERDICIOS, MATERIALES MENORES, HERRAMIENTA, CONEXIONES, MANO DE OBRA ESPECIALIZADA, LIMPIEZA DEL ÁREA DE TRABAJO, PRUEBAS Y ACARREO AL SITIO DE SU COLOCACIÓN.</t>
  </si>
  <si>
    <t>SUMINISTRO E INSTALACIÓN DE CABLE VINANEL XXI THW-LS 600 V. 90°, MARCA CONDUMEX O SIMILAR, CAL. 12, INCLUYE: DESPERDICIOS, MATERIALES MENORES, HERRAMIENTA, CONEXIONES, MANO DE OBRA ESPECIALIZADA, LIMPIEZA DEL ÁREA DE TRABAJO, PRUEBAS Y ACARREO AL SITIO DE SU COLOCACIÓN.</t>
  </si>
  <si>
    <t>SUMINISTRO E INSTALACIÓN DE CABLE VINANEL XXI THW-LS 600 V. 90°, MARCA CONDUMEX O SIMILAR, CAL. 10, INCLUYE: DESPERDICIOS, MATERIALES MENORES, HERRAMIENTA, CONEXIONES, MANO DE OBRA ESPECIALIZADA, LIMPIEZA DEL ÁREA DE TRABAJO, PRUEBAS Y ACARREO AL SITIO DE SU COLOCACIÓN.</t>
  </si>
  <si>
    <t>SUMINISTRO E INSTALACIÓN DE CABLE VINANEL XXI THW-LS 600 V. 90°, MARCA CONDUMEX O SIMILAR, CAL. 8, INCLUYE: DESPERDICIOS, MATERIALES MENORES, HERRAMIENTA, CONEXIONES, MANO DE OBRA ESPECIALIZADA, LIMPIEZA DEL ÁREA DE TRABAJO, PRUEBAS Y ACARREO AL SITIO DE SU COLOCACIÓN.</t>
  </si>
  <si>
    <t>SUMINISTRO E INSTALACIÓN DE CABLE VINANEL XXI THW-LS 600 V. 90°, MARCA CONDUMEX O SIMILAR, CAL. 6, INCLUYE: DESPERDICIOS, MATERIALES MENORES, HERRAMIENTA, CONEXIONES, MANO DE OBRA ESPECIALIZADA, LIMPIEZA DEL ÁREA DE TRABAJO, PRUEBAS Y ACARREO AL SITIO DE SU COLOCACIÓN.</t>
  </si>
  <si>
    <t>SUMINISTRO Y COLOCACIÓN DE ALAMBRE DE COBRE DESNUDO SEMIDURO CAL. 12, AWG, MCA. CONDUMEX, O SIMILAR. INCLUYE: DESPERDICIOS, MATERIALES MENORES, PRUEBAS Y ACARREO AL SITIO DE SU COLOCACIÓN.</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</si>
  <si>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</si>
  <si>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</si>
  <si>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</si>
  <si>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</si>
  <si>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SUMINISTRO Y COLOCACIÓN DE AZULEJO SPA DE 30X60 CM. COLOR WHITE GLOSSY, MARCA INTERCERAMIC. INCLUYE: HERRAMIENTA, MATERIALES, MANO DE OBRA, EQUIPO Y TODO LO NECESARIO PARA SU CORRECTA INSTALACIÓN.</t>
  </si>
  <si>
    <t>SUMINISTRO Y APLICACIÓN DE PINTURA VINIL-ACRÍLICA MARCA: VINIMEX MATE DE COMEX, COLOR BLANCO OSTIÓN, SOBRE MUROS APLANADOS Y PLAFONES, A DOS MANOS, INCLUYE: PREPARACIÓN DE LA SUPERFICIE, APLICACIÓN DE SELLADOR, MATERIALES, MANO DE OBRA, ANDAMIOS Y HERRAMIENTA.</t>
  </si>
  <si>
    <t>SUMINISTRO Y COLOCACIÓN DE MANGUERA COFLEX DE 1/2" PARA LAVABO DE 40 CM DE LONGITUD. INCLUYE: FLETES, MANIOBRAS, ACARREO, COLOCACIÓN A CUALQUIER NIVEL, FIJACIÓN, PRUEBAS, MATERIALES MENORES Y HERRAMIENTA NECESARIA.</t>
  </si>
  <si>
    <t>SUMINISTRO Y COLOCACIÓN DE VENTILADOR DE EXTRACCIÓN DE BAÑOS PARA PLAFÓN MARCA SOLER &amp; PALAU O SIMILAR, MODELO: FUTURE 150, CON UN MOTOR DE 34 W, CON CAPACIDAD PARA MANEJAR 110 PCM DE AIRE, 2450 RPM EN TURBINA, CONTRA 12MM C.A., CARACTERÍSTICAS ELÉCTRICAS (ACTÚA CON APAGADOR DE LUZ).  INCLUYE: MANIOBRAS MANUALES, MATERIAL, MANO DE OBRA, HERRAMIENTA Y TODO LO NECESARIO PARA SU CORRECTA EJECUCIÓN. EXTRACTOR-A</t>
  </si>
  <si>
    <t>SUMINISTRO Y COLOCACIÓN DE INODORO COLOR BLANCO, TAZA ELONGADA, MARCA AMERICAN STANDAR MOD. OLÍMPICO FLUX EN CERÁMICA PORCELANIZADA, CÓDIGO ELD 1038. INCLUYE: SUMINISTRO, INSTALACIÓN, CONEXIÓN HIDRÁULICA Y SANITARIA, CUELLO DE CERA, SELLADO CON SILICÓN, HERRAJES, MANO DE OBRA, HERRAMIENTA Y EQUIPO.</t>
  </si>
  <si>
    <t>SUMINISTRO Y COLOCACION DE ESPEJOS PARA BAÑOS, ESPEJO DE 6MM FLOTADO A BASE DE ALUMINIO DE 2” CON MEDIAS VARIAS, INCLUYE: MATERIALES, DESPERDICIOS, FLETES, MANO DE OBRA ESPECIALIZADA, HERRAMIENTA.</t>
  </si>
  <si>
    <t>SUMINISTRO E INSTALACIÓN DE FLUXÓMETRO PARA W.C. DE MANIJA, TERMINADO EN LATÓN, MARCA HELVEX. MOD. 110-32. INCLUYE: PUESTA EN SERVICIO Y GARANTÍA SU CORRECTO FUNCIONAMIENTO Y HERRAMIENTA</t>
  </si>
  <si>
    <t>SUMINISTRO Y COLOCACIÓN DE ASIENTO ALARGADO PARA INODORO DE FLUXÓMETRO, COLOR BLANCO, MARCA AMERICAN STANDARD, MODELO M 230. INCLUYE: SUMINISTRO, INSTALACIÓN, CONEXIÓN, MANO DE OBRA, HERRAJES, HERRAMIENTA Y EQUIPO.</t>
  </si>
  <si>
    <t>SUMINISTRO Y COLOCACION DE GANCHO DOBLE MCA. HELVEX MOD. 106, CROMADO O SIMILAR, INCLUYE: MATERIALES, MANO DE OBRA, EQUIPO Y HERRAMIENTA.</t>
  </si>
  <si>
    <t>SUMINISTRO Y COLOCACIÓN DE DISPENSADOR DE PAPEL HIGIÉNICO, MODELO AE25000 FUTURA, DE ACERO INOXIDABLE O SIMILAR INCLUYE: MATERIAL, MANO DE OBRA, EQUIPO Y HERRAMIENTA.</t>
  </si>
  <si>
    <t xml:space="preserve"> PZA</t>
  </si>
  <si>
    <t>SUMINISTRO Y COLOCACIÓN DE COLADERA UNIVERSAL CON REJILLA DE ACERO INOXIDABLE 50, 75 Y 100 MM (2, 3 Y 4 PULGADAS) PLATA MARCA COFLEX O SIMILAR, INCLUYE: MATERIALES, ACARREOS, MANO DE OBRA, PRUEBAS, EQUIPO Y HERRAMIENTA.</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</si>
  <si>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1.10 M DE ANCHO. INCLUYE: MATERIAL, MANO DE OBRA, EQUIPO Y HERRAMIENTA.</t>
  </si>
  <si>
    <t>SUMINISTRO Y COLOCACIÓN DE MANIJA PARA PUERTAS DE BAÑO MARCA YALE MOD. SAN CARLOS MX4976, ACABADO NIQUEL SATÍN. INCLUYE: LLAVES, MATERIAL, MANO DE OBRA, EQUIPO Y HERRAMIENTA.</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</si>
  <si>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</si>
  <si>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Y COLOCACIÓN DE PELÍCULA AUTO ADHERIBLE ACABADO TIPO ESMERILADO DE 2 MILÉSIMAS DE ESP., PARA CRISTAL, CON PROTECCIÓN PARA RAYOS UV, INCLUYE: CARGO DIRECTO POR EL COSTO DE LOS MATERIALES, QUE INTERVENGAN, FLETE A OBRA, ACARREO AL SITIO DE SU UTILIZACIÓN, MANO DE OBRA, EQUIPO Y HERRAMIENTA.</t>
  </si>
  <si>
    <t>SISTEMA CONTRA INCENDIO</t>
  </si>
  <si>
    <t>SALIDA PARA EL SISTEMA CONTRA INCENDIO, PARA ESTACIÓN MANUAL, FORMADA CON TUBERIA CONDUIT GALVANIZADO DE PARED DELGADA DE 19, 25 Y 32 MM DE DIÁMETRO,1 CONDULET FS2,CONTRA Y MONITOR, 1 CAJA REGISTRO 4"X4",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</si>
  <si>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</si>
  <si>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SUMINISTRO E INSTALACIÓN DE ESTACIÓN MANUAL DIRECCIONABLE DOBLE ACCIÓN, MARCA FIRE LITE, MODELO NBG-12LXSP, INCLUYE: MATERIAL, MANO DE OBRA, HERRAMIENTAS, MONTAJE Y TODO LO NECESARIO PARA SU CORRECTA EJECUCIÓN.</t>
  </si>
  <si>
    <t>SUMINISTRO E INSTALACIÓN DE SIRENA CON LÁMPARA ESTROBOSCÓPICA A 2 HILOS, MONTAJE EN PARED, COLOR ROJO, CON CONFIGURACIÓN ESTROBOSCÓPICA SELECCIONABLE, MARCA SYSTEM SENSOR, MODELO P2R-L, INCLUYE: MATERIAL, MANO DE OBRA, HERRAMIENTAS, MONTAJE Y TODO LO NECESARIO PARA SU CORRECTA EJECUCIÓN.</t>
  </si>
  <si>
    <t>SUMINISTRO Y COLOCACION DE KIT GABINETE HIDRANTE CON ACCESORIOS MARCA TUBOPLUS CONTRAINCENDIOS (PPR-CT RP+FV) , INCLUYE: 1 GABINETE LÁMINA DE ACERO CALIBRE 24 COLOR ROJO DE EMPOTRAR, 1 MANGUERA DE 30M DE POLIESTER DE ALTA DENSIDAD, 1 VÁLVULA ANGULAR DE GLOBO FABRICADA EN BRONCE DE 2" X 1 1/2", 1 CHIFLÓN DE 3 PASOS DE BRONCE DE 1 1/2",  1 NIPLE CAÑA DE BRONCE DE 1 1/2", 1 SOPORTE DESPLIEGUE DE 1 1/2" X 30M, 1 LLAVE UNIVERSAL PARA AJUSTAR COPLES, MANO DE OBRA, ACARREOS, MATERIALES, CONEXIONES, EQUIPO Y HERRAMIENTA</t>
  </si>
  <si>
    <t>TRAZO Y NIVELACIÓN, CON MEDIOS TOPOGRÁFICOS, DE LÍNEA MADRINA, PARA TUBERÍA. INCLUYE; MANO DE OBRA, EQUIPO Y TODO LO NECESARIO PARA SU CORRECTA EJECUCIÓN</t>
  </si>
  <si>
    <t>SUMINISTRO E INSTALACIÓN DE TUBERÍA DE POLIPROPILENO MULTICAPA (PPR-CT RP+FV) TUBOPLUS O SIMILAR  DE 63 MM DE DIÁMETRO. INCLUYE: MATERIALES, HERRAMIENTAS, CONEXIONES, EQUIPO, MANO DE OBRA Y TODO LO NECESARIO PARA SU CORRECTA EJECUCIÓN.</t>
  </si>
  <si>
    <t>SUMINISTRO E INSTALACIÓN DE TUBERÍA DE POLIPROPILENO MULTICAPA (PPR-CT RP+FV) TUBOPLUS O SIMILAR  DE 110 MM DE DIÁMETRO. INCLUYE: MATERIALES, HERRAMIENTAS, CONEXIONES, EQUIPO, MANO DE OBRA Y TODO LO NECESARIO PARA SU CORRECTA EJECUCIÓN.</t>
  </si>
  <si>
    <t>SUMINISTRO E INSTALACIÓN DE CODO DE 63 MM A 90° DE POLIPROPILENO MULTICAPA (PPR-CT RP+FV) TUBOPLUS O SIMILAR. INCLUYE: MATERIALES, HERRAMIENTAS, CONEXIONES, EQUIPO, MANO DE OBRA Y TODO LO NECESARIO PARA SU CORRECTA EJECUCIÓN.</t>
  </si>
  <si>
    <t>SUMINISTRO E INSTALACIÓN DE CODO DE 110 MM A 90° DE POLIPROPILENO MULTICAPA (PPR-CT RP+FV) TUBOPLUS O SIMILAR. INCLUYE: MATERIALES, HERRAMIENTAS, CONEXIONES, EQUIPO, MANO DE OBRA Y TODO LO NECESARIO PARA SU CORRECTA EJECUCIÓN.</t>
  </si>
  <si>
    <t>SUMINISTRO E INSTALACIÓN DE VÁLVULA DE ESFERA DE 63 MM DE POLIPROPILENO MULTICAPA (PPR-CT RP+FV) TUBOPLUS O SIMILAR. INCLUYE: MATERIALES, HERRAMIENTAS, CONEXIONES, EQUIPO, MANO DE OBRA Y TODO LO NECESARIO PARA SU CORRECTA EJECUCIÓN.</t>
  </si>
  <si>
    <t>SUMINISTRO E INSTALACIÓN DE VÁLVULA DE ESFERA DE 110 MM DE POLIPROPILENO MULTICAPA (PPR-CT RP+FV) TUBOPLUS O SIMILAR. INCLUYE: MATERIALES, HERRAMIENTAS, CONEXIONES, EQUIPO, MANO DE OBRA Y TODO LO NECESARIO PARA SU CORRECTA EJECUCIÓN.</t>
  </si>
  <si>
    <t>SUMINISTRO Y COLOCACIÓN DE TEE DE 110 MM DE POLIPROPILENO MULTICAPA (PPR-CT RP+FV) TUBOPLUS O SIMILAR, INCLUYE: MATERIALES, CONEXIONES, ELEVACIONES, MANO DE OBRA, EQUIPO Y HERRAMIENTA NECESARIA PARA SU CORRECTA EJECUCION.</t>
  </si>
  <si>
    <t>SUMINISTRO Y COLOCACIÓN DE REDUCCIÓN DE 110 MM A 63 MM DE POLIPROPILENO MULTICAPA (PPR-CT RP+FV) TUBOPLUS O SIMILAR, INCLUYE: MATERIALES, CONEXIONES, ELEVACIONES, MANO DE OBRA, EQUIPO Y HERRAMIENTA NECESARIA PARA SU CORRECTA EJECUCION.</t>
  </si>
  <si>
    <t xml:space="preserve">SUMINISTRO Y COLOCACIÓN DE SOPORTE TIPO PERA PARA TUBERIA DE 2", CONSIDERANDO VARILLA ROSCADA GALVANIZADA DE 3/8" DE HASTA 1 M DE SUJECIÓN, TUERCAS, RONDANAS Y TAQUETES. INCLUYE: FIJACIÓN, MATERIAL, MANO DE OBRA, EQUIPO Y HERRAMIENTA.
</t>
  </si>
  <si>
    <t xml:space="preserve">SUMINISTRO Y COLOCACIÓN DE SOPORTE TIPO PERA PARA TUBERIA DE 4", CONSIDERANDO VARILLA ROSCADA GALVANIZADA DE 3/8" DE HASTA 1 M DE SUJECIÓN, TUERCAS, RONDANAS Y TAQUETES. INCLUYE: FIJACIÓN, MATERIAL, MANO DE OBRA, EQUIPO Y HERRAMIENTA.
</t>
  </si>
  <si>
    <t>SUMINISTRO E INSTALACIÓN DE MANÓMETRO SECO, CARATULA DE 3 1/2″ RANGO 0 – 300 PSI, UL/FM, INCLUYE: MATERIALES MENORES, CONEXIONES, MANO DE OBRA, EQUIPO Y HERRAMIENTA NECESARIA PARA SU CORRECTA EJECUCION.</t>
  </si>
  <si>
    <t>SUMINISTRO E INSTALACIÓN DE FUENTE DE PODER DE 6 AMP A 24 VCC, MARCA FIRE LITE, MODELO FCPS-24FS6, INCLUYE: MATERIAL, MANO DE OBRA, HERRAMIENTAS, MONTAJE Y TODO LO NECESARIO PARA SU CORRECTA EJECUCIÓN</t>
  </si>
  <si>
    <t>SUMINISTRO E INSTALACION DE PANEL DE ALARMA CONVENCIONAL MARCA MIRCOM MODELO FA-106R O SIMILAR, INCLUYE: MATERIALES REQUERIDOS, FLETE A OBRA, ACARREOS, TRAZO, CORTE, MANIOBRAS DE ELEVACION, LIMPIEZA Y RETIRO DE SOBRANTES FUERA DE OBRA, EQUIPO DE SEGURIDAD, INSTALACIONES ESPECIFICAS, EQUIPO, HERRAMIENTA Y MANO DE OBRA ESPECIALIZADA.</t>
  </si>
  <si>
    <t>SUMINISTRO Y COLOCACIÓN DE PANEL DE BATERÍA 12V, 8AH, PARA RESPALDO, TECNOLOGÍAS AGM/VRLA, 5 AÑOS VIDA ÚTIL, TERMINALES F2, RECONOCIDA UL, INCLUYE: MATERIALES, HERRAMIENTAS, MANO DE OBRA Y TODO LO NECESARIO PARA SU CORRECTA EJECUCIÓN.</t>
  </si>
  <si>
    <t>INSTALACIÓN DE GABINETE HECHO EN LÁMINA CALIBRE 22 CON PINTURA ANTICORROSIVA PUERTA Y CHAPA PARA EXITINTOR DE DIMENSIONES 0.80 X 0.40 X 0.23 M, INCLUYE: MATERIALES, INSTALACIÓN, MANO DE OBRA Y HERRAMIENTAS.</t>
  </si>
  <si>
    <t>SUMINISTRO E INSTALACIÓN DE EXTINTOR DE TIPO ABC POLVO QUÍMICO SECO DE 6.0 KG, MARCA LESSPIRO PLUS O SIMILAR, INCLUYE: MATERIAL, MANO DE OBRA, FIJACIONES, EQUIPO, HERRAMIENTA, Y TODO LO NECESARIO PARA SU CORRECTA INSTALACIÓN.</t>
  </si>
  <si>
    <t>SUMINISTRO E INSTALACIÓN DE MODULO AISLADOR PARA LAZO INTELIGENTE, MARCA NOTIFIER, MODELO ISO-X, INCLUYE: MATERIAL, MANO DE OBRA, HERRAMIENTAS, MONTAJE Y TODO LO NECESARIO PARA SU CORRECTA EJECUCIÓN.</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</si>
  <si>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</si>
  <si>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SUMINISTRO E INSTALACIÓN DE TUBO CONDUIT DE PVC PESADO 25MM. (1"), INCLUYE: MATERIALES MENORES, MANO DE OBRA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</si>
  <si>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</si>
  <si>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Y COLOCACIÓN DE CHAROLA TIPO MALLA 66/300 MM ANCHO, INCLUYE: MANO DE OBRA, ACARREOS, HERRAMIENTA, DESPERDICIOS, LIMPIEZA Y TODO LO NECESARIO PARA SU CORRECTA INSTALACIÓN.</t>
  </si>
  <si>
    <t>SUMINISTRO E INSTALACIÓN DE CONECTOR JACK ESTILO 110 (DE IMPACTO), TIPO KEYSTONE, CATEGORÍA 6, DE 8 POSICIONES Y 8 CABLES, COLOR AZUL, INCLUYE: MATERIALES, MANO DE OBRA, HERRAMIENTA Y TODO LO NECESARIO PARA LA CORRECTA INSTALACIÓN.</t>
  </si>
  <si>
    <t>SUMINISTRO Y COLOCACION DE PATCH CORD CAT 6 DE 5 FT COLOR AZUL, INCLUYE: SUMINISTRO, INSTALACIÓN, MATERIALES, MANO DE OBRA, HERRAMIENTA Y EQUIPO.</t>
  </si>
  <si>
    <t>SUMINISTRO Y COLOCACION DE PATCH CORD CAT 6 DE 7 FT COLOR AZUL, INCLUYE: SUMINISTRO, INSTALACIÓN, MATERIALES, MANO DE OBRA, HERRAMIENTA Y EQUIPO.</t>
  </si>
  <si>
    <t>SUMINISTRO E INSTALACIÓN DE PLACA DE PARED VERTICAL, SALIDA PARA 1 PUERTO KEYSTONE, CON ESPACIOS PARA ETIQUETAS, COLOR BLANCO MATE, INCLUYE: MATERIALES, MANO DE OBRA, HERRAMIENTA Y TODO LO NECESARIO PARA LA CORRECTA INSTALACIÓN.</t>
  </si>
  <si>
    <t>SUMINISTRO E INSTALACIÓN DE PLACA DE PARED VERTICAL, SALIDA PARA 2 PUERTOS, CON ESPACIOS PARA ETIQUETAS, COLOR BLANCO,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</si>
  <si>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</si>
  <si>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CCTV</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</si>
  <si>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</si>
  <si>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E INSTALACIÓN DE CAMARA TIPO DOMO IP 6 MEGAPIXEL / SERIE PRO / LENTE MOT. 2.8 A 12 MM / 30 MTS IR EXIR / EXTERIOR IP 67/IK10/WDR120DB/AUDIO Y ALARMAS/POE/VIDEO ANALITICOS INTEGRADOS, MARCA HIKVISION O SIMILAR, MODELO DS-2CD2763G2-IZS, INCLUYE: MANO DE OBRA, MATERIAL, CONEXIONES, ACARREOS Y TODO LO NECESARIO PARA SU CORRECTA EJECUCIÓN.</t>
  </si>
  <si>
    <t>SUMINISTRO E INSTALACIÓN DE CAJA DE CONEXIONES PARA CAMARA DOMO MARCA HIKVISION O SIMILAR, MODELO DS-1280ZJ-DM55, INCLUYE: MANO DE OBRA, EQUIPO, ACCESORIOS DE FIJACIÓN, CONEXIONES Y TODO LO NECESARIO PARA SU CORRECTA EJECUCIÓN.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</si>
  <si>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</si>
  <si>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SISTEMA VOCEO</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</si>
  <si>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</si>
  <si>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Y COLOCACION DE BOCINA PARA PLAFÓN MARCA JBL O SIMILAR, MODELO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</si>
  <si>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SUMINISTRO Y COLOCACION DE MEZCLADOR CONTROLADOR, 8 X 8 MATRIX, ENTRADAS Y SALIDAS BALANCEADAS, TRANSMISIÓN Y RECEPCIÓN HASTA 300 MTS, CON CAT 5, CENTRO DE PRIORIDAD CONTROL DE TONOS GRAVES Y AGUDOS POR ZONA, BOCINA MONITOR DE SELECTOR, HASTA CUATRO MICRÓFONOS DE ESTACIÓN REMOTA Y OCHO MÓDULOS DE AUDIO REMOTOS.</t>
  </si>
  <si>
    <t>SUMINISTRO Y COLOCACION DE MODULO DE ENTRADA DE AUDIO, CONTROLES DE GANANCIA, HASTA 300 MTS DE DISTANCIA CON CAT 5, PARA INSTALADORES EN CAJA ELÉCTRICA ESTÁNDAR DE PARED.</t>
  </si>
  <si>
    <t>SUMINISTRO Y COLOCACION DE AMPLIFICADOR, DOS CANALES A 70V, 120W (RMS) POR CANAL, ENTRADAS BALANCEADAS EN XLR, SALIDAS EN PARALELO XLR, FILTRO PASA ALTAS DE 400 HZ, SELECTOR DE TIERRA FLOTANTE, VENTILADOR DE ENFRIAMIENTO, INDICADOR DE NIVEL Y PICOS EN LEDS, ENTRADA DE 24VDC.</t>
  </si>
  <si>
    <t>SUMINISTRO Y COLOCACION DE CABLE DE AUDIO BINARY O SIMILAR DE 4X16 AWG, INCLUYE: MANO DE OBRA, EQUIPO, HERRAMIENTA, CORTES, DESPERDICIOS, Y LO NECESARIO PARA SU CORRECTA INSTALACIÓN.</t>
  </si>
  <si>
    <t>LIMPIEZAS</t>
  </si>
  <si>
    <t>B2</t>
  </si>
  <si>
    <t>B3</t>
  </si>
  <si>
    <t>B5</t>
  </si>
  <si>
    <t>B6</t>
  </si>
  <si>
    <t>B7</t>
  </si>
  <si>
    <t>B8</t>
  </si>
  <si>
    <t>B9</t>
  </si>
  <si>
    <t>B10</t>
  </si>
  <si>
    <t>B11</t>
  </si>
  <si>
    <t>B12</t>
  </si>
  <si>
    <t>B13</t>
  </si>
  <si>
    <t>B14</t>
  </si>
  <si>
    <t>B15</t>
  </si>
  <si>
    <t>B16</t>
  </si>
  <si>
    <t>B17</t>
  </si>
  <si>
    <t>B18</t>
  </si>
  <si>
    <t>B19</t>
  </si>
  <si>
    <t>C</t>
  </si>
  <si>
    <t>C1</t>
  </si>
  <si>
    <t>SUMINISTRO Y COLOCACIÓN DE PISO DE PORCELANATO 60X60, RECTIFICADO, MOD. BERLIN WHITE,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</si>
  <si>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C2</t>
  </si>
  <si>
    <t>C3</t>
  </si>
  <si>
    <t>C4</t>
  </si>
  <si>
    <t>C5</t>
  </si>
  <si>
    <t>C6</t>
  </si>
  <si>
    <t>C7</t>
  </si>
  <si>
    <t>C8</t>
  </si>
  <si>
    <t>C9</t>
  </si>
  <si>
    <t>C10</t>
  </si>
  <si>
    <t>C11</t>
  </si>
  <si>
    <t>C12</t>
  </si>
  <si>
    <t>C13</t>
  </si>
  <si>
    <t>C14</t>
  </si>
  <si>
    <t>C15</t>
  </si>
  <si>
    <t>C16</t>
  </si>
  <si>
    <t>D</t>
  </si>
  <si>
    <t>D1</t>
  </si>
  <si>
    <t>D2</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</si>
  <si>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</si>
  <si>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SUMINISTRO Y COLOCACIÓN DE TUBERIA CONDUIT METÁLICA GALVANIZADA DE 1" DE PARED DELGADA, INCLUYE: MATERIALES, CORTES, DESPERDICIOS, ROSCADO, COPLE, CONEXIÓN, MANO DE OBRA, EQUIPO, ANDAMIOS, HERRAMIENTA, A CUALQUIER NIVEL.</t>
  </si>
  <si>
    <t>SUMINISTRO E INSTALACION DE TUBERIA CEDULA 10 DE ACERO AL CARBON LISTADO ULFM RANURADA PARA SISTEMA CONTRA INCENDIO DE 2", INCLUYE: MATERIALES, CONEXIONES, CORTES, DESPERDICIOS, ELEVACIONES, MANO DE OBRA, EQUIPO Y HERRAMIENTA NECESARIA PARA SU CORRECTA EJECUCION.</t>
  </si>
  <si>
    <t>SUMINISTRO Y COLOCACIÓN DE CODO RANURADO FIRELOCK  DE HIERRO DUCTIL ASTM A 536 CLASE 65-45-12, FIG. 001 DE 90° X 2" UL/FM MCA. VICTAULIC.  INCLUYE MATERIALES, ACARREOS, HERRAMIENTAS Y MANO DE OBRA.</t>
  </si>
  <si>
    <t>D3</t>
  </si>
  <si>
    <t>D4</t>
  </si>
  <si>
    <t>D5</t>
  </si>
  <si>
    <t>D6</t>
  </si>
  <si>
    <t>D7</t>
  </si>
  <si>
    <t>D8</t>
  </si>
  <si>
    <t>D9</t>
  </si>
  <si>
    <t>D10</t>
  </si>
  <si>
    <t>D11</t>
  </si>
  <si>
    <t>D12</t>
  </si>
  <si>
    <t>D13</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</si>
  <si>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</si>
  <si>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</si>
  <si>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</si>
  <si>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</si>
  <si>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</si>
  <si>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</si>
  <si>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</si>
  <si>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</si>
  <si>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</si>
  <si>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</si>
  <si>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</si>
  <si>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</si>
  <si>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</si>
  <si>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</si>
  <si>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</si>
  <si>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</si>
  <si>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</si>
  <si>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</si>
  <si>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</si>
  <si>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</si>
  <si>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</si>
  <si>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</si>
  <si>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</si>
  <si>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</si>
  <si>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</si>
  <si>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</si>
  <si>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</si>
  <si>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</si>
  <si>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</si>
  <si>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</si>
  <si>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</si>
  <si>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</si>
  <si>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</si>
  <si>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</si>
  <si>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</si>
  <si>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</si>
  <si>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</si>
  <si>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</si>
  <si>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</si>
  <si>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</si>
  <si>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</si>
  <si>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</si>
  <si>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</si>
  <si>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</si>
  <si>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</si>
  <si>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</si>
  <si>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</si>
  <si>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</si>
  <si>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</si>
  <si>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</si>
  <si>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</si>
  <si>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</si>
  <si>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</si>
  <si>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</si>
  <si>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</si>
  <si>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</si>
  <si>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</si>
  <si>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</si>
  <si>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</si>
  <si>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</si>
  <si>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</si>
  <si>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</si>
  <si>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</si>
  <si>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</si>
  <si>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</si>
  <si>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</si>
  <si>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</si>
  <si>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</si>
  <si>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</si>
  <si>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</si>
  <si>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</si>
  <si>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</si>
  <si>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</si>
  <si>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</si>
  <si>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</si>
  <si>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</si>
  <si>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</si>
  <si>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</si>
  <si>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</si>
  <si>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</si>
  <si>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</si>
  <si>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</si>
  <si>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</si>
  <si>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</si>
  <si>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</si>
  <si>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</si>
  <si>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</si>
  <si>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</si>
  <si>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</si>
  <si>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</si>
  <si>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</si>
  <si>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</si>
  <si>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</si>
  <si>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</si>
  <si>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</si>
  <si>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</si>
  <si>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</si>
  <si>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</si>
  <si>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</si>
  <si>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</si>
  <si>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</si>
  <si>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</si>
  <si>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</si>
  <si>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</si>
  <si>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</si>
  <si>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</si>
  <si>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</si>
  <si>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</si>
  <si>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</si>
  <si>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SIOP-110</t>
  </si>
  <si>
    <t>SIOP-111</t>
  </si>
  <si>
    <t>SIOP-112</t>
  </si>
  <si>
    <t>SIOP-113</t>
  </si>
  <si>
    <t>SIOP-114</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</si>
  <si>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</si>
  <si>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</si>
  <si>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</si>
  <si>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</si>
  <si>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</si>
  <si>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</si>
  <si>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</si>
  <si>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</si>
  <si>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</si>
  <si>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</si>
  <si>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</si>
  <si>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</si>
  <si>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</si>
  <si>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</si>
  <si>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</si>
  <si>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</si>
  <si>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</si>
  <si>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</si>
  <si>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</si>
  <si>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</si>
  <si>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SIOP-135</t>
  </si>
  <si>
    <t>SIOP-136</t>
  </si>
  <si>
    <t>SIOP-137</t>
  </si>
  <si>
    <t>SIOP-138</t>
  </si>
  <si>
    <t>SIOP-139</t>
  </si>
  <si>
    <t>SIOP-140</t>
  </si>
  <si>
    <t>SIOP-141</t>
  </si>
  <si>
    <t>SIOP-142</t>
  </si>
  <si>
    <t>SIOP-143</t>
  </si>
  <si>
    <t>SIOP-144</t>
  </si>
  <si>
    <t>SIOP-145</t>
  </si>
  <si>
    <t>SIOP-146</t>
  </si>
  <si>
    <t>SIOP-147</t>
  </si>
  <si>
    <t>SIOP-148</t>
  </si>
  <si>
    <t>SIOP-149</t>
  </si>
  <si>
    <t>SIOP-150</t>
  </si>
  <si>
    <t>SIOP-151</t>
  </si>
  <si>
    <t>SIOP-152</t>
  </si>
  <si>
    <t>SIOP-153</t>
  </si>
  <si>
    <t>SIOP-154</t>
  </si>
  <si>
    <t>SIOP-155</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</si>
  <si>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</si>
  <si>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</si>
  <si>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</si>
  <si>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</si>
  <si>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</si>
  <si>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</si>
  <si>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</si>
  <si>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</si>
  <si>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</si>
  <si>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</si>
  <si>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</si>
  <si>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</si>
  <si>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</si>
  <si>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</si>
  <si>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</si>
  <si>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</si>
  <si>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</si>
  <si>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</si>
  <si>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</si>
  <si>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</si>
  <si>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</si>
  <si>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</si>
  <si>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</si>
  <si>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</si>
  <si>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</si>
  <si>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</si>
  <si>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</si>
  <si>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</si>
  <si>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</si>
  <si>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</si>
  <si>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</si>
  <si>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</si>
  <si>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</si>
  <si>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</si>
  <si>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</si>
  <si>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</si>
  <si>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</si>
  <si>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</si>
  <si>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</si>
  <si>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</si>
  <si>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</si>
  <si>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</si>
  <si>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</si>
  <si>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</si>
  <si>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</si>
  <si>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</si>
  <si>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</si>
  <si>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</si>
  <si>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</si>
  <si>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</si>
  <si>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</si>
  <si>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</si>
  <si>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</si>
  <si>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</si>
  <si>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</si>
  <si>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</si>
  <si>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</si>
  <si>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</si>
  <si>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</si>
  <si>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</si>
  <si>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</si>
  <si>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</si>
  <si>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</si>
  <si>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</si>
  <si>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</si>
  <si>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</si>
  <si>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</si>
  <si>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</si>
  <si>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</si>
  <si>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</si>
  <si>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</si>
  <si>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</si>
  <si>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</si>
  <si>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</si>
  <si>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</si>
  <si>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</si>
  <si>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</si>
  <si>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</si>
  <si>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</si>
  <si>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</si>
  <si>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</si>
  <si>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</si>
  <si>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</si>
  <si>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</si>
  <si>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</si>
  <si>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</si>
  <si>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</si>
  <si>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</si>
  <si>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</si>
  <si>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</si>
  <si>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</si>
  <si>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</si>
  <si>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</si>
  <si>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</si>
  <si>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</si>
  <si>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</si>
  <si>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</si>
  <si>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</si>
  <si>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</si>
  <si>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</si>
  <si>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</si>
  <si>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</si>
  <si>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</si>
  <si>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</si>
  <si>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SIOP-260</t>
  </si>
  <si>
    <t>SIOP-261</t>
  </si>
  <si>
    <t>SIOP-262</t>
  </si>
  <si>
    <t>SIOP-263</t>
  </si>
  <si>
    <t>SIOP-264</t>
  </si>
  <si>
    <t>SIOP-265</t>
  </si>
  <si>
    <t>SIOP-266</t>
  </si>
  <si>
    <t>SIOP-267</t>
  </si>
  <si>
    <t>SIOP-268</t>
  </si>
  <si>
    <t>SIOP-269</t>
  </si>
  <si>
    <t>SIOP-270</t>
  </si>
  <si>
    <t>SIOP-271</t>
  </si>
  <si>
    <t>SIOP-272</t>
  </si>
  <si>
    <t>SIOP-273</t>
  </si>
  <si>
    <t>SIOP-274</t>
  </si>
  <si>
    <t>SIOP-275</t>
  </si>
  <si>
    <t>SIOP-276</t>
  </si>
  <si>
    <t>SIOP-277</t>
  </si>
  <si>
    <t>SIOP-278</t>
  </si>
  <si>
    <t>SIOP-279</t>
  </si>
  <si>
    <t>SIOP-280</t>
  </si>
  <si>
    <t>SIOP-281</t>
  </si>
  <si>
    <t>SIOP-282</t>
  </si>
  <si>
    <t>SIOP-283</t>
  </si>
  <si>
    <t>SIOP-284</t>
  </si>
  <si>
    <t>SIOP-285</t>
  </si>
  <si>
    <t>SIOP-286</t>
  </si>
  <si>
    <t>SIOP-287</t>
  </si>
  <si>
    <t>SIOP-288</t>
  </si>
  <si>
    <t>SIOP-289</t>
  </si>
  <si>
    <t>SIOP-290</t>
  </si>
  <si>
    <t>SIOP-291</t>
  </si>
  <si>
    <t>SIOP-292</t>
  </si>
  <si>
    <t>SIOP-293</t>
  </si>
  <si>
    <t>SIOP-294</t>
  </si>
  <si>
    <t>SIOP-295</t>
  </si>
  <si>
    <t>SIOP-296</t>
  </si>
  <si>
    <t>SIOP-297</t>
  </si>
  <si>
    <t>SIOP-298</t>
  </si>
  <si>
    <t>SIOP-299</t>
  </si>
  <si>
    <t>SIOP-300</t>
  </si>
  <si>
    <t>SIOP-301</t>
  </si>
  <si>
    <t>SIOP-302</t>
  </si>
  <si>
    <t>SIOP-303</t>
  </si>
  <si>
    <t>SIOP-304</t>
  </si>
  <si>
    <t>SIOP-305</t>
  </si>
  <si>
    <t>SIOP-306</t>
  </si>
  <si>
    <t>SIOP-307</t>
  </si>
  <si>
    <t>SIOP-308</t>
  </si>
  <si>
    <t>SIOP-309</t>
  </si>
  <si>
    <t>SIOP-310</t>
  </si>
  <si>
    <t>SIOP-311</t>
  </si>
  <si>
    <t>SIOP-312</t>
  </si>
  <si>
    <t>SIOP-313</t>
  </si>
  <si>
    <t>SIOP-314</t>
  </si>
  <si>
    <t>SIOP-315</t>
  </si>
  <si>
    <t>SIOP-316</t>
  </si>
  <si>
    <t>SIOP-317</t>
  </si>
  <si>
    <t>SIOP-318</t>
  </si>
  <si>
    <t>SIOP-319</t>
  </si>
  <si>
    <t>SIOP-320</t>
  </si>
  <si>
    <t>SIOP-321</t>
  </si>
  <si>
    <t>SIOP-322</t>
  </si>
  <si>
    <t>SIOP-323</t>
  </si>
  <si>
    <t>SIOP-324</t>
  </si>
  <si>
    <t>SIOP-325</t>
  </si>
  <si>
    <t>SIOP-326</t>
  </si>
  <si>
    <t>SIOP-327</t>
  </si>
  <si>
    <t>SIOP-328</t>
  </si>
  <si>
    <t>SIOP-329</t>
  </si>
  <si>
    <t>SIOP-330</t>
  </si>
  <si>
    <t>SIOP-331</t>
  </si>
  <si>
    <t>SIOP-332</t>
  </si>
  <si>
    <t>SIOP-333</t>
  </si>
  <si>
    <t>SIOP-334</t>
  </si>
  <si>
    <t>SIOP-335</t>
  </si>
  <si>
    <t>SIOP-336</t>
  </si>
  <si>
    <t>SIOP-337</t>
  </si>
  <si>
    <t>SIOP-338</t>
  </si>
  <si>
    <t>SIOP-339</t>
  </si>
  <si>
    <t>SIOP-340</t>
  </si>
  <si>
    <t>SIOP-341</t>
  </si>
  <si>
    <t>SIOP-342</t>
  </si>
  <si>
    <t>SIOP-343</t>
  </si>
  <si>
    <t>SIOP-344</t>
  </si>
  <si>
    <t>SIOP-345</t>
  </si>
  <si>
    <t>SIOP-346</t>
  </si>
  <si>
    <t>SIOP-347</t>
  </si>
  <si>
    <t>SIOP-348</t>
  </si>
  <si>
    <t>SIOP-349</t>
  </si>
  <si>
    <t>SIOP-350</t>
  </si>
  <si>
    <t>SIOP-351</t>
  </si>
  <si>
    <t>SIOP-352</t>
  </si>
  <si>
    <t>SIOP-353</t>
  </si>
  <si>
    <t>SIOP-354</t>
  </si>
  <si>
    <t>SIOP-355</t>
  </si>
  <si>
    <t>SIOP-356</t>
  </si>
  <si>
    <t>SIOP-357</t>
  </si>
  <si>
    <t>SIOP-358</t>
  </si>
  <si>
    <t>SIOP-359</t>
  </si>
  <si>
    <t>SIOP-360</t>
  </si>
  <si>
    <t>SIOP-361</t>
  </si>
  <si>
    <t>SIOP-362</t>
  </si>
  <si>
    <t>SIOP-363</t>
  </si>
  <si>
    <t>SIOP-364</t>
  </si>
  <si>
    <t>SIOP-365</t>
  </si>
  <si>
    <t>SIOP-366</t>
  </si>
  <si>
    <t>SIOP-367</t>
  </si>
  <si>
    <t>SIOP-368</t>
  </si>
  <si>
    <t>SIOP-369</t>
  </si>
  <si>
    <t>SIOP-370</t>
  </si>
  <si>
    <t>SIOP-371</t>
  </si>
  <si>
    <t>SIOP-372</t>
  </si>
  <si>
    <t>SIOP-373</t>
  </si>
  <si>
    <t>SIOP-374</t>
  </si>
  <si>
    <t>SIOP-375</t>
  </si>
  <si>
    <t>SIOP-376</t>
  </si>
  <si>
    <t>SIOP-377</t>
  </si>
  <si>
    <t>SIOP-378</t>
  </si>
  <si>
    <t>SIOP-379</t>
  </si>
  <si>
    <t>SIOP-380</t>
  </si>
  <si>
    <t>SIOP-381</t>
  </si>
  <si>
    <t>SIOP-382</t>
  </si>
  <si>
    <t>SIOP-383</t>
  </si>
  <si>
    <t>SIOP-384</t>
  </si>
  <si>
    <t>SIOP-385</t>
  </si>
  <si>
    <t>SIOP-386</t>
  </si>
  <si>
    <t>SIOP-387</t>
  </si>
  <si>
    <t>SIOP-388</t>
  </si>
  <si>
    <t>SIOP-389</t>
  </si>
  <si>
    <t>SIOP-390</t>
  </si>
  <si>
    <t>SIOP-391</t>
  </si>
  <si>
    <t>SIOP-392</t>
  </si>
  <si>
    <t>SIOP-393</t>
  </si>
  <si>
    <t>SIOP-394</t>
  </si>
  <si>
    <t>SIOP-395</t>
  </si>
  <si>
    <t>SIOP-396</t>
  </si>
  <si>
    <t>SIOP-397</t>
  </si>
  <si>
    <t>SIOP-398</t>
  </si>
  <si>
    <t>SIOP-399</t>
  </si>
  <si>
    <t>SIOP-400</t>
  </si>
  <si>
    <t>SIOP-401</t>
  </si>
  <si>
    <t>SIOP-402</t>
  </si>
  <si>
    <t>SIOP-403</t>
  </si>
  <si>
    <t>SIOP-404</t>
  </si>
  <si>
    <t>SIOP-405</t>
  </si>
  <si>
    <t>SIOP-406</t>
  </si>
  <si>
    <t>SIOP-407</t>
  </si>
  <si>
    <t>SIOP-408</t>
  </si>
  <si>
    <t>SIOP-409</t>
  </si>
  <si>
    <t>SIOP-410</t>
  </si>
  <si>
    <t>SIOP-411</t>
  </si>
  <si>
    <t>SIOP-412</t>
  </si>
  <si>
    <t>SIOP-413</t>
  </si>
  <si>
    <t>SIOP-414</t>
  </si>
  <si>
    <t>SIOP-415</t>
  </si>
  <si>
    <t>SIOP-416</t>
  </si>
  <si>
    <t>SIOP-417</t>
  </si>
  <si>
    <t>SIOP-418</t>
  </si>
  <si>
    <t>SIOP-419</t>
  </si>
  <si>
    <t>SIOP-420</t>
  </si>
  <si>
    <t>SIOP-421</t>
  </si>
  <si>
    <t>SIOP-422</t>
  </si>
  <si>
    <t>SIOP-423</t>
  </si>
  <si>
    <t>SIOP-424</t>
  </si>
  <si>
    <t>SIOP-425</t>
  </si>
  <si>
    <t>SIOP-426</t>
  </si>
  <si>
    <t>SIOP-427</t>
  </si>
  <si>
    <t>SIOP-428</t>
  </si>
  <si>
    <t>SIOP-429</t>
  </si>
  <si>
    <t>SIOP-430</t>
  </si>
  <si>
    <t>SIOP-431</t>
  </si>
  <si>
    <t>SIOP-432</t>
  </si>
  <si>
    <t>SIOP-433</t>
  </si>
  <si>
    <t>SIOP-434</t>
  </si>
  <si>
    <t>SIOP-435</t>
  </si>
  <si>
    <t>SIOP-436</t>
  </si>
  <si>
    <t>SIOP-437</t>
  </si>
  <si>
    <t>SIOP-438</t>
  </si>
  <si>
    <t>SIOP-439</t>
  </si>
  <si>
    <t>SIOP-440</t>
  </si>
  <si>
    <t>SIOP-441</t>
  </si>
  <si>
    <t>SIOP-442</t>
  </si>
  <si>
    <t>SIOP-443</t>
  </si>
  <si>
    <t>SIOP-444</t>
  </si>
  <si>
    <t>SIOP-445</t>
  </si>
  <si>
    <t>SIOP-446</t>
  </si>
  <si>
    <t>SIOP-447</t>
  </si>
  <si>
    <t>SIOP-448</t>
  </si>
  <si>
    <t>SIOP-449</t>
  </si>
  <si>
    <t>SIOP-450</t>
  </si>
  <si>
    <t>SIOP-451</t>
  </si>
  <si>
    <t>SIOP-452</t>
  </si>
  <si>
    <t>SIOP-453</t>
  </si>
  <si>
    <t>SIOP-454</t>
  </si>
  <si>
    <t>SIOP-455</t>
  </si>
  <si>
    <t>SIOP-456</t>
  </si>
  <si>
    <t>SIOP-457</t>
  </si>
  <si>
    <t>SIOP-458</t>
  </si>
  <si>
    <t>SIOP-459</t>
  </si>
  <si>
    <t>SIOP-460</t>
  </si>
  <si>
    <t>SIOP-461</t>
  </si>
  <si>
    <t>SIOP-462</t>
  </si>
  <si>
    <t>SIOP-463</t>
  </si>
  <si>
    <t>SIOP-464</t>
  </si>
  <si>
    <t>SIOP-465</t>
  </si>
  <si>
    <t>SIOP-466</t>
  </si>
  <si>
    <t>SIOP-467</t>
  </si>
  <si>
    <t>SIOP-468</t>
  </si>
  <si>
    <t>SIOP-469</t>
  </si>
  <si>
    <t>SIOP-470</t>
  </si>
  <si>
    <t>SIOP-471</t>
  </si>
  <si>
    <t>SIOP-472</t>
  </si>
  <si>
    <t>SIOP-473</t>
  </si>
  <si>
    <t>SIOP-474</t>
  </si>
  <si>
    <t>SIOP-475</t>
  </si>
  <si>
    <t>SIOP-476</t>
  </si>
  <si>
    <t>SIOP-477</t>
  </si>
  <si>
    <t>SIOP-478</t>
  </si>
  <si>
    <t>SIOP-479</t>
  </si>
  <si>
    <t>SIOP-480</t>
  </si>
  <si>
    <t>SIOP-481</t>
  </si>
  <si>
    <t>SIOP-482</t>
  </si>
  <si>
    <t>SIOP-483</t>
  </si>
  <si>
    <t>SIOP-484</t>
  </si>
  <si>
    <t>SIOP-485</t>
  </si>
  <si>
    <t>SIOP-486</t>
  </si>
  <si>
    <t>SIOP-487</t>
  </si>
  <si>
    <t>SIOP-488</t>
  </si>
  <si>
    <t>SIOP-489</t>
  </si>
  <si>
    <t>SIOP-490</t>
  </si>
  <si>
    <t>SIOP-491</t>
  </si>
  <si>
    <t>SIOP-492</t>
  </si>
  <si>
    <t>SIOP-493</t>
  </si>
  <si>
    <t>SIOP-494</t>
  </si>
  <si>
    <t>SIOP-495</t>
  </si>
  <si>
    <t>SIOP-496</t>
  </si>
  <si>
    <t>SIOP-497</t>
  </si>
  <si>
    <t>SIOP-498</t>
  </si>
  <si>
    <t>SIOP-499</t>
  </si>
  <si>
    <t>SIOP-500</t>
  </si>
  <si>
    <t>SIOP-501</t>
  </si>
  <si>
    <t>SIOP-502</t>
  </si>
  <si>
    <t>SIOP-503</t>
  </si>
  <si>
    <t>SIOP-504</t>
  </si>
  <si>
    <t>SIOP-505</t>
  </si>
  <si>
    <t>SIOP-506</t>
  </si>
  <si>
    <t>SIOP-507</t>
  </si>
  <si>
    <t>SIOP-508</t>
  </si>
  <si>
    <t>SIOP-509</t>
  </si>
  <si>
    <t>SIOP-510</t>
  </si>
  <si>
    <t>SIOP-511</t>
  </si>
  <si>
    <t>SIOP-512</t>
  </si>
  <si>
    <t>SIOP-513</t>
  </si>
  <si>
    <t>SIOP-514</t>
  </si>
  <si>
    <t>SIOP-515</t>
  </si>
  <si>
    <t>SIOP-516</t>
  </si>
  <si>
    <t>SIOP-517</t>
  </si>
  <si>
    <t>SIOP-518</t>
  </si>
  <si>
    <t>SIOP-519</t>
  </si>
  <si>
    <t>SIOP-520</t>
  </si>
  <si>
    <t>SIOP-521</t>
  </si>
  <si>
    <t>SIOP-522</t>
  </si>
  <si>
    <t>SIOP-523</t>
  </si>
  <si>
    <t>SIOP-524</t>
  </si>
  <si>
    <t>SIOP-525</t>
  </si>
  <si>
    <t>SIOP-526</t>
  </si>
  <si>
    <t>SIOP-527</t>
  </si>
  <si>
    <t>SIOP-528</t>
  </si>
  <si>
    <t>SIOP-529</t>
  </si>
  <si>
    <t>SIOP-530</t>
  </si>
  <si>
    <t>SIOP-531</t>
  </si>
  <si>
    <t>SIOP-532</t>
  </si>
  <si>
    <t>SIOP-533</t>
  </si>
  <si>
    <t>SIOP-534</t>
  </si>
  <si>
    <t>SIOP-535</t>
  </si>
  <si>
    <t>SIOP-536</t>
  </si>
  <si>
    <t>SIOP-537</t>
  </si>
  <si>
    <t>SIOP-538</t>
  </si>
  <si>
    <t>SIOP-539</t>
  </si>
  <si>
    <t>SIOP-540</t>
  </si>
  <si>
    <t>SIOP-541</t>
  </si>
  <si>
    <t>SIOP-542</t>
  </si>
  <si>
    <t>SIOP-543</t>
  </si>
  <si>
    <t>SIOP-544</t>
  </si>
  <si>
    <t>SIOP-545</t>
  </si>
  <si>
    <t>SIOP-546</t>
  </si>
  <si>
    <t>SIOP-547</t>
  </si>
  <si>
    <t>SIOP-548</t>
  </si>
  <si>
    <t>SIOP-549</t>
  </si>
  <si>
    <t>SIOP-550</t>
  </si>
  <si>
    <t>SIOP-551</t>
  </si>
  <si>
    <t>SIOP-552</t>
  </si>
  <si>
    <t>SIOP-553</t>
  </si>
  <si>
    <t>SIOP-554</t>
  </si>
  <si>
    <t>SIOP-555</t>
  </si>
  <si>
    <t>SIOP-556</t>
  </si>
  <si>
    <t>SIOP-557</t>
  </si>
  <si>
    <t>SIOP-558</t>
  </si>
  <si>
    <t>B4</t>
  </si>
  <si>
    <t>SIOP-E-SMA-OB-LP-0479-2026</t>
  </si>
  <si>
    <t>Rehabilitación de comedor, dormitorios, apoyo administrativo y pasillos en las instalaciones del Sistema de Atención Médica Urgencias (SAMU), ubicado en el municipio de Zapopan, Jalisco.</t>
  </si>
  <si>
    <t>REMODELACIÓN SAMU COMEDOR</t>
  </si>
  <si>
    <t>INSTALACIÓN DE TUBERÍA PVC SANITARIO S25 DE 6”. INCLUYE: SUMINISTRO, TENDIDO, CORTES, DESPERDICIOS, PEGAMENTO PVC, MANO DE OBRA, HERRAMIENTA Y EQUIPO.</t>
  </si>
  <si>
    <t>SUMINISTRO Y COLOCACIÓN DE SOPORTE TIPO PERA PARA TUBERIA DE DIÁMETRO 6", CONSIDERANDO VARILLA ROSCADA GALVANIZADA DE 3/8" DE 30 CM DE SUJECIÓN PROMEDIO, TUERCAS, RONDANAS Y TAQUETE EXPANSOR TIPO Z. INCLUYE: FIJACIÓN, MATERIAL, MANO DE OBRA, EQUIPO Y HERRAMIENTA.</t>
  </si>
  <si>
    <t>SUMINISTRO Y COLOCACIÓN DE VÁLVULA DE GLOBO DE 1 1/2" DE TUBERÍA DE POLIPROPILENO COPOLÍMERO RANDOM (TUBOPLUS O SIMILAR) . INCLUYE: MATERIAL, MANO DE OBRA, EQUIPO Y HERRAMIENTA.</t>
  </si>
  <si>
    <t>SUMINISTRO Y COLOCACIÓN DE CONTACTO DUPLEX POLARIZADO, CON CONEXION A TIERRA, 20A, 125VCA, 2P, 3H, GRADO HOSPITAL, CARGA EXTRA PESADA, MARCA LEVITON 8300-W, PLACA DE NYLON MARCA LEVITON 80703-W, COLOR BLANCO; INCLUYE: MATERIALES, MANO DE OBRA, ACARREOS, ACCESORIOS DE FIJACIÓN, CONEXIÓN, PRUEBAS, HERRAMIENTA, Y TODO LO NECESARIO PARA SU CORRECTA INSTALACIÓN.</t>
  </si>
  <si>
    <t>SUMINISTRO Y COLOCACIÓN DE LUMINARIA RECTANGULAR TIPO PANEL LED DE SOBREPONER/EMPOTRAR DE 60 X 60 CM, POTENCIA DE 40 W O SIMILAR, LUZ BLANCA FRÍA (6500 K), CUERPO DE ALUMINIO Y DIFUSOR ACRÍLICO. INCLUYE: SUMINISTRO DE MATERIALES, MONTAJE, FIJACIONES, CONEXIONES ELÉCTRICAS, PRUEBAS DE FUNCIONAMIENTO, MANO DE OBRA, HERRAMIENTA, EQUIPO Y TODO LO NECESARIO PARA SU CORRECTA INSTALACIÓN Y OPERACIÓN. P.U.O.T.</t>
  </si>
  <si>
    <t>SUMINISTRO E INSTALACIÓN DE SISTEMA UPS (UNINTERRUPTIBLE POWER SUPPLY) EN BAJA TENSIÓN, CON CAPACIDAD CONFORME A PROYECTO, TECNOLOGÍA EN LÍNEA DE DOBLE CONVERSIÓN, BANCO DE BATERÍAS PARA RESPALDO, GABINETE METÁLICO, SISTEMA DE MONITOREO Y PROTECCIONES ELÉCTRICAS. INCLUYE: SUMINISTRO, MONTAJE, CONEXIONES ELÉCTRICAS, CONFIGURACIÓN, PRUEBAS DE FUNCIONAMIENTO, PUESTA EN MARCHA, MANO DE OBRA, HERRAMIENTA, EQUIPO Y TODO LO NECESARIO PARA SU CORRECTA OPERACIÓN DE ACUERDO CON LAS ESPECIFICACIONES DEL PROYECTO Y DEL FABRICANTE.</t>
  </si>
  <si>
    <t>SUMINISTRO E INSTALACIÓN DE PLANTA DE EMERGENCIA DIÉSEL MARCA CUMMINS MODELO QSK23-G3 DE 800 KW (1000 KVA), TRIFÁSICA, 220/127 V O SEGÚN PROYECTO, 60 HZ, EQUIPADA CON MOTOR DIÉSEL DE 23 L, TABLERO DE CONTROL POWERCOMMAND, SISTEMA DE ENFRIAMIENTO, TANQUE DIARIO DE COMBUSTIBLE, SILENCIADOR, BASE ESTRUCTURAL, TABLERO DE TRANSFERENCIA AUTOMÁTICA (ATS), CABLEADO, PRUEBAS DE FUNCIONAMIENTO Y PUESTA EN MARCHA. INCLUYE: SUMINISTRO DE MATERIALES, MANIOBRAS DE MONTAJE, CONEXIONES MECÁNICAS Y ELÉCTRICAS, MANO DE OBRA, EQUIPO, HERRAMIENTA Y TODO LO NECESARIO PARA SU CORRECTA INSTALACIÓN Y OPERACIÓN CONFORME A ESPECIFICACIONES DEL FABRICANTE Y PROYECTO EJECUTIVO.</t>
  </si>
  <si>
    <t>SUMINISTRO E INSTALACIÓN DE TABLERO DE TRANSFERENCIA AUTOMÁTICA (ATS) PARA CONMUTACIÓN ENTRE LA RED ELÉCTRICA NORMAL Y LA PLANTA DE EMERGENCIA, CON CAPACIDAD Y CARACTERÍSTICAS CONFORME A PROYECTO, GABINETE METÁLICO PARA USO INTERIOR/EXTERIOR, INTERRUPTORES DE POTENCIA, SISTEMA DE CONTROL AUTOMÁTICO, PROTECCIONES ELÉCTRICAS, INDICADORES DE OPERACIÓN Y ACCESORIOS DE CONEXIÓN. INCLUYE: SUMINISTRO DE MATERIALES, MONTAJE, FIJACIÓN, CABLEADO DE CONTROL Y POTENCIA, PRUEBAS DE FUNCIONAMIENTO, PUESTA EN MARCHA, MANO DE OBRA, HERRAMIENTA, EQUIPO Y TODO LO NECESARIO PARA SU CORRECTA INSTALACIÓN Y OPERACIÓN.</t>
  </si>
  <si>
    <t xml:space="preserve">SUMINISTRO E INSTALACIÓN DE TABLERO NQ SQUARE D, MODELO NQ442L6C, 600A, 3 FASES, 4 HILOS, 42 POLOS, BARRA DE COBRE; INCLUYE: MANO DE OBRA, ACARREOS, HERRAMIENTA, LIMPIEZA Y TODO LO NECESARIO PARA SU CORRECTA INSTALACIÓN.	</t>
  </si>
  <si>
    <t>SUMINISTRO Y COLOCACIÓN DE TUBERIA CONDUIT METÁLICA GALVANIZADA DE 2" DE PARED DELGADA, INCLUYE: MATERIALES, CORTES, DESPERDICIOS, COPLE, CONEXIÓNES, MANO DE OBRA, EQUIPO, ANDAMIOS, HERRAMIENTA, A CUALQUIER NIVEL.</t>
  </si>
  <si>
    <t>SUMINISTRO Y COLOCACIÓN DE CABLE ARMADO MC4 DE ALUMINIO XHHW 3x250 KCMIL, 1N (250 KCMIL), 1T (CAL. 2), 90°, 600V, CINTA REUNIDORA Y ARMADURA ENGARGOLADA DE FLEJE DE ALEACIÓN DE ALUMINIO. INCLUYE: MATERIALES, MANO DE OBRA, EQUIPO, HERRAMIENTA, ACARREOS, DESPERDICIOS, CORTES, LIMPIEZA.</t>
  </si>
  <si>
    <t>SUMINISTRO Y COLOCACIÓN DE CABLE VINANEL XXI THW-LS 600 V. A 75° C, 90° C, MARCA CONDUMEX O SIMILAR. CAL. 4, INCLUYE: DESPERDICIOS, MATERIALES MENORES, HERRAMIENTA, CONEXIONES, MANO DE OBRA ESPECIALIZADA, LIMPIEZA DEL ÁREA DE TRABAJO, PRUEBAS Y ACARREO AL SITIO DE SU COLOCACIÓN.</t>
  </si>
  <si>
    <t>CABLE MONOPOLAR ALUMINIO S8000 CAL. 2 AWG XHHW-2 LS CT SR XLPE 600V 90°C, INCLUYE: MATERIALES, MANO DE OBRA, EQUIPO, HERRAMIENTA, ACARREOS, DESPERDICIOS, CORTES, LIMPIEZA.</t>
  </si>
  <si>
    <t>SUMINISTRO E INSTALACIÓN DE CUBIERTA DE SUPERFICIE SOLIDA TIPO CORIAN COLOR BLANCO, CON MEDIDAS DE 0.70 M X 0.55 M, CON FALDÓN O NARIZ FRONTAL Y LATERAL DE 0.30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</si>
  <si>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Y COLOCACIÓN DE PUERTA DE 1 HOJA CORREDIZA FABRICADA EN TAMBOR CON BASTIDOR DE MADERA 1 1/2" (32MM) FORRADO CON TRIPLAY DE 6MM CUBIERTO POR AMBAS CARAS CON LAMINADO MELAMINA VESTO COLECCIÓN TENDENCIA MODELO TOSCANA 083, CON JAMBA DE TRIPLAY DE 6MM CUBIERTO CON LAMINADO MELAMINA VESTO MOD. TOSCANA 083. PUERTA FUERA DE VANO. MEDIDAS DE 2.48 M DE ALTO, CON ANTE PECHO DE 0.60 M Y VANO LIBRE DE 2.42 M, DE 1.00 M DE ANCHO. INCLUYE: RIEL INFERIOR, MATERIAL, MANO DE OBRA, EQUIPO Y HERRAMIENTA.</t>
  </si>
  <si>
    <t>SUMINISTRO E INSTALACION DE TUBERIA CEDULA 10 DE ACERO AL CARBON LISTADO ULFM RANURADA PARA SISTEMA CONTRA INCENDIO DE 4", INCLUYE: MATERIALES, CONEXIONES, CORTES, DESPERDICIOS, ELEVACIONES, MANO DE OBRA, EQUIPO Y HERRAMIENTA NECESARIA PARA SU CORRECTA EJECUCION.</t>
  </si>
  <si>
    <t xml:space="preserve">SUMINISTRO Y APLICACIÓN DE PINTURA ROJO MERMELLON PARA TUBERIA DE 1" A 4". INCLUYE: MATERIALES, MANO DE OBRA, HERRAMIENTA Y EQUIPO. </t>
  </si>
  <si>
    <t>SUMINISTRO Y COLOCACIÓN DE CODO 4"X90° RANURADO DE HIERRO DUCTIL UL/FM PARA SISTEMA CONTRA INCENDIO, INCLUYE: MATERIALES, CONEXIONES, DESPERDICIOS, ELEVACIONES, MANO DE OBRA, EQUIPO Y HERRAMIENTA NECESARIA PARA SU CORRECTA EJECUCION.</t>
  </si>
  <si>
    <t>SUMINISTRO E INSTALACIÓN DE REDUCCIÓN CONCENTRICA DE HIERRO DUCTIL RANURADA DE 4" X 2" PARA SISTEMA CONTRA INCENDIO, INCLUYE: MATERIALES, CONEXIONES, DESPERDICIOS, ELEVACIONES, MANO DE OBRA, EQUIPO Y HERRAMIENTA NECESARIA PARA SU CORRECTA EJECUCION.</t>
  </si>
  <si>
    <t>SUMINISTRO E INSTALACIÓN DE EXTINTOR DE DIÓXIDO DE CARBONO (CO₂), CAPACIDAD DE 4.5 KG, MARCA LESSPIRO PLUS O SIMILAR, INCLUYE: MATERIAL, MANO DE OBRA, FIJACIONES, EQUIPO, HERRAMIENTA, Y TODO LO NECESARIO PARA SU CORRECTA INSTALACIÓN.</t>
  </si>
  <si>
    <t>SUMINISTRO Y COLOCACIÓN DE SEÑALAMIENTO PARA EXTINTOR, FABRICADO EN MATERIAL RÍGIDO DE PVC, ACRÍLICO O ESTIRENO DE ALTA RESISTENCIA, CON DIMENSIONES DE ACUERDO CON PROYECTO Y NORMATIVIDAD VIGENTE, IMPRESIÓN EN COLORES DE SEGURIDAD Y PICTOGRAMA INDICATIVO DE UBICACIÓN DE EXTINTOR. INCLUYE: SUMINISTRO DE MATERIALES, FIJACIÓN A MURO O ESTRUCTURA, TORNILLERÍA, TAQUETES, MANO DE OBRA, EQUIPO, HERRAMIENTA, LIMPIEZA DEL ÁREA DE TRABAJO Y TODO LO NECESARIO PARA SU CORRECTA INSTALACIÓN.</t>
  </si>
  <si>
    <t>SUMINISTRO E INSTALACIÓN DE CAJA DE CONEXIONES PARA CAMARA DOMO MARCA HIKVISION O SIMILAR, MODELO MOD-QND8010R, INCLUYE: MANO DE OBRA, EQUIPO, ACCESORIOS DE FIJACIÓN, CONEXIONES Y TODO LO NECESARIO PARA SU CORRECTA EJECUCIÓN.</t>
  </si>
  <si>
    <t>SAMU- DORMITORIO HOMBRES</t>
  </si>
  <si>
    <t>INSTALACIÓN DE TUBERÍA PVC SANITARIO S25 DE 4”. INCLUYE: SUMINISTRO, TENDIDO, CORTES, DESPERDICIOS, PEGAMENTO PVC, MANO DE OBRA, HERRAMIENTA Y EQUIPO.</t>
  </si>
  <si>
    <t>YEE PVC CONEXIÓN CEMENTAR, SANITARIO DE 6"X4". INCLUYE: SUMINISTRO, INSTALACIÓN, MATERIALES, MANO DE OBRA, HERRAMIENTA Y EQUIPO.</t>
  </si>
  <si>
    <t>SUMINISTRO Y COLOCACIÓN DE SOPORTE TIPO PERA PARA TUBERIA DE DIÁMETRO 4", CONSIDERANDO VARILLA ROSCADA GALVANIZADA DE 3/8" DE 30 CM DE SUJECIÓN PROMEDIO, TUERCAS, RONDANAS Y TAQUETE EXPANSOR TIPO Z. INCLUYE: FIJACIÓN, MATERIAL, MANO DE OBRA, EQUIPO Y HERRAMIENTA.</t>
  </si>
  <si>
    <t>SUMINISTRO E INSTALACIÓN DE TUBERÍA DE POLIPROPILENO COPOLÍMERO RANDOM (TUBOPLUS O SIMILAR) DE 1" (27MM) DE DIÁMETRO, CON NORMA NMX-E-226/2 CNCP. INCLUYE: HERRAMIENTAS, CONEXIONES, EQUIPO, MANO DE OBRA Y TODO LO NECESARIO PARA SU CORRECTA EJECUCIÓN.</t>
  </si>
  <si>
    <t>SUMINISTRO Y COLOCACIÓN DE VÁLVULA DE GLOBO DE 1" DE TUBERÍA DE POLIPROPILENO COPOLÍMERO RANDOM (TUBOPLUS O SIMILAR) . INCLUYE: MATERIAL, MANO DE OBRA, EQUIPO Y HERRAMIENTA.</t>
  </si>
  <si>
    <t>SUMINISTRO Y COLOCACIÓN DE SOPORTE TIPO PERA PARA TUBERIA DE DIÁMETRO 1", CONSIDERANDO VARILLA ROSCADA GALVANIZADA DE 3/8" DE 30 CM DE SUJECIÓN PROMEDIO, TUERCAS, RONDANAS Y TAQUETE EXPANSOR TIPO Z. INCLUYE: FIJACIÓN, MATERIAL, MANO DE OBRA, EQUIPO Y HERRAMIENTA.</t>
  </si>
  <si>
    <t>SUMINISTRO, HABILITADO Y COLOCACION DE MURO DE TABLAROCA A DOS CARAS EN HOJA RH RESISTENTE A LA HUMEDAD,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</si>
  <si>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Y COLOCACIÓN DE REGADERA DE CHORRO FIJO, CROMO MODELO H-100 MARCA HELVEX O EQUIVALENTE, INCLUYE: BRAZO Y CHAPETÓN PARA REGADERA, CROMO MODELO TR-011 MARCA HELVEX O EQUIVALENTE, MANO DE OBRA CALIFICADA, MATERIALES MENORES, HERRAMIENTA,  PRUEBAS, LIMPIEZA Y ACARREO DEL MATERIALES AL SITIO DE SU COLOCACIÓN.</t>
  </si>
  <si>
    <t>SUMINISTRO Y COLOCACIÓN DE JUEGO DE MANERALES CON CHAPETÓN HEXAGONAL CROMADO, PARA REGADERA, MCA. URREA O SIMILAR, INCLUYE: MANO DE OBRA CALIFICADA, MATERIALES MENORES, HERRAMIENTA, PRUEBAS, LIMPIEZA Y ACARREO DEL MATERIAL AL SITIO DE SU COLOCACIÓN.</t>
  </si>
  <si>
    <t>SUMINISTRO Y COLOCACIÓN DE MAMPARAS PARA BAÑOS MARCA FENOTEK, LÍNEA F1 RALPH WILSON, ACABADO COMPACTADO FENÓLICO DE 12.7 MM, COLOR BLANCO 949, INCLUYE: MATERIALES, ACCESORIOS, DESPERDICIO, EQUIPO, MANO DE OBRA, HERRAMIENTA Y TODO LO NECESARIO PARA SU CORRECTA INSTALACIÓN.</t>
  </si>
  <si>
    <t>SUMINISTRO E INSTALACIÓN DE CUBIERTA DE SUPERFICIE SOLIDA TIPO CORIAN COLOR BLANCO, CON MEDIDAS DE 2.22 M X 0.55 M, CON FALDÓN O NARIZ FRONTAL Y LATERAL DE 0.30 M Y ZOCLO SANITARIO AL FONDO Y LATERAL DE 0.10 M, REPISA SUPERIOR DE 0.20X4.10M, A UNA SOLA PIEZA, BOLEADO EN ESQUINAS; INCLUYE: 2 OVALIN FORJADO CON EL MISMO MATERIAL ACABADO SEMIMATE, ORIFICIOS, FIJACIONES, MATERIALES, DESPERDICIO, EQUIPO, MANO DE OBRA, HERRAMIENTA Y TODO LO NECESARIO PARA SU CORRECTA INSTALACIÓN.</t>
  </si>
  <si>
    <t>SUMINISTRO Y COLOCACIÓN DE PUERTA DE 1 HOJA CORREDIZA FABRICADA EN TAMBOR CON BASTIDOR DE MADERA 1 1/2" (32MM) FORRADO CON TRIPLAY DE 6MM CUBIERTO POR AMBAS CARAS CON LAMINADO MELAMINA VESTO COLECCIÓN TENDENCIA MODELO TOSCANA 083, CON JAMBA DE TRIPLAY DE 6MM CUBIERTO CON LAMINADO MELAMINA VESTO MOD. TOSCANA 083. PUERTA FUERA DE VANO. MEDIDAS DE 2.40 M DE ALTO, CON ANTE PECHO DE 0.60 M Y VANO LIBRE DE 2.40 M, DE 1.42 M DE ANCHO. INCLUYE: RIEL INFERIOR, MATERIAL, MANO DE OBRA, EQUIPO Y HERRAMIENTA.</t>
  </si>
  <si>
    <t>SUMINISTRO Y COLOCACIÓN DE PUERTA DE 1 HOJA CORREDIZA FABRICADA EN TAMBOR CON BASTIDOR DE MADERA 1 1/2" (32MM) FORRADO CON TRIPLAY DE 6MM CUBIERTO POR AMBAS CARAS CON LAMINADO MELAMINA VESTO COLECCIÓN TENDENCIA MODELO TOSCANA 083, CON JAMBA DE TRIPLAY DE 6MM CUBIERTO CON LAMINADO MELAMINA VESTO MOD. TOSCANA 083. PUERTA FUERA DE VANO. MEDIDAS DE 2.40 M DE ALTO, CON ANTE PECHO DE 0.60 M Y VANO LIBRE DE 2.40 M, DE 1.20 M DE ANCHO. INCLUYE: RIEL INFERIOR, MATERIAL, MANO DE OBRA, EQUIPO Y HERRAMIENTA.</t>
  </si>
  <si>
    <t xml:space="preserve">SUMINISTRO Y COLOCACIÓN DE VENTANAL PRINCIPAL A BASE DE ALUMINIO DE 3" COLOR GRIS EUROPA DE 1.59 M DE ANCHO POR 1.30 M DE ALTO DIVIDIDO EN 2 PIEZAS, CON CRISTAL LAMINADO Y TEMPLADO DE 9MM, 2 ANTEPECHO DE 0.60 X 0.80 M; INCLUYE: BISAGRAS HIDRÁULICAS RYOBI Y KIT DE HERRAJES, CORTES, PERFILES, ELEMENTOS DE FIJACIÓN, MATERIALES, MANO DE OBRA ESPECIALIZADA, EQUIPO Y HERRAMIENTA. </t>
  </si>
  <si>
    <t>SUMINISTRO Y COLOCACIÓN DE CODO 4"X45° RANURADO DE HIERRO DUCTIL UL/FM PARA SISTEMA CONTRA INCENDIO, INCLUYE: MATERIALES, CONEXIONES, DESPERDICIOS, ELEVACIONES, MANO DE OBRA, EQUIPO Y HERRAMIENTA NECESARIA PARA SU CORRECTA EJECUCION.</t>
  </si>
  <si>
    <t>SUMINISTRO Y COLOCACIÓN DE COPLE RIGIDO DE 2" RANURADO DE HIERRO DUCTIL UL/FM PARA SISTEMA CONTRA INCENDIO, INCLUYE: MATERIALES, CONEXIONES, DESPERDICIOS, ELEVACIONES, MANO DE OBRA, EQUIPO Y HERRAMIENTA NECESARIA PARA SU CORRECTA EJECUCION.</t>
  </si>
  <si>
    <t>SAMU DORMITORIOS MUJERES</t>
  </si>
  <si>
    <t>SUMINISTRO E INSTALACIÓN DE TUBERÍA DE POLIPROPILENO COPOLÍMERO RANDOM (TUBOPLUS O SIMILAR) DE 1" (25MM)DE DIÁMETRO, CON NORMA NMX-E-226/2 CNCP. INCLUYE: HERRAMIENTAS, CONEXIONES, EQUIPO, MANO DE OBRA Y TODO LO NECESARIO PARA SU CORRECTA EJECUCIÓN.</t>
  </si>
  <si>
    <t>SUMINISTRO Y COLOCACIÓN DE VÁLVULA DE GLOBO DE 1 " DE TUBERÍA DE POLIPROPILENO COPOLÍMERO RANDOM (TUBOPLUS O SIMILAR) . INCLUYE: MATERIAL, MANO DE OBRA, EQUIPO Y HERRAMIENTA.</t>
  </si>
  <si>
    <t>SUMINISTRO Y COLOCACIÓN DE BARRA DE SEGURIDAD RECTA 1"X12" DE ACERO INOXIDABLE, DE 383 MM DE LONGITUD, DIÁMETRO DE 1", MARCA URREA MODELO 3350, INCLUYE: MATERIALES, INSTALACIÓN, MANO DE OBRA, EQUIPO Y HERRAMIENTA.</t>
  </si>
  <si>
    <t>SUMINISTRO Y COLOCACIÓN DE GANCHO PORTA MULETAS, MARCA HELVEX, MODELO 266 CROMO. INCLUYE: MATERIALES DE FIJACIÓN, MANO DE OBRA, EQUIPO Y HERRAMIENTA</t>
  </si>
  <si>
    <t>C17</t>
  </si>
  <si>
    <t>C18</t>
  </si>
  <si>
    <t>C19</t>
  </si>
  <si>
    <t>SAMU PASILLOS</t>
  </si>
  <si>
    <t>RELLENO ACOSTILLADO EN CEPAS O MESETAS CON MATERIAL DE BANCO COMPACTADO AL 90% MÍNIMO DE SU P.V.S.M. EN CAPAS NO MAYORES DE 20 CM, INCLUYE: INCORPORACIÓN DE AGUA NECESARIA, COMPACTACIÓN CON PISÓN, MANO DE OBRA, HERRAMIENTAS Y ACARREOS.</t>
  </si>
  <si>
    <t>SUMINISTRO E INSTALACIÓN DE TUBERÍA PVC DE 6" (100MM) DE DIÁMETRO, CON NORMA MEXICANA NMX-E-199/1. INCLUYE: HERRAMIENTA, MANO DE OBRA, CONEXIONES, ACCESORIOS, EQUIPO Y TODO LO NECESARIO PARA SU CORRECTA EJECUCIÓN.</t>
  </si>
  <si>
    <t>CODO PVC CEMENTAR, SANITARIO DE 6"X 45°. INCLUYE: SUMINISTRO, INSTALACIÓN, MATERIALES, PEGAMENTO PVC, MANO DE OBRA, HERRAMIENTA Y EQUIPO.</t>
  </si>
  <si>
    <t>CODO PVC CEMENTAR, SANITARIO DE 6"X 90°. INCLUYE: SUMINISTRO, INSTALACIÓN, MATERIALES, PEGAMENTO PVC, MANO DE OBRA, HERRAMIENTA Y EQUIPO.</t>
  </si>
  <si>
    <t>YEE PVC CONEXIÓN CEMENTAR, SANITARIO DE 6"X2". INCLUYE: SUMINISTRO, INSTALACIÓN, MATERIALES, MANO DE OBRA, HERRAMIENTA Y EQUIPO.</t>
  </si>
  <si>
    <t>SUMINISTRO E INSTALACIÓN CONEXIÓN TIPO "REDUCCIÓN" DE PVC SANITARIO DE 6" A 2” DE DIÁMETRO PARA DRENAJE, INCLUYE: PEGAMENTO, MATERIAL, MATERIALES MENORES, FLETES Y ACARREO DE LOS MATERIALES AL SITIO DE SU INSTALACIÓN Y PRUEBAS.</t>
  </si>
  <si>
    <t>DRENAJE PLUVIAL</t>
  </si>
  <si>
    <t>SUMINISTRO E INSTALACIÓN DE TUBERÍA PVC DE 6" (150MM) DE DIÁMETRO, CON NORMA MEXICANA NMX-E-199/1. INCLUYE: MATERIALES, HERRAMIENTA, MANO DE OBRA, CONEXIONES, ACCESORIOS, EQUIPO Y TODO LO NECESARIO PARA SU CORRECTA EJECUCIÓN.</t>
  </si>
  <si>
    <t>SUMINISTRO E INSTALACIÓN CONEXIÓN TIPO CODO DE 90° O 45° DE PVC SANITARIO DE 6” DE DIÁMETRO, INCLUYE: PEGAMENTO, MATERIAL, MATERIALES MENORES, FLETES Y ACARREO DE LOS MATERIALES AL SITIO DE SU INSTALACIÓN Y PRUEBAS.</t>
  </si>
  <si>
    <t>SUMINISTRO Y COLOCACIÓN DE COLADERA DE PRETIL, HELVEX MOD 4954; INCLUYE: MATERIALES, MANO DE OBRA, HERRAMIENTA, FIJACIONES, CONEXIONES.</t>
  </si>
  <si>
    <t>SUMINISTRO Y COLOCACIÓN DE REJILLA PREFABRICADA 6-20-40 MARCA NAPRESA A BASE DE MÓDULO SÓLIDO DE CONCRETO ARMADO, INCLUYE: ACARREOS, MATERIALES, MANO DE OBRA, HERRAMIENTA.</t>
  </si>
  <si>
    <t>SUMINISTRO E INSTALACIÓN DE TUBERÍA DE POLIPROPILENO COPOLÍMERO RANDOM (TUBOPLUS O SIMILAR) DE 2 1/2" (64MM)DE DIÁMETRO, CON NORMA NMX-E-226/2 CNCP. INCLUYE: HERRAMIENTAS, CONEXIONES, EQUIPO, MANO DE OBRA Y TODO LO NECESARIO PARA SU CORRECTA EJECUCIÓN.</t>
  </si>
  <si>
    <t>SUMINISTRO E INSTALACIÓN DE TUBERÍA DE POLIPROPILENO COPOLÍMERO RANDOM (TUBOPLUS O SIMILAR) DE 2" (51MM)DE DIÁMETRO, CON NORMA NMX-E-226/2 CNCP. INCLUYE: HERRAMIENTAS, CONEXIONES, EQUIPO, MANO DE OBRA Y TODO LO NECESARIO PARA SU CORRECTA EJECUCIÓN.</t>
  </si>
  <si>
    <t>SUMINISTRO E INSTALACIÓN DE TUBERÍA DE POLIPROPILENO COPOLÍMERO RANDOM (TUBOPLUS O SIMILAR) DE 1" (25MM) DE DIÁMETRO, CON NORMA NMX-E-226/2 CNCP. INCLUYE: HERRAMIENTAS, CONEXIONES, EQUIPO, MANO DE OBRA Y TODO LO NECESARIO PARA SU CORRECTA EJECUCIÓN.</t>
  </si>
  <si>
    <t>SUMINISTRO E INSTALACIÓN DE TUBERÍA DE POLIPROPILENO COPOLÍMERO RANDOM (TUBOPLUS O SIMILAR) DE 3/4" (19MM)DE DIÁMETRO, CON NORMA NMX-E-226/2 CNCP. INCLUYE: HERRAMIENTAS, CONEXIONES, EQUIPO, MANO DE OBRA Y TODO LO NECESARIO PARA SU CORRECTA EJECUCIÓN.</t>
  </si>
  <si>
    <t>SUMINISTRO Y COLOCACIÓN DE VÁLVULA DE ESFERA DE 2 1/2" DE TUBERÍA DE POLIPROPILENO COPOLÍMERO RANDOM (TUBOPLUS O SIMILAR) . INCLUYE: MATERIAL, MANO DE OBRA, EQUIPO Y HERRAMIENTA.</t>
  </si>
  <si>
    <t>SUMINISTRO Y COLOCACIÓN DE VÁLVULA DE ESFERA DE 2 " DE TUBERÍA DE POLIPROPILENO COPOLÍMERO RANDOM (TUBOPLUS O SIMILAR) . INCLUYE: MATERIAL, MANO DE OBRA, EQUIPO Y HERRAMIENTA.</t>
  </si>
  <si>
    <t>SUMINISTRO Y COLOCACIÓN DE VÁLVULA DE ESFERA DE 1" DE TUBERÍA DE POLIPROPILENO COPOLÍMERO RANDOM (TUBOPLUS O SIMILAR) . INCLUYE: MATERIAL, MANO DE OBRA, EQUIPO Y HERRAMIENTA.</t>
  </si>
  <si>
    <t>SUMINISTRO Y COLOCACIÓN DE VÁLVULA DE ESFERA DE 3/4" DE TUBERÍA DE POLIPROPILENO COPOLÍMERO RANDOM (TUBOPLUS O SIMILAR) . INCLUYE: MATERIAL, MANO DE OBRA, EQUIPO Y HERRAMIENTA.</t>
  </si>
  <si>
    <t>SUMINISTRO Y COLOCACIÓN DE SOPORTE TIPO PERA PARA TUBERIA DE DIÁMETRO 2 1/2", CONSIDERANDO VARILLA ROSCADA GALVANIZADA DE 3/8" DE 30 CM DE SUJECIÓN PROMEDIO, TUERCAS, RONDANAS Y TAQUETE EXPANSOR TIPO Z. INCLUYE: FIJACIÓN, MATERIAL, MANO DE OBRA, EQUIPO Y HERRAMIENTA.</t>
  </si>
  <si>
    <t>SUMINISTRO Y COLOCACIÓN DE SOPORTE TIPO PERA PARA TUBERIA DE DIÁMETRO 3/4", CONSIDERANDO VARILLA ROSCADA GALVANIZADA DE 3/8" DE 30 CM DE SUJECIÓN PROMEDIO, TUERCAS, RONDANAS Y TAQUETE EXPANSOR TIPO Z. INCLUYE: FIJACIÓN, MATERIAL, MANO DE OBRA, EQUIPO Y HERRAMIENTA.</t>
  </si>
  <si>
    <t>SUMINISTRO E INSTALACION DE EQUIPO PRESURIZADOR DUPLEX INTEGRADO DE VELOCIDAD VARIABLE A PRESIÓN CONSTANTE PARA SERVICIO. MARCA ALTAMIRA O SIMILAR MODELO PDV-T7.5X100423, CON DOS MOTOBOMBAS MULTIETAPAS VERTICALES, UN VARIADOR DE FRECUENCIA Y TABLERO DE CONTROL; BOMBAS TX ALTAMIRA SERIE T7.5XE, POTENCIA NOMINAL 10HP, TRIFÁSICO 3X230V, 60 HZ, 1 VARIADOR ALTIVAR, PRESIÓN MÁX. DE OPERACIÓN DEL TANQUE 150 PSI, VOLÚMEN DEL TANQUE 38 LTS / 10 GAL., TANQUE DE ACERO AL CARBÓN SERIE PRO-LV. iNCLUYE: ACARREOS AL PUNTO DE SU COLOCACIÓN, MANO DE OBRA, EQUIPO, HERRAMIENTA.</t>
  </si>
  <si>
    <t>SUMINISTRO E INSTALACIÓN DE TABLERO NQ SQUARE D, MODELO NQ430L1C, 100A, 3 FASES, 4 HILOS, 30 POLOS, BARRA DE COBRE; INCLUYE: MANO DE OBRA, ACARREOS, HERRAMIENTA, LIMPIEZA Y TODO LO NECESARIO PARA SU CORRECTA INSTALACIÓN.</t>
  </si>
  <si>
    <t>SUMINISTRO E INSTALACIÓN DE TABLERO NQ SQUARE D, MODELO NQ430L2C, 225A, 3 FASES, 4 HILOS, 30 POLOS, BARRA DE COBRE; INCLUYE: MANO DE OBRA, ACARREOS, HERRAMIENTA, LIMPIEZA Y TODO LO NECESARIO PARA SU CORRECTA INSTALACIÓN.</t>
  </si>
  <si>
    <t>SUMINISTRO E INSTALACIÓN DE TABLERO NQ SQUARE D, MODELO NQ442L4C, 400A, 3 FASES, 4 HILOS, 42 POLOS, BARRA DE COBRE; INCLUYE: MANO DE OBRA, ACARREOS, HERRAMIENTA, LIMPIEZA Y TODO LO NECESARIO PARA SU CORRECTA INSTALACIÓN.</t>
  </si>
  <si>
    <t>SUMINISTRO E INSTALACIÓN DE INTERRUPTOR DE 1 X 15,20 Ó 30 AMP QO, 120/240 V, 10 KA, MCA SQUARE D O SIMILAR, INCLUYE: ACARREOS, HERRAMIENTA, DESPERDICIOS, LIMPIEZA Y TODO LO NECESARIO PARA SU CORRECTA INSTALACIÓN.</t>
  </si>
  <si>
    <t>SUMINISTRO E INSTALACIÓN DE INTERRUPTOR DE 2 X 20 AMP QO MCA SQUARE D INCLUYE: ACARREOS, HERRAMIENTA, DESPERDICIOS, LIMPIEZA Y TODO LO NECESARIO PARA SU CORRECTA INSTALACIÓN.</t>
  </si>
  <si>
    <t>SUMINISTRO E INSTALACIÓN DE INTERRUPTOR DE 2 X 30 AMP QO MCA SQUARE D INCLUYE: ACARREOS, HERRAMIENTA, DESPERDICIOS, LIMPIEZA Y TODO LO NECESARIO PARA SU CORRECTA INSTALACIÓN.</t>
  </si>
  <si>
    <t>SUMINISTRO E INSTALACIÓN DE INTERRUPTOR DE SEGURIDAD 2 POLOS 30A NEMA 3R MCA SQUARE D O SIMILAR; INCLUYE: ACARREOS, HERRAMIENTA, DESPERDICIOS, LIMPIEZA Y TODO LO NECESARIO PARA SU CORRECTA INSTALACIÓN.</t>
  </si>
  <si>
    <t>SUMINISTRO E INSTALACIÓN DE INTERRUPTOR DE 2 X 40 AMP QO MCA SQUARE D INCLUYE: ACARREOS, HERRAMIENTA, DESPERDICIOS, LIMPIEZA Y TODO LO NECESARIO PARA SU CORRECTA INSTALACIÓN.</t>
  </si>
  <si>
    <t>SUMINISTRO E INSTALACIÓN DE INTERRUPTOR DE 2 X 70 AMP QO MCA SQUARE D INCLUYE: ACARREOS, HERRAMIENTA, DESPERDICIOS, LIMPIEZA Y TODO LO NECESARIO PARA SU CORRECTA INSTALACIÓN.</t>
  </si>
  <si>
    <t>SUMINISTRO E INSTALACIÓN DE INTERRUPTOR DE 3 X 40 AMP QO MCA SQUARE D INCLUYE: ACARREOS, HERRAMIENTA, DESPERDICIOS, LIMPIEZA Y TODO LO NECESARIO PARA SU CORRECTA INSTALACIÓN.</t>
  </si>
  <si>
    <t>SUMINISTRO E INSTALACIÓN DE INTERRUPTOR DE 3 X 50 AMP QO MCA SQUARE D INCLUYE: ACARREOS, HERRAMIENTA, DESPERDICIOS, LIMPIEZA Y TODO LO NECESARIO PARA SU CORRECTA INSTALACIÓN.</t>
  </si>
  <si>
    <t>SUMINISTRO E INSTALACIÓN DE INTERRUPTOR DE 3 X 70 AMP QO MCA SQUARE D INCLUYE: ACARREOS, HERRAMIENTA, DESPERDICIOS, LIMPIEZA Y TODO LO NECESARIO PARA SU CORRECTA INSTALACIÓN.</t>
  </si>
  <si>
    <t>SUMINISTRO E INSTALACIÓN DE INTERRUPTOR DE 3 X 100 AMP  QO MCA SQUARE D HIDRONEUMÁTICO INCLUYE: ACARREOS, HERRAMIENTA, DESPERDICIOS, LIMPIEZA Y TODO LO NECESARIO PARA SU CORRECTA INSTALACIÓN.</t>
  </si>
  <si>
    <t>SUMINISTRO E INSTALACIÓN DE INTERRUPTOR DE 3 X 150 AMP MCA SQUARE D INCLUYE: ACARREOS, HERRAMIENTA, DESPERDICIOS, LIMPIEZA Y TODO LO NECESARIO PARA SU CORRECTA INSTALACIÓN.</t>
  </si>
  <si>
    <t>SUMINISTRO E INSTALACIÓN DE INTERRUPTOR DE 3 X 225 AMP MCA SQUARE D INCLUYE: ACARREOS, HERRAMIENTA, DESPERDICIOS, LIMPIEZA Y TODO LO NECESARIO PARA SU CORRECTA INSTALACIÓN.</t>
  </si>
  <si>
    <t>SUMINISTRO E INSTALACIÓN DE INTERRUPTOR DE 3 X 400 AMP MCA SQUARE D INCLUYE: ACARREOS, HERRAMIENTA, DESPERDICIOS, LIMPIEZA Y TODO LO NECESARIO PARA SU CORRECTA INSTALACIÓN.</t>
  </si>
  <si>
    <t>SUMINISTRO Y COLOCACIÓN DE TUBERIA CONDUIT METÁLICA GALVANIZADA DE 1 1/2" DE PARED DELGADA, INCLUYE: MATERIALES, CORTES, DESPERDICIOS, COPLE, CONEXIÓNES, MANO DE OBRA, EQUIPO, ANDAMIOS, HERRAMIENTA, A CUALQUIER NIVEL.</t>
  </si>
  <si>
    <t>SUMINISTRO Y COLOCACIÓN DE TUBERIA CONDUIT FLEXIBLE DE ACERO GALVANIZADO ENGARGOLADO DE FORMA HELICOIDAL (SAPA) DE 3/4", INCLUYE: MATERIALES, CORTES, DESPERDICIOS, ENSAMBLE, CONEXIÓNES, MANO DE OBRA, EQUIPO, ANDAMIOS, HERRAMIENTA, A CUALQUIER NIVEL.</t>
  </si>
  <si>
    <t>SUMINISTRO Y COLOCACIÓN DE CABLE ARMADO MC4 DE ALUMINIO XHHW CAL. 4, 3F (CAL. 4), 1N (CAL. 4), 1T (CAL. 6), 90°, 600V, CINTA REUNIDORA Y ARMADURA ENGARGOLADA DE FLEJE DE ALEACIÓN DE ALUMINIO. INCLUYE: MATERIALES, MANO DE OBRA, EQUIPO, HERRAMIENTA, ACARREOS, DESPERDICIOS, CORTES, LIMPIEZA.</t>
  </si>
  <si>
    <t>SUMINISTRO Y COLOCACIÓN DE CABLE ARMADO MC4 DE ALUMINIO XHHW CAL. 2, 3F (CAL. 2), 1N (CAL. 2), 1T (CAL. 4), 90°, 600V, CINTA REUNIDORA Y ARMADURA ENGARGOLADA DE FLEJE DE ALEACIÓN DE ALUMINIO. INCLUYE: MATERIALES, MANO DE OBRA, EQUIPO, HERRAMIENTA, ACARREOS, DESPERDICIOS, CORTES, LIMPIEZA.</t>
  </si>
  <si>
    <t>SUMINISTRO Y COLOCACIÓN DE CABLE ARMADO MC4 DE ALUMINIO XHHW CAL. 1/0, 3F (CAL. 1/0), 1N (CAL. 1/0), 1T (CAL. 4), 90°, 600V, CINTA REUNIDORA Y ARMADURA ENGARGOLADA DE FLEJE DE ALEACIÓN DE ALUMINIO. INCLUYE: MATERIALES, MANO DE OBRA, EQUIPO, HERRAMIENTA, ACARREOS, DESPERDICIOS, CORTES, LIMPIEZA.</t>
  </si>
  <si>
    <t>SUMINISTRO Y COLOCACIÓN DE CABLE ARMADO MC4 DE ALUMINIO XHHW CAL. 2/0, 3F (CAL. 2/0), 1N (CAL. 2/0), 1T (CAL. 4), 90°, 600V, CINTA REUNIDORA Y ARMADURA ENGARGOLADA DE FLEJE DE ALEACIÓN DE ALUMINIO. INCLUYE: MATERIALES, MANO DE OBRA, EQUIPO, HERRAMIENTA, ACARREOS, DESPERDICIOS, CORTES, LIMPIEZA.</t>
  </si>
  <si>
    <t>SUMINISTRO Y COLOCACIÓN DE CABLE ARMADO MC4 DE ALUMINIO XHHW CAL. 3/0, 3F (CAL. 3/0), 1N (CAL. 3/0), 1T (CAL. 4), 90°, 600V, CINTA REUNIDORA Y ARMADURA ENGARGOLADA DE FLEJE DE ALEACIÓN DE ALUMINIO. INCLUYE: MATERIALES, MANO DE OBRA, EQUIPO, HERRAMIENTA, ACARREOS, DESPERDICIOS, CORTES, LIMPIEZA.</t>
  </si>
  <si>
    <t>CABLE MONOPOLAR ALUMINIO S8000 CAL. 4 AWG XHHW-2 LS CT SR XLPE 600V 90°C, INCLUYE: MATERIALES, MANO DE OBRA, EQUIPO, HERRAMIENTA, ACARREOS, DESPERDICIOS, CORTES, LIMPIEZA.</t>
  </si>
  <si>
    <t>CABLE MONOPOLAR ALUMINIO S8000 CAL. 6 AWG XHHW-2 LS CT SR XLPE 600V 90°C, INCLUYE: MATERIALES, MANO DE OBRA, EQUIPO, HERRAMIENTA, ACARREOS, DESPERDICIOS, CORTES, LIMPIEZA.</t>
  </si>
  <si>
    <t xml:space="preserve">SUMINISTRO Y COLOCACIÓN DE PUERTA DOBLE HABATIBLE A BASE DE ALUMINIO DE 3" COLOR GRIS EUROPA DE 2.00M DE ANCHO POR 3.00M DE ALTO DIVIDIDO EN 2 PIEZAS, APERTURA DE 1 PUERTA HABATIBLE DE 1.00M DE ANCHO X 2.40M DE ALTO, CON JALADERAS TIPO "H" TUBULAR MARCA BRUKEN EN ACERO INOXIDABLE 201, COLOR NEGRO MATE MOD. BRK 7651, CON CRISTAL LAMINADO Y TEMPLADO DE 9MM, 1 ANTEPECHO DE 0.60 X 2.00M, Y 2 FIJO DE 1.00 X 2.40M ANTEPECHO DE .6 X 1 M ; INCLUYE: KIT DE HERRAJES, CORTES, PERFILES, ELEMENTOS DE FIJACIÓN, MATERIALES, MANO DE OBRA ESPECIALIZADA, EQUIPO Y HERRAMIENTA. </t>
  </si>
  <si>
    <t xml:space="preserve">SUMINISTRO Y COLOCACIÓN DE PUERTA DOBLE HABATIBLE A BASE DE ALUMINIO DE 3" COLOR GRIS EUROPA DE 1.74M DE ANCHO POR 3.00M DE ALTO DIVIDIDO EN 2 PIEZAS, APERTURA DE 1 PUERTA DE .87 M DE ANCHO X 2.40M DE ALTO, CON JALADERAS TIPO "H" TUBULAR MARCA BRUKEN EN ACERO INOXIDABLE 201, COLOR NEGRO MATE MOD. BRK 7651, CON CRISTAL LAMINADO Y TEMPLADO DE 9MM, 1 ANTEPECHO DE 0.60 X 1.74 M,  INCLUYE: KIT DE HERRAJES, CORTES, PERFILES, ELEMENTOS DE FIJACIÓN, MATERIALES, MANO DE OBRA ESPECIALIZADA, EQUIPO Y HERRAMIENTA. </t>
  </si>
  <si>
    <t>SUMINISTRO Y COLOCACIÓN DE EQUIPO DE BOMBEO CONTRA INCENDIOS MARCA VALSI O SIMILAR, DUPLEX, CON UNA MOTOBOMBA ELÉCTRICA MODELO 08X15ME2000V, 20HP, TRIFÁSICA 220V/440V, UNA MOTOBOMBA DE ALTA PRESIÓN MODELO 10X2MD45MAEV VALSI CON MOTOR DIESEL 45 HP CALIBRADO A 2,900 REVOLUCIONES MARCA MATSUYAMA Y UNA MOTOBOMBA JOCKEY, BASE DE ACERO ESTRUCTURAL, TANQUE DE COMBUSTIBLE DE 108 L, MANIFOLD DE DESCARGA PARA CADA BOMBA, SISTEMA PRECALENTADOR, 3 TABLERO DE CONTROL PARA CADA MOTOBOMBA, BATERÍA TIPO AUTOMOTRIZ 12 VOLTS, 12 PLACAS CON TERMINALES Y CABLES, INTERRUPTORES DE PRESIÓN, VÁLVULAS REGULADORAS DE PRESIÓN AUTOMÁTICAS, VÁLVULAS DE ALIVIO, VÁLVULAS DE RECIRCULACIÓN AUTOMÁTICA, TUBERÍA RANURADA, CONEXIONES RANURADAS.</t>
  </si>
  <si>
    <t>D2.1</t>
  </si>
  <si>
    <t>D2.2</t>
  </si>
  <si>
    <t>D2.3</t>
  </si>
  <si>
    <t>E</t>
  </si>
  <si>
    <t>E1</t>
  </si>
  <si>
    <t>SAMU APOYO ADMINISTRATIVO</t>
  </si>
  <si>
    <t>HIDROSANITARIO</t>
  </si>
  <si>
    <t>SUMINISTRO E INSTALACIÓN DE TUBERÍA DE POLIPROPILENO COPOLÍMERO RANDOM (TUBOPLUS O SIMILAR) DE 2" (50MM)DE DIÁMETRO, CON NORMA NMX-E-226/2 CNCP. INCLUYE: HERRAMIENTAS, CONEXIONES, EQUIPO, MANO DE OBRA Y TODO LO NECESARIO PARA SU CORRECTA EJECUCIÓN.</t>
  </si>
  <si>
    <t>SUMINISTRO E INSTALACIÓN DE TUBERÍA DE POLIPROPILENO COPOLÍMERO RANDOM (TUBOPLUS O SIMILAR) DE 3/4" (19MM) DE DIÁMETRO, CON NORMA NMX-E-226/2 CNCP. INCLUYE: HERRAMIENTAS, CONEXIONES, EQUIPO, MANO DE OBRA Y TODO LO NECESARIO PARA SU CORRECTA EJECUCIÓN.</t>
  </si>
  <si>
    <t>SUMINISTRO Y COLOCACIÓN DE VÁLVULA DE GLOBO DE 1 1/4" DE TUBERÍA DE POLIPROPILENO COPOLÍMERO RANDOM (TUBOPLUS O SIMILAR) . INCLUYE: MATERIAL, MANO DE OBRA, EQUIPO Y HERRAMIENTA.</t>
  </si>
  <si>
    <t>SUMINISTRO Y COLOCACIÓN DE BOQUILLA EN MURO DE TABLAROCA DE 12.00 CM., INCLUYE: MATERIALES: PANEL YESO DE 12.7 MM., CANAL DE AMARRA, POSTE METÁLICO, READY MIX, PERFACINTA, TORNILLERÍA YPSA, MANO DE OBRA CON OFICIAL ESPECIALIZADO, AYUDANTE Y PEÓN, HERRAMIENTA MENOR Y EQUIPO DE SEGURIDAD.</t>
  </si>
  <si>
    <t>SUMINISTRO E INSTALACIÓN DE CUBIERTA DE SUPERFICIE SOLIDA TIPO CORIAN COLOR BLANCO, CON MEDIDAS DE 2.20 M X 0.55 M, CON FALDÓN O NARIZ FRONTAL Y LATERAL DE 0.30 M Y ZOCLO SANITARIO AL FONDO Y LATERAL DE 0.10 M, REPISA SUPERIOR DE 0.20X4.10M, A UNA SOLA PIEZA, BOLEADO EN ESQUINAS; INCLUYE: 3 OVALIN FORJADO CON EL MISMO MATERIAL ACABADO SEMIMATE, ORIFICIOS, FIJACIONES, MATERIALES, DESPERDICIO, EQUIPO, MANO DE OBRA, HERRAMIENTA Y TODO LO NECESARIO PARA SU CORRECTA INSTALACIÓN.</t>
  </si>
  <si>
    <t xml:space="preserve">SUMINISTRO Y COLOCACIÓN DE VENTANAL PRINCIPAL A BASE DE ALUMINIO DE 3" COLOR GRIS EUROPA DE 2.38M DE ANCHO POR 1.90M DE FIJA, CON CRISTAL LAMINADO Y TEMPLADO DE 9MM, 1 ANTEPECHO DE 0.60 X 2.38M; INCLUYE: BISAGRAS HIDRÁULICAS RYOBI Y KIT DE HERRAJES, CORTES, PERFILES, ELEMENTOS DE FIJACIÓN, MATERIALES, MANO DE OBRA ESPECIALIZADA, EQUIPO Y HERRAMIENTA. </t>
  </si>
  <si>
    <t xml:space="preserve">SUMINISTRO Y COLOCACIÓN DE PUERTA ABATIBLE  A BASE DE ALUMINIO DE 3" COLOR GRIS EUROPA DE 1.10M DE ANCHO POR 3.00M DE, CON CRISTAL LAMINADO Y TEMPLADO DE 9MM, 1 ANTEPECHO DE 0.60 X 1.10 M; INCLUYE: BISAGRAS HIDRÁULICAS RYOBI Y KIT DE HERRAJES, CORTES, PERFILES, ELEMENTOS DE FIJACIÓN, MATERIALES, MANO DE OBRA ESPECIALIZADA, EQUIPO Y HERRAMIENTA. </t>
  </si>
  <si>
    <t xml:space="preserve">SUMINISTRO Y COLOCACIÓN DE PUERTAS CORREDIZAS A BASE DE ALUMINIO DE 3" COLOR GRIS EUROPA DE 5.92M DE ANCHO POR 3.00M DE ALTO DIVIDIDO EN 6 PIEZAS, APERTURA DE 2 PUERTAS CORREDIZAS DE 0.95M DE ANCHO X 2.40 DE ALTO CON JALADERAS TIPO "H" TUBULAR MARCA BRUKEN EN ACERO INOXIDABLE 201, COLOR NEGRO MATE MOD. BRK 7651, CON CRISTAL LAMINADO Y TEMPLADO DE 9MM Y 1 ANTEPECHO DE 0.60 X 0.95M Y 1 FIJOS DE 1.00 X 2.40M CON ANTEPECHOS DE 0.60 X 1.00; INCLUYE: KIT DE HERRAJES, RIEL, CORTES, PERFILES, ELEMENTOS DE FIJACIÓN, MATERIALES, MANO DE OBRA ESPECIALIZADA, EQUIPO Y HERRAMIENTA. </t>
  </si>
  <si>
    <t>E2</t>
  </si>
  <si>
    <t>E3</t>
  </si>
  <si>
    <t>E4</t>
  </si>
  <si>
    <t>E4.1</t>
  </si>
  <si>
    <t>E4.2</t>
  </si>
  <si>
    <t>E5</t>
  </si>
  <si>
    <t>E6</t>
  </si>
  <si>
    <t>E7</t>
  </si>
  <si>
    <t>E8</t>
  </si>
  <si>
    <t>E9</t>
  </si>
  <si>
    <t>E10</t>
  </si>
  <si>
    <t>E11</t>
  </si>
  <si>
    <t>E12</t>
  </si>
  <si>
    <t>E13</t>
  </si>
  <si>
    <t>E14</t>
  </si>
  <si>
    <t>SIOP-559</t>
  </si>
  <si>
    <t>SIOP-560</t>
  </si>
  <si>
    <t>SIOP-561</t>
  </si>
  <si>
    <t>SIOP-562</t>
  </si>
  <si>
    <t>SIOP-563</t>
  </si>
  <si>
    <t>SIOP-564</t>
  </si>
  <si>
    <t>SIOP-565</t>
  </si>
  <si>
    <t>SIOP-566</t>
  </si>
  <si>
    <t>SIOP-567</t>
  </si>
  <si>
    <t>SIOP-568</t>
  </si>
  <si>
    <t>SIOP-569</t>
  </si>
  <si>
    <t>SIOP-570</t>
  </si>
  <si>
    <t>SIOP-571</t>
  </si>
  <si>
    <t>SIOP-572</t>
  </si>
  <si>
    <t>SIOP-573</t>
  </si>
  <si>
    <t>SIOP-574</t>
  </si>
  <si>
    <t>SIOP-575</t>
  </si>
  <si>
    <t>SIOP-576</t>
  </si>
  <si>
    <t>SIOP-577</t>
  </si>
  <si>
    <t>SIOP-578</t>
  </si>
  <si>
    <t>SIOP-579</t>
  </si>
  <si>
    <t>SIOP-580</t>
  </si>
  <si>
    <t>SIOP-581</t>
  </si>
  <si>
    <t>SIOP-582</t>
  </si>
  <si>
    <t>SIOP-583</t>
  </si>
  <si>
    <t>SIOP-584</t>
  </si>
  <si>
    <t>SIOP-585</t>
  </si>
  <si>
    <t>SIOP-586</t>
  </si>
  <si>
    <t>SIOP-587</t>
  </si>
  <si>
    <t>SIOP-588</t>
  </si>
  <si>
    <t>SIOP-589</t>
  </si>
  <si>
    <t>SIOP-590</t>
  </si>
  <si>
    <t>SIOP-591</t>
  </si>
  <si>
    <t>SIOP-592</t>
  </si>
  <si>
    <t>SIOP-593</t>
  </si>
  <si>
    <t>SIOP-594</t>
  </si>
  <si>
    <t>SIOP-595</t>
  </si>
  <si>
    <t>SIOP-596</t>
  </si>
  <si>
    <t>SIOP-597</t>
  </si>
  <si>
    <t>SIOP-598</t>
  </si>
  <si>
    <t>SIOP-599</t>
  </si>
  <si>
    <t>SIOP-600</t>
  </si>
  <si>
    <t>SIOP-601</t>
  </si>
  <si>
    <t>SIOP-602</t>
  </si>
  <si>
    <t>SIOP-603</t>
  </si>
  <si>
    <t>SIOP-604</t>
  </si>
  <si>
    <t>SIOP-605</t>
  </si>
  <si>
    <t>SIOP-606</t>
  </si>
  <si>
    <t>SIOP-607</t>
  </si>
  <si>
    <t>SIOP-608</t>
  </si>
  <si>
    <t>SIOP-609</t>
  </si>
  <si>
    <t>SIOP-610</t>
  </si>
  <si>
    <t>SIOP-611</t>
  </si>
  <si>
    <t>SIOP-612</t>
  </si>
  <si>
    <t>SIOP-613</t>
  </si>
  <si>
    <t>SIOP-614</t>
  </si>
  <si>
    <t>SIOP-615</t>
  </si>
  <si>
    <t>SIOP-616</t>
  </si>
  <si>
    <t>SIOP-617</t>
  </si>
  <si>
    <t>SIOP-618</t>
  </si>
  <si>
    <t>SIOP-619</t>
  </si>
  <si>
    <t>SIOP-620</t>
  </si>
  <si>
    <t>SIOP-621</t>
  </si>
  <si>
    <t>SIOP-622</t>
  </si>
  <si>
    <t>SIOP-623</t>
  </si>
  <si>
    <t>SIOP-624</t>
  </si>
  <si>
    <t>SIOP-625</t>
  </si>
  <si>
    <t>SIOP-626</t>
  </si>
  <si>
    <t>SIOP-627</t>
  </si>
  <si>
    <t>SIOP-628</t>
  </si>
  <si>
    <t>SIOP-629</t>
  </si>
  <si>
    <t>SIOP-630</t>
  </si>
  <si>
    <t>SIOP-631</t>
  </si>
  <si>
    <t>SIOP-632</t>
  </si>
  <si>
    <t>SIOP-633</t>
  </si>
  <si>
    <t>SIOP-634</t>
  </si>
  <si>
    <t>SIOP-635</t>
  </si>
  <si>
    <t>SIOP-636</t>
  </si>
  <si>
    <t>SIOP-637</t>
  </si>
  <si>
    <t>SIOP-638</t>
  </si>
  <si>
    <t>SIOP-639</t>
  </si>
  <si>
    <t>SIOP-640</t>
  </si>
  <si>
    <t>SIOP-641</t>
  </si>
  <si>
    <t>SIOP-642</t>
  </si>
  <si>
    <t>SIOP-643</t>
  </si>
  <si>
    <t>SIOP-644</t>
  </si>
  <si>
    <t>SIOP-645</t>
  </si>
  <si>
    <t>SIOP-646</t>
  </si>
  <si>
    <t>SIOP-647</t>
  </si>
  <si>
    <t>SIOP-648</t>
  </si>
  <si>
    <t>SIOP-649</t>
  </si>
  <si>
    <t>SIOP-650</t>
  </si>
  <si>
    <t>SIOP-651</t>
  </si>
  <si>
    <t>SIOP-652</t>
  </si>
  <si>
    <t>SIOP-653</t>
  </si>
  <si>
    <t>SIOP-654</t>
  </si>
  <si>
    <t>SIOP-655</t>
  </si>
  <si>
    <t>SIOP-656</t>
  </si>
  <si>
    <t>SIOP-657</t>
  </si>
  <si>
    <t>SIOP-658</t>
  </si>
  <si>
    <t>SIOP-659</t>
  </si>
  <si>
    <t>SIOP-660</t>
  </si>
  <si>
    <t>SIOP-661</t>
  </si>
  <si>
    <t>SIOP-662</t>
  </si>
  <si>
    <t>SIOP-663</t>
  </si>
  <si>
    <t>SIOP-664</t>
  </si>
  <si>
    <t>SIOP-665</t>
  </si>
  <si>
    <t>SIOP-666</t>
  </si>
  <si>
    <t>SIOP-667</t>
  </si>
  <si>
    <t>SIOP-668</t>
  </si>
  <si>
    <t>SIOP-669</t>
  </si>
  <si>
    <t>SIOP-670</t>
  </si>
  <si>
    <t>SIOP-671</t>
  </si>
  <si>
    <t>SIOP-672</t>
  </si>
  <si>
    <t>SIOP-673</t>
  </si>
  <si>
    <t>SIOP-674</t>
  </si>
  <si>
    <t>SIOP-675</t>
  </si>
  <si>
    <t>SIOP-676</t>
  </si>
  <si>
    <t>SIOP-677</t>
  </si>
  <si>
    <t>SIOP-678</t>
  </si>
  <si>
    <t>SIOP-679</t>
  </si>
  <si>
    <t>SIOP-680</t>
  </si>
  <si>
    <t>SIOP-681</t>
  </si>
  <si>
    <t>SIOP-682</t>
  </si>
  <si>
    <t>SIOP-683</t>
  </si>
  <si>
    <t>SIOP-684</t>
  </si>
  <si>
    <t>SIOP-685</t>
  </si>
  <si>
    <t>SIOP-686</t>
  </si>
  <si>
    <t>SIOP-687</t>
  </si>
  <si>
    <t>SIOP-688</t>
  </si>
  <si>
    <t>SIOP-689</t>
  </si>
  <si>
    <t>SIOP-690</t>
  </si>
  <si>
    <t>SIOP-691</t>
  </si>
  <si>
    <t>SIOP-692</t>
  </si>
  <si>
    <t>SIOP-693</t>
  </si>
  <si>
    <t>SIOP-694</t>
  </si>
  <si>
    <t>SIOP-695</t>
  </si>
  <si>
    <t>SIOP-696</t>
  </si>
  <si>
    <t>SIOP-697</t>
  </si>
  <si>
    <t>SIOP-698</t>
  </si>
  <si>
    <t>SIOP-699</t>
  </si>
  <si>
    <t>SIOP-700</t>
  </si>
  <si>
    <t>SIOP-701</t>
  </si>
  <si>
    <t>SIOP-702</t>
  </si>
  <si>
    <t>SIOP-703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</si>
</sst>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2]* #,##0.00_-;\-[$€-2]* #,##0.00_-;_-[$€-2]* \-??_-"/>
    <numFmt numFmtId="165" formatCode="_-&quot;$&quot;* #,##0.00_-;&quot;-$&quot;* #,##0.00_-;_-&quot;$&quot;* \-??_-;_-@_-"/>
    <numFmt numFmtId="166" formatCode="&quot;$&quot;#,##0.00;[Red]&quot;-$&quot;#,##0.00"/>
    <numFmt numFmtId="167" formatCode="#,##0.0000"/>
    <numFmt numFmtId="168" formatCode="&quot;SIOP-&quot;000"/>
    <numFmt numFmtId="169" formatCode="&quot;$&quot;#,##0.00"/>
    <numFmt numFmtId="170" formatCode="0.000"/>
    <numFmt numFmtId="171" formatCode="&quot;$&quot;#,##0.00;[Red]&quot;$&quot;#,##0.00"/>
  </numFmts>
  <fonts count="22">
    <font>
      <sz val="11"/>
      <color rgb="FF000000"/>
      <name val="Calibri"/>
      <family val="2"/>
      <charset val="-122"/>
    </font>
    <font>
      <sz val="10"/>
      <color theme="1"/>
      <name val="Arial"/>
      <family val="2"/>
    </font>
    <font>
      <sz val="11"/>
      <name val="Calibri"/>
      <family val="2"/>
    </font>
    <font>
      <sz val="10"/>
      <name val="Calibri"/>
      <family val="2"/>
    </font>
    <font>
      <sz val="8"/>
      <name val="Arial"/>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sz val="8"/>
      <color rgb="FF000000"/>
      <name val="Arial"/>
      <family val="2"/>
    </font>
    <font>
      <b/>
      <sz val="10"/>
      <color rgb="FF0000CC"/>
      <name val="Calibri"/>
      <family val="2"/>
      <scheme val="minor"/>
    </font>
    <font>
      <b/>
      <sz val="10"/>
      <color rgb="FF0000CC"/>
      <name val="Calibri"/>
      <family val="2"/>
    </font>
    <font>
      <sz val="10"/>
      <name val="Arial"/>
      <family val="2"/>
    </font>
    <font>
      <sz val="11"/>
      <color theme="0"/>
      <name val="Calibri"/>
      <family val="2"/>
      <scheme val="minor"/>
    </font>
    <font>
      <b/>
      <sz val="12"/>
      <name val="Calibri"/>
      <family val="2"/>
      <scheme val="minor"/>
    </font>
    <font>
      <b/>
      <sz val="10"/>
      <name val="Calibri"/>
      <family val="2"/>
      <scheme val="minor"/>
    </font>
    <font>
      <sz val="8"/>
      <name val="Calibri"/>
      <family val="2"/>
    </font>
    <font>
      <b/>
      <sz val="10"/>
      <color rgb="FF006600"/>
      <name val="Calibri"/>
      <family val="2"/>
      <scheme val="minor"/>
    </font>
    <font>
      <sz val="10"/>
      <color rgb="FF006600"/>
      <name val="Calibri"/>
      <family val="2"/>
      <scheme val="minor"/>
    </font>
    <font>
      <sz val="10"/>
      <name val="Calibri"/>
      <family val="2"/>
      <scheme val="minor"/>
    </font>
  </fonts>
  <fills count="4">
    <fill>
      <patternFill patternType="none"/>
    </fill>
    <fill>
      <patternFill patternType="gray125"/>
    </fill>
    <fill>
      <patternFill patternType="solid">
        <fgColor rgb="FF369443"/>
        <bgColor indexed="64"/>
      </patternFill>
    </fill>
    <fill>
      <patternFill patternType="solid">
        <fgColor theme="0" tint="-0.249970003962517"/>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3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5" fontId="0" fillId="0" borderId="0" applyBorder="0" applyProtection="0">
      <alignment/>
    </xf>
    <xf numFmtId="0" fontId="14" fillId="0" borderId="0">
      <alignment/>
      <protection/>
    </xf>
    <xf numFmtId="0" fontId="0" fillId="0" borderId="0">
      <alignment/>
      <protection/>
    </xf>
    <xf numFmtId="165" fontId="0" fillId="0" borderId="0" applyBorder="0" applyProtection="0">
      <alignment/>
    </xf>
    <xf numFmtId="0" fontId="14" fillId="0" borderId="0">
      <alignment/>
      <protection/>
    </xf>
    <xf numFmtId="0" fontId="14" fillId="0" borderId="0">
      <alignment/>
      <protection/>
    </xf>
    <xf numFmtId="0" fontId="14" fillId="0" borderId="0">
      <alignment/>
      <protection/>
    </xf>
    <xf numFmtId="164" fontId="14" fillId="0" borderId="0">
      <alignment/>
      <protection/>
    </xf>
    <xf numFmtId="0" fontId="14" fillId="0" borderId="0">
      <alignment/>
      <protection/>
    </xf>
    <xf numFmtId="0" fontId="14" fillId="0" borderId="0">
      <alignment/>
      <protection/>
    </xf>
    <xf numFmtId="0" fontId="14" fillId="0" borderId="0">
      <alignment/>
      <protection/>
    </xf>
    <xf numFmtId="165" fontId="0" fillId="0" borderId="0" applyBorder="0" applyProtection="0">
      <alignment/>
    </xf>
    <xf numFmtId="165" fontId="0" fillId="0" borderId="0" applyBorder="0" applyProtection="0">
      <alignment/>
    </xf>
    <xf numFmtId="0" fontId="14" fillId="0" borderId="0">
      <alignment/>
      <protection/>
    </xf>
    <xf numFmtId="0" fontId="0" fillId="0" borderId="0">
      <alignment/>
      <protection/>
    </xf>
  </cellStyleXfs>
  <cellXfs count="95">
    <xf numFmtId="0" fontId="0" fillId="0" borderId="0" xfId="0"/>
    <xf numFmtId="0" fontId="2" fillId="0" borderId="0" xfId="30" applyFont="1" applyAlignment="1">
      <alignment vertical="top"/>
      <protection/>
    </xf>
    <xf numFmtId="0" fontId="3" fillId="0" borderId="0" xfId="30" applyFont="1" applyAlignment="1">
      <alignment vertical="top"/>
      <protection/>
    </xf>
    <xf numFmtId="0" fontId="2" fillId="0" borderId="0" xfId="24" applyFont="1" applyAlignment="1">
      <alignment horizontal="center" vertical="center"/>
      <protection/>
    </xf>
    <xf numFmtId="0" fontId="4" fillId="0" borderId="0" xfId="30" applyFont="1" applyAlignment="1">
      <alignment vertical="top"/>
      <protection/>
    </xf>
    <xf numFmtId="0" fontId="0" fillId="0" borderId="0" xfId="0" applyAlignment="1">
      <alignment horizontal="left"/>
    </xf>
    <xf numFmtId="0" fontId="0" fillId="0" borderId="0" xfId="0" applyAlignment="1">
      <alignment horizontal="justify"/>
    </xf>
    <xf numFmtId="0" fontId="0" fillId="0" borderId="0" xfId="0" applyAlignment="1">
      <alignment wrapText="1"/>
    </xf>
    <xf numFmtId="0" fontId="2" fillId="0" borderId="1" xfId="30" applyFont="1" applyBorder="1" applyAlignment="1">
      <alignment horizontal="left" vertical="top"/>
      <protection/>
    </xf>
    <xf numFmtId="0" fontId="5" fillId="0" borderId="1" xfId="30" applyFont="1" applyBorder="1" applyAlignment="1">
      <alignment horizontal="justify" vertical="top"/>
      <protection/>
    </xf>
    <xf numFmtId="0" fontId="2" fillId="0" borderId="2" xfId="30" applyFont="1" applyBorder="1" applyAlignment="1">
      <alignment horizontal="left" vertical="top"/>
      <protection/>
    </xf>
    <xf numFmtId="0" fontId="5" fillId="0" borderId="2" xfId="30" applyFont="1" applyBorder="1" applyAlignment="1">
      <alignment horizontal="justify" vertical="top" wrapText="1"/>
      <protection/>
    </xf>
    <xf numFmtId="0" fontId="5" fillId="0" borderId="3" xfId="30" applyFont="1" applyBorder="1" applyAlignment="1">
      <alignment horizontal="center" vertical="top"/>
      <protection/>
    </xf>
    <xf numFmtId="0" fontId="5" fillId="0" borderId="0" xfId="30" applyFont="1" applyAlignment="1">
      <alignment horizontal="center" vertical="top"/>
      <protection/>
    </xf>
    <xf numFmtId="0" fontId="5" fillId="0" borderId="4" xfId="30" applyFont="1" applyBorder="1" applyAlignment="1">
      <alignment horizontal="center" vertical="top" wrapText="1"/>
      <protection/>
    </xf>
    <xf numFmtId="0" fontId="6" fillId="0" borderId="0" xfId="30" applyFont="1" applyAlignment="1">
      <alignment horizontal="justify" vertical="top" wrapText="1"/>
      <protection/>
    </xf>
    <xf numFmtId="0" fontId="5" fillId="0" borderId="5" xfId="30" applyFont="1" applyBorder="1" applyAlignment="1">
      <alignment horizontal="justify" vertical="top"/>
      <protection/>
    </xf>
    <xf numFmtId="14" fontId="2" fillId="0" borderId="6" xfId="30" applyNumberFormat="1" applyFont="1" applyBorder="1" applyAlignment="1">
      <alignment horizontal="left" vertical="top" wrapText="1"/>
      <protection/>
    </xf>
    <xf numFmtId="14" fontId="2" fillId="0" borderId="4" xfId="30" applyNumberFormat="1" applyFont="1" applyBorder="1" applyAlignment="1">
      <alignment horizontal="left" vertical="top" wrapText="1"/>
      <protection/>
    </xf>
    <xf numFmtId="0" fontId="2" fillId="0" borderId="4" xfId="30" applyFont="1" applyBorder="1" applyAlignment="1">
      <alignment horizontal="left" vertical="top" wrapText="1"/>
      <protection/>
    </xf>
    <xf numFmtId="14" fontId="2" fillId="0" borderId="7" xfId="30" applyNumberFormat="1" applyFont="1" applyBorder="1" applyAlignment="1">
      <alignment horizontal="left" vertical="top" wrapText="1"/>
      <protection/>
    </xf>
    <xf numFmtId="0" fontId="6" fillId="0" borderId="1" xfId="30" applyFont="1" applyBorder="1" applyAlignment="1">
      <alignment horizontal="center" vertical="top"/>
      <protection/>
    </xf>
    <xf numFmtId="0" fontId="2" fillId="0" borderId="8" xfId="30" applyFont="1" applyBorder="1" applyAlignment="1">
      <alignment horizontal="left" vertical="top"/>
      <protection/>
    </xf>
    <xf numFmtId="0" fontId="3" fillId="0" borderId="0" xfId="30" applyFont="1" applyAlignment="1">
      <alignment horizontal="left" vertical="top"/>
      <protection/>
    </xf>
    <xf numFmtId="0" fontId="3" fillId="0" borderId="0" xfId="30" applyFont="1" applyAlignment="1">
      <alignment horizontal="justify" vertical="top"/>
      <protection/>
    </xf>
    <xf numFmtId="0" fontId="3" fillId="0" borderId="0" xfId="30" applyFont="1" applyAlignment="1">
      <alignment vertical="top" wrapText="1"/>
      <protection/>
    </xf>
    <xf numFmtId="0" fontId="5" fillId="0" borderId="0" xfId="30" applyFont="1" applyAlignment="1">
      <alignment horizontal="left" vertical="top"/>
      <protection/>
    </xf>
    <xf numFmtId="0" fontId="5" fillId="0" borderId="0" xfId="30" applyFont="1" applyAlignment="1">
      <alignment horizontal="justify" vertical="top"/>
      <protection/>
    </xf>
    <xf numFmtId="0" fontId="5" fillId="0" borderId="0" xfId="30" applyFont="1" applyAlignment="1">
      <alignment vertical="top"/>
      <protection/>
    </xf>
    <xf numFmtId="0" fontId="5" fillId="0" borderId="0" xfId="30" applyFont="1" applyAlignment="1">
      <alignment vertical="top" wrapText="1"/>
      <protection/>
    </xf>
    <xf numFmtId="49" fontId="3" fillId="0" borderId="0" xfId="30" applyNumberFormat="1" applyFont="1" applyAlignment="1">
      <alignment horizontal="left" vertical="top"/>
      <protection/>
    </xf>
    <xf numFmtId="0" fontId="6" fillId="0" borderId="0" xfId="30" applyFont="1" applyAlignment="1">
      <alignment horizontal="justify" vertical="top"/>
      <protection/>
    </xf>
    <xf numFmtId="166" fontId="6" fillId="0" borderId="0" xfId="30" applyNumberFormat="1" applyFont="1" applyAlignment="1">
      <alignment horizontal="justify" vertical="top" wrapText="1"/>
      <protection/>
    </xf>
    <xf numFmtId="166" fontId="6" fillId="0" borderId="0" xfId="30" applyNumberFormat="1" applyFont="1" applyAlignment="1">
      <alignment horizontal="right" vertical="top" wrapText="1"/>
      <protection/>
    </xf>
    <xf numFmtId="0" fontId="8" fillId="0" borderId="0" xfId="30" applyFont="1" applyAlignment="1">
      <alignment horizontal="left" vertical="top"/>
      <protection/>
    </xf>
    <xf numFmtId="0" fontId="8" fillId="0" borderId="0" xfId="30" applyFont="1" applyAlignment="1">
      <alignment horizontal="justify" vertical="top"/>
      <protection/>
    </xf>
    <xf numFmtId="49" fontId="9" fillId="0" borderId="0" xfId="30" applyNumberFormat="1" applyFont="1" applyAlignment="1">
      <alignment horizontal="center" vertical="top" wrapText="1"/>
      <protection/>
    </xf>
    <xf numFmtId="167" fontId="9" fillId="0" borderId="0" xfId="30" applyNumberFormat="1" applyFont="1" applyAlignment="1">
      <alignment horizontal="right" vertical="top"/>
      <protection/>
    </xf>
    <xf numFmtId="166" fontId="10" fillId="0" borderId="0" xfId="0" applyNumberFormat="1" applyFont="1" applyAlignment="1">
      <alignment horizontal="justify" vertical="top" wrapText="1"/>
    </xf>
    <xf numFmtId="168" fontId="4" fillId="0" borderId="0" xfId="30" applyNumberFormat="1" applyFont="1" applyAlignment="1">
      <alignment horizontal="left" vertical="top"/>
      <protection/>
    </xf>
    <xf numFmtId="0" fontId="4" fillId="0" borderId="0" xfId="0" applyFont="1" applyAlignment="1">
      <alignment horizontal="justify" vertical="top"/>
    </xf>
    <xf numFmtId="0" fontId="4" fillId="0" borderId="0" xfId="30" applyFont="1" applyAlignment="1">
      <alignment horizontal="center" vertical="top"/>
      <protection/>
    </xf>
    <xf numFmtId="4" fontId="4" fillId="0" borderId="0" xfId="30" applyNumberFormat="1" applyFont="1" applyAlignment="1">
      <alignment vertical="top"/>
      <protection/>
    </xf>
    <xf numFmtId="169" fontId="4" fillId="0" borderId="0" xfId="20" applyNumberFormat="1" applyFont="1" applyBorder="1" applyAlignment="1" applyProtection="1">
      <alignment vertical="top"/>
      <protection/>
    </xf>
    <xf numFmtId="4" fontId="4" fillId="0" borderId="0" xfId="0" applyNumberFormat="1" applyFont="1" applyAlignment="1">
      <alignment horizontal="center" vertical="top" wrapText="1"/>
    </xf>
    <xf numFmtId="169" fontId="11" fillId="0" borderId="0" xfId="0" applyNumberFormat="1" applyFont="1" applyAlignment="1">
      <alignment horizontal="right" vertical="top"/>
    </xf>
    <xf numFmtId="0" fontId="13" fillId="0" borderId="0" xfId="30" applyFont="1" applyAlignment="1">
      <alignment horizontal="justify" vertical="top" wrapText="1"/>
      <protection/>
    </xf>
    <xf numFmtId="166" fontId="8" fillId="0" borderId="0" xfId="0" applyNumberFormat="1" applyFont="1" applyAlignment="1">
      <alignment horizontal="right" vertical="top" wrapText="1"/>
    </xf>
    <xf numFmtId="0" fontId="5" fillId="0" borderId="1" xfId="30" applyFont="1" applyBorder="1" applyAlignment="1">
      <alignment vertical="top"/>
      <protection/>
    </xf>
    <xf numFmtId="0" fontId="5" fillId="0" borderId="2" xfId="30" applyFont="1" applyBorder="1" applyAlignment="1">
      <alignment vertical="top"/>
      <protection/>
    </xf>
    <xf numFmtId="0" fontId="5" fillId="0" borderId="8" xfId="30" applyFont="1" applyBorder="1" applyAlignment="1">
      <alignment vertical="top"/>
      <protection/>
    </xf>
    <xf numFmtId="0" fontId="15" fillId="2" borderId="9" xfId="34" applyFont="1" applyFill="1" applyBorder="1" applyAlignment="1">
      <alignment horizontal="center" vertical="center" wrapText="1"/>
      <protection/>
    </xf>
    <xf numFmtId="0" fontId="15" fillId="2" borderId="10" xfId="34" applyFont="1" applyFill="1" applyBorder="1" applyAlignment="1">
      <alignment horizontal="center" vertical="center" wrapText="1"/>
      <protection/>
    </xf>
    <xf numFmtId="0" fontId="15" fillId="2" borderId="11" xfId="34" applyFont="1" applyFill="1" applyBorder="1" applyAlignment="1">
      <alignment horizontal="center" vertical="center" wrapText="1"/>
      <protection/>
    </xf>
    <xf numFmtId="0" fontId="15" fillId="2" borderId="0" xfId="34" applyFont="1" applyFill="1" applyAlignment="1">
      <alignment horizontal="center" vertical="center" wrapText="1"/>
      <protection/>
    </xf>
    <xf numFmtId="0" fontId="15" fillId="2" borderId="0" xfId="34" applyFont="1" applyFill="1" applyAlignment="1">
      <alignment horizontal="left" vertical="center" wrapText="1"/>
      <protection/>
    </xf>
    <xf numFmtId="169" fontId="15" fillId="2" borderId="0" xfId="34" applyNumberFormat="1" applyFont="1" applyFill="1" applyAlignment="1">
      <alignment horizontal="right" vertical="center" wrapText="1"/>
      <protection/>
    </xf>
    <xf numFmtId="0" fontId="16" fillId="3" borderId="0" xfId="24" applyFont="1" applyFill="1" applyAlignment="1">
      <alignment vertical="top"/>
      <protection/>
    </xf>
    <xf numFmtId="0" fontId="17" fillId="3" borderId="0" xfId="24" applyFont="1" applyFill="1" applyAlignment="1">
      <alignment horizontal="center" vertical="top"/>
      <protection/>
    </xf>
    <xf numFmtId="0" fontId="16" fillId="3" borderId="0" xfId="24" applyFont="1" applyFill="1" applyAlignment="1">
      <alignment horizontal="center" vertical="top"/>
      <protection/>
    </xf>
    <xf numFmtId="170" fontId="16" fillId="3" borderId="0" xfId="24" applyNumberFormat="1" applyFont="1" applyFill="1" applyAlignment="1">
      <alignment vertical="top"/>
      <protection/>
    </xf>
    <xf numFmtId="165" fontId="0" fillId="0" borderId="0" xfId="20">
      <alignment/>
    </xf>
    <xf numFmtId="49" fontId="12" fillId="0" borderId="0" xfId="24" applyNumberFormat="1" applyFont="1" applyAlignment="1">
      <alignment horizontal="left" vertical="top"/>
      <protection/>
    </xf>
    <xf numFmtId="0" fontId="12" fillId="0" borderId="0" xfId="24" applyFont="1" applyAlignment="1">
      <alignment horizontal="justify" vertical="top"/>
      <protection/>
    </xf>
    <xf numFmtId="169" fontId="12" fillId="0" borderId="0" xfId="23" applyNumberFormat="1" applyFont="1" applyAlignment="1">
      <alignment vertical="top"/>
    </xf>
    <xf numFmtId="4" fontId="2" fillId="0" borderId="0" xfId="30" applyNumberFormat="1" applyFont="1" applyAlignment="1">
      <alignment vertical="top"/>
      <protection/>
    </xf>
    <xf numFmtId="0" fontId="19" fillId="0" borderId="0" xfId="24" applyFont="1" applyAlignment="1">
      <alignment horizontal="justify" vertical="top"/>
      <protection/>
    </xf>
    <xf numFmtId="0" fontId="20" fillId="0" borderId="0" xfId="24" applyFont="1" applyAlignment="1">
      <alignment horizontal="center" vertical="top" wrapText="1"/>
      <protection/>
    </xf>
    <xf numFmtId="4" fontId="20" fillId="0" borderId="0" xfId="24" applyNumberFormat="1" applyFont="1" applyAlignment="1">
      <alignment horizontal="right" vertical="top"/>
      <protection/>
    </xf>
    <xf numFmtId="165" fontId="21" fillId="0" borderId="0" xfId="20" applyFont="1" applyAlignment="1">
      <alignment horizontal="right" vertical="top"/>
    </xf>
    <xf numFmtId="4" fontId="19" fillId="0" borderId="0" xfId="24" applyNumberFormat="1" applyFont="1" applyAlignment="1">
      <alignment horizontal="center" vertical="top"/>
      <protection/>
    </xf>
    <xf numFmtId="169" fontId="19" fillId="0" borderId="0" xfId="20" applyNumberFormat="1" applyFont="1" applyAlignment="1">
      <alignment vertical="top"/>
    </xf>
    <xf numFmtId="0" fontId="5" fillId="0" borderId="0" xfId="24" applyFont="1" applyAlignment="1">
      <alignment vertical="top"/>
      <protection/>
    </xf>
    <xf numFmtId="4" fontId="5" fillId="0" borderId="0" xfId="24" applyNumberFormat="1" applyFont="1" applyAlignment="1">
      <alignment vertical="top"/>
      <protection/>
    </xf>
    <xf numFmtId="171" fontId="2" fillId="0" borderId="0" xfId="30" applyNumberFormat="1" applyFont="1" applyAlignment="1">
      <alignment vertical="top"/>
      <protection/>
    </xf>
    <xf numFmtId="0" fontId="15" fillId="2" borderId="0" xfId="34" applyFont="1" applyFill="1" applyAlignment="1">
      <alignment horizontal="center" vertical="center" wrapText="1"/>
      <protection/>
    </xf>
    <xf numFmtId="0" fontId="5" fillId="0" borderId="1" xfId="30" applyFont="1" applyBorder="1" applyAlignment="1">
      <alignment horizontal="center" vertical="top"/>
      <protection/>
    </xf>
    <xf numFmtId="0" fontId="2" fillId="0" borderId="8" xfId="30" applyFont="1" applyBorder="1" applyAlignment="1">
      <alignment horizontal="justify" vertical="top"/>
      <protection/>
    </xf>
    <xf numFmtId="0" fontId="2" fillId="0" borderId="3" xfId="30" applyFont="1" applyBorder="1" applyAlignment="1">
      <alignment horizontal="center" vertical="top"/>
      <protection/>
    </xf>
    <xf numFmtId="0" fontId="2" fillId="0" borderId="0" xfId="30" applyFont="1" applyAlignment="1">
      <alignment horizontal="center" vertical="top"/>
      <protection/>
    </xf>
    <xf numFmtId="0" fontId="2" fillId="0" borderId="4" xfId="30" applyFont="1" applyBorder="1" applyAlignment="1">
      <alignment horizontal="center" vertical="top"/>
      <protection/>
    </xf>
    <xf numFmtId="0" fontId="2" fillId="0" borderId="12" xfId="30" applyFont="1" applyBorder="1" applyAlignment="1">
      <alignment horizontal="center" vertical="top"/>
      <protection/>
    </xf>
    <xf numFmtId="0" fontId="2" fillId="0" borderId="13" xfId="30" applyFont="1" applyBorder="1" applyAlignment="1">
      <alignment horizontal="center" vertical="top"/>
      <protection/>
    </xf>
    <xf numFmtId="0" fontId="2" fillId="0" borderId="7" xfId="30" applyFont="1" applyBorder="1" applyAlignment="1">
      <alignment horizontal="center" vertical="top"/>
      <protection/>
    </xf>
    <xf numFmtId="0" fontId="5" fillId="0" borderId="2" xfId="30" applyFont="1" applyBorder="1" applyAlignment="1">
      <alignment horizontal="center" vertical="top"/>
      <protection/>
    </xf>
    <xf numFmtId="0" fontId="5" fillId="0" borderId="8" xfId="30" applyFont="1" applyBorder="1" applyAlignment="1">
      <alignment horizontal="center" vertical="top"/>
      <protection/>
    </xf>
    <xf numFmtId="0" fontId="15" fillId="2" borderId="9" xfId="34" applyFont="1" applyFill="1" applyBorder="1" applyAlignment="1">
      <alignment horizontal="center" vertical="center" wrapText="1"/>
      <protection/>
    </xf>
    <xf numFmtId="0" fontId="15" fillId="2" borderId="10" xfId="34" applyFont="1" applyFill="1" applyBorder="1" applyAlignment="1">
      <alignment horizontal="center" vertical="center" wrapText="1"/>
      <protection/>
    </xf>
    <xf numFmtId="0" fontId="15" fillId="2" borderId="11" xfId="34" applyFont="1" applyFill="1" applyBorder="1" applyAlignment="1">
      <alignment horizontal="center" vertical="center" wrapText="1"/>
      <protection/>
    </xf>
    <xf numFmtId="0" fontId="7" fillId="0" borderId="8" xfId="30" applyFont="1" applyBorder="1" applyAlignment="1">
      <alignment horizontal="center" vertical="top"/>
      <protection/>
    </xf>
    <xf numFmtId="0" fontId="5" fillId="0" borderId="8" xfId="30" applyFont="1" applyBorder="1" applyAlignment="1">
      <alignment horizontal="justify" vertical="top" wrapText="1"/>
      <protection/>
    </xf>
    <xf numFmtId="14" fontId="5" fillId="0" borderId="5" xfId="30" applyNumberFormat="1" applyFont="1" applyBorder="1" applyAlignment="1">
      <alignment horizontal="right" vertical="top"/>
      <protection/>
    </xf>
    <xf numFmtId="0" fontId="3" fillId="0" borderId="8" xfId="30" applyFont="1" applyBorder="1" applyAlignment="1">
      <alignment horizontal="justify" vertical="top"/>
      <protection/>
    </xf>
    <xf numFmtId="14" fontId="5" fillId="0" borderId="3" xfId="30" applyNumberFormat="1" applyFont="1" applyBorder="1" applyAlignment="1">
      <alignment horizontal="right" vertical="top"/>
      <protection/>
    </xf>
    <xf numFmtId="14" fontId="5" fillId="0" borderId="12" xfId="30" applyNumberFormat="1" applyFont="1" applyBorder="1" applyAlignment="1">
      <alignment horizontal="right" vertical="top"/>
      <protection/>
    </xf>
  </cellXfs>
  <cellStyles count="21">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Normal 5" xfId="22"/>
    <cellStyle name="Moneda 2 2" xfId="23"/>
    <cellStyle name="Normal 2 2" xfId="24"/>
    <cellStyle name="Normal 10" xfId="25"/>
    <cellStyle name="Normal 2 3" xfId="26"/>
    <cellStyle name="Normal 4 2" xfId="27"/>
    <cellStyle name="Millares 2" xfId="28"/>
    <cellStyle name="Normal 3 2" xfId="29"/>
    <cellStyle name="Normal 2" xfId="30"/>
    <cellStyle name="Moneda 2" xfId="31"/>
    <cellStyle name="Moneda 2 2 2" xfId="32"/>
    <cellStyle name="Normal 2 2 2" xfId="33"/>
    <cellStyle name="Normal 4" xfId="34"/>
  </cellStyles>
  <dxfs count="276">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1128117</xdr:colOff>
      <xdr:row>8</xdr:row>
      <xdr:rowOff>42819</xdr:rowOff>
    </xdr:to>
    <xdr:pic>
      <xdr:nvPicPr>
        <xdr:cNvPr id="10" name="Imagen 9">
          <a:extLst>
            <a:ext uri="{FF2B5EF4-FFF2-40B4-BE49-F238E27FC236}">
              <a16:creationId xmlns:a16="http://schemas.microsoft.com/office/drawing/2014/main" id="{e6f6b7cc-a1a6-4176-b35e-0ff44af0dcf5}"/>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219075" y="590550"/>
          <a:ext cx="904875" cy="952500"/>
        </a:xfrm>
        <a:prstGeom prst="rect"/>
      </xdr:spPr>
    </xdr:pic>
    <xdr:clientData/>
  </xdr:twoCellAnchor>
  <xdr:twoCellAnchor editAs="oneCell">
    <xdr:from>
      <xdr:col>6</xdr:col>
      <xdr:colOff>58875</xdr:colOff>
      <xdr:row>3</xdr:row>
      <xdr:rowOff>171330</xdr:rowOff>
    </xdr:from>
    <xdr:to>
      <xdr:col>6</xdr:col>
      <xdr:colOff>1554300</xdr:colOff>
      <xdr:row>5</xdr:row>
      <xdr:rowOff>156562</xdr:rowOff>
    </xdr:to>
    <xdr:pic>
      <xdr:nvPicPr>
        <xdr:cNvPr id="11" name="Imagen 10">
          <a:extLst>
            <a:ext uri="{FF2B5EF4-FFF2-40B4-BE49-F238E27FC236}">
              <a16:creationId xmlns:a16="http://schemas.microsoft.com/office/drawing/2014/main" id="{216e4d38-a095-4b6f-9d2f-08b22e4a8d0e}"/>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058400" y="742950"/>
          <a:ext cx="1495425" cy="3619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6"/>
  <dimension ref="A1:K910"/>
  <sheetViews>
    <sheetView showGridLines="0" tabSelected="1" view="pageBreakPreview" zoomScaleNormal="100" zoomScaleSheetLayoutView="100" workbookViewId="0" topLeftCell="A1">
      <selection pane="topLeft" activeCell="F20" sqref="F20"/>
    </sheetView>
  </sheetViews>
  <sheetFormatPr defaultColWidth="14.5942857142857" defaultRowHeight="14.25"/>
  <cols>
    <col min="1" max="1" width="20.5714285714286" style="5" customWidth="1"/>
    <col min="2" max="2" width="56.8571428571429" style="6" customWidth="1"/>
    <col min="3" max="3" width="13.7142857142857" customWidth="1"/>
    <col min="4" max="4" width="15.1428571428571" customWidth="1"/>
    <col min="5" max="5" width="17.8571428571429" customWidth="1"/>
    <col min="6" max="6" width="25.8571428571429" style="7" customWidth="1"/>
    <col min="7" max="7" width="24.2857142857143" customWidth="1"/>
  </cols>
  <sheetData>
    <row r="1" spans="1:7" s="1" customFormat="1" ht="15" customHeight="1">
      <c r="A1" s="8"/>
      <c r="B1" s="9" t="s">
        <v>0</v>
      </c>
      <c r="C1" s="76" t="s">
        <v>1</v>
      </c>
      <c r="D1" s="76"/>
      <c r="E1" s="76"/>
      <c r="F1" s="76"/>
      <c r="G1" s="48"/>
    </row>
    <row r="2" spans="1:7" s="1" customFormat="1" ht="15" customHeight="1">
      <c r="A2" s="10"/>
      <c r="B2" s="11" t="s">
        <v>2</v>
      </c>
      <c r="C2" s="12"/>
      <c r="D2" s="13"/>
      <c r="E2" s="13"/>
      <c r="F2" s="14"/>
      <c r="G2" s="49"/>
    </row>
    <row r="3" spans="1:7" s="1" customFormat="1" ht="15" customHeight="1" thickBot="1">
      <c r="A3" s="10"/>
      <c r="B3" s="15" t="s">
        <v>3</v>
      </c>
      <c r="C3" s="89" t="s">
        <v>877</v>
      </c>
      <c r="D3" s="89"/>
      <c r="E3" s="89"/>
      <c r="F3" s="89"/>
      <c r="G3" s="49"/>
    </row>
    <row r="4" spans="1:7" s="1" customFormat="1" ht="15" customHeight="1" thickBot="1">
      <c r="A4" s="10"/>
      <c r="B4" s="90"/>
      <c r="C4" s="89"/>
      <c r="D4" s="89"/>
      <c r="E4" s="89"/>
      <c r="F4" s="89"/>
      <c r="G4" s="49"/>
    </row>
    <row r="5" spans="1:7" s="1" customFormat="1" ht="15" customHeight="1" thickBot="1">
      <c r="A5" s="10"/>
      <c r="B5" s="90"/>
      <c r="C5" s="89"/>
      <c r="D5" s="89"/>
      <c r="E5" s="89"/>
      <c r="F5" s="89"/>
      <c r="G5" s="49"/>
    </row>
    <row r="6" spans="1:7" s="1" customFormat="1" ht="15" customHeight="1">
      <c r="A6" s="10"/>
      <c r="B6" s="16" t="s">
        <v>4</v>
      </c>
      <c r="C6" s="91" t="s">
        <v>5</v>
      </c>
      <c r="D6" s="91"/>
      <c r="E6" s="91"/>
      <c r="F6" s="17"/>
      <c r="G6" s="49"/>
    </row>
    <row r="7" spans="1:7" s="1" customFormat="1" ht="14.65" thickBot="1">
      <c r="A7" s="10"/>
      <c r="B7" s="92" t="s">
        <v>878</v>
      </c>
      <c r="C7" s="93" t="s">
        <v>6</v>
      </c>
      <c r="D7" s="93"/>
      <c r="E7" s="93"/>
      <c r="F7" s="18"/>
      <c r="G7" s="49"/>
    </row>
    <row r="8" spans="1:7" s="1" customFormat="1" ht="14.65" thickBot="1">
      <c r="A8" s="10"/>
      <c r="B8" s="92"/>
      <c r="C8" s="93" t="s">
        <v>7</v>
      </c>
      <c r="D8" s="93"/>
      <c r="E8" s="93"/>
      <c r="F8" s="19"/>
      <c r="G8" s="49"/>
    </row>
    <row r="9" spans="1:7" s="1" customFormat="1" ht="21.95" customHeight="1" thickBot="1">
      <c r="A9" s="10"/>
      <c r="B9" s="92"/>
      <c r="C9" s="94" t="s">
        <v>8</v>
      </c>
      <c r="D9" s="94"/>
      <c r="E9" s="94"/>
      <c r="F9" s="20"/>
      <c r="G9" s="50"/>
    </row>
    <row r="10" spans="1:7" s="1" customFormat="1" ht="15" customHeight="1">
      <c r="A10" s="10"/>
      <c r="B10" s="9" t="s">
        <v>9</v>
      </c>
      <c r="C10" s="76" t="s">
        <v>10</v>
      </c>
      <c r="D10" s="76"/>
      <c r="E10" s="76"/>
      <c r="F10" s="76"/>
      <c r="G10" s="21" t="s">
        <v>11</v>
      </c>
    </row>
    <row r="11" spans="1:7" s="1" customFormat="1" ht="15" customHeight="1" thickBot="1">
      <c r="A11" s="10"/>
      <c r="B11" s="77"/>
      <c r="C11" s="78"/>
      <c r="D11" s="79"/>
      <c r="E11" s="79"/>
      <c r="F11" s="80"/>
      <c r="G11" s="84"/>
    </row>
    <row r="12" spans="1:7" s="1" customFormat="1" ht="15" customHeight="1" thickBot="1">
      <c r="A12" s="22"/>
      <c r="B12" s="77"/>
      <c r="C12" s="81"/>
      <c r="D12" s="82"/>
      <c r="E12" s="82"/>
      <c r="F12" s="83"/>
      <c r="G12" s="85"/>
    </row>
    <row r="13" spans="1:6" s="2" customFormat="1" ht="15" customHeight="1" thickBot="1">
      <c r="A13" s="23"/>
      <c r="B13" s="24"/>
      <c r="D13" s="24"/>
      <c r="F13" s="25"/>
    </row>
    <row r="14" spans="1:7" s="1" customFormat="1" ht="15" customHeight="1" thickBot="1">
      <c r="A14" s="86" t="s">
        <v>12</v>
      </c>
      <c r="B14" s="87"/>
      <c r="C14" s="87"/>
      <c r="D14" s="87"/>
      <c r="E14" s="87"/>
      <c r="F14" s="87"/>
      <c r="G14" s="88"/>
    </row>
    <row r="15" spans="1:7" s="1" customFormat="1" ht="15" customHeight="1" thickBot="1">
      <c r="A15" s="26"/>
      <c r="B15" s="27"/>
      <c r="C15" s="28"/>
      <c r="D15" s="28"/>
      <c r="E15" s="28"/>
      <c r="F15" s="29"/>
      <c r="G15" s="28"/>
    </row>
    <row r="16" spans="1:7" s="3" customFormat="1" ht="40.5" customHeight="1" thickBot="1">
      <c r="A16" s="51" t="s">
        <v>13</v>
      </c>
      <c r="B16" s="52" t="s">
        <v>14</v>
      </c>
      <c r="C16" s="52" t="s">
        <v>15</v>
      </c>
      <c r="D16" s="52" t="s">
        <v>16</v>
      </c>
      <c r="E16" s="52" t="s">
        <v>17</v>
      </c>
      <c r="F16" s="52" t="s">
        <v>18</v>
      </c>
      <c r="G16" s="53" t="s">
        <v>19</v>
      </c>
    </row>
    <row r="17" spans="1:9" s="2" customFormat="1" ht="39.4">
      <c r="A17" s="30"/>
      <c r="B17" s="31" t="str">
        <f>+B7</f>
        <v>Rehabilitación de comedor, dormitorios, apoyo administrativo y pasillos en las instalaciones del Sistema de Atención Médica Urgencias (SAMU), ubicado en el municipio de Zapopan, Jalisco.</v>
      </c>
      <c r="C17" s="32"/>
      <c r="D17" s="32"/>
      <c r="E17" s="32"/>
      <c r="F17" s="32"/>
      <c r="G17" s="33">
        <f>G18+G164+G325+G466+G675</f>
        <v>0</v>
      </c>
      <c r="I17" s="61"/>
    </row>
    <row r="18" spans="1:8" s="1" customFormat="1" ht="14.25">
      <c r="A18" s="34" t="s">
        <v>20</v>
      </c>
      <c r="B18" s="35" t="s">
        <v>879</v>
      </c>
      <c r="C18" s="36"/>
      <c r="D18" s="37"/>
      <c r="E18" s="38"/>
      <c r="F18" s="38"/>
      <c r="G18" s="33">
        <f>G19+G35+G40+G51+G61+G68+G81+G84+G90+G100+G105+G111+G121+G124+G142+G145+G161</f>
        <v>0</v>
      </c>
      <c r="H18" s="74"/>
    </row>
    <row r="19" spans="1:11" s="4" customFormat="1" ht="14.25">
      <c r="A19" s="66" t="s">
        <v>30</v>
      </c>
      <c r="B19" s="66" t="s">
        <v>31</v>
      </c>
      <c r="C19" s="67"/>
      <c r="D19" s="68"/>
      <c r="E19" s="69"/>
      <c r="F19" s="70"/>
      <c r="G19" s="71">
        <f>SUM(G20:G34)</f>
        <v>0</v>
      </c>
      <c r="H19" s="65"/>
      <c r="I19" s="65"/>
      <c r="J19" s="1"/>
      <c r="K19" s="1"/>
    </row>
    <row r="20" spans="1:11" s="4" customFormat="1" ht="81">
      <c r="A20" s="39" t="s">
        <v>318</v>
      </c>
      <c r="B20" s="40" t="s">
        <v>32</v>
      </c>
      <c r="C20" s="41" t="s">
        <v>21</v>
      </c>
      <c r="D20" s="42">
        <v>92.51</v>
      </c>
      <c r="E20" s="43"/>
      <c r="F20" s="44" t="str">
        <f>+numtext(E20)</f>
        <v>CERO PESOS 00/100 M.N.</v>
      </c>
      <c r="G20" s="45">
        <f>+ROUND(D20*E20,2)</f>
        <v>0</v>
      </c>
      <c r="H20" s="65"/>
      <c r="I20" s="65"/>
      <c r="J20" s="1"/>
      <c r="K20" s="1"/>
    </row>
    <row r="21" spans="1:11" s="4" customFormat="1" ht="40.5">
      <c r="A21" s="39" t="s">
        <v>319</v>
      </c>
      <c r="B21" s="40" t="s">
        <v>33</v>
      </c>
      <c r="C21" s="41" t="s">
        <v>21</v>
      </c>
      <c r="D21" s="42">
        <v>74.72</v>
      </c>
      <c r="E21" s="43"/>
      <c r="F21" s="44" t="str">
        <f t="shared" si="0" ref="F21:F34">+numtext(E21)</f>
        <v>CERO PESOS 00/100 M.N.</v>
      </c>
      <c r="G21" s="45">
        <f t="shared" si="1" ref="G21:G34">+ROUND(D21*E21,2)</f>
        <v>0</v>
      </c>
      <c r="H21" s="65"/>
      <c r="I21" s="65"/>
      <c r="J21" s="1"/>
      <c r="K21" s="1"/>
    </row>
    <row r="22" spans="1:11" s="4" customFormat="1" ht="50.65">
      <c r="A22" s="39" t="s">
        <v>320</v>
      </c>
      <c r="B22" s="40" t="s">
        <v>34</v>
      </c>
      <c r="C22" s="41" t="s">
        <v>21</v>
      </c>
      <c r="D22" s="42">
        <v>68.86</v>
      </c>
      <c r="E22" s="43"/>
      <c r="F22" s="44" t="str">
        <f t="shared" si="0"/>
        <v>CERO PESOS 00/100 M.N.</v>
      </c>
      <c r="G22" s="45">
        <f t="shared" si="1"/>
        <v>0</v>
      </c>
      <c r="H22" s="65"/>
      <c r="I22" s="65"/>
      <c r="J22" s="1"/>
      <c r="K22" s="1"/>
    </row>
    <row r="23" spans="1:11" s="4" customFormat="1" ht="60.75">
      <c r="A23" s="39" t="s">
        <v>321</v>
      </c>
      <c r="B23" s="40" t="s">
        <v>35</v>
      </c>
      <c r="C23" s="41" t="s">
        <v>21</v>
      </c>
      <c r="D23" s="42">
        <v>21.05</v>
      </c>
      <c r="E23" s="43"/>
      <c r="F23" s="44" t="str">
        <f t="shared" si="0"/>
        <v>CERO PESOS 00/100 M.N.</v>
      </c>
      <c r="G23" s="45">
        <f t="shared" si="1"/>
        <v>0</v>
      </c>
      <c r="H23" s="65"/>
      <c r="I23" s="65"/>
      <c r="J23" s="1"/>
      <c r="K23" s="1"/>
    </row>
    <row r="24" spans="1:11" s="4" customFormat="1" ht="40.5">
      <c r="A24" s="39" t="s">
        <v>322</v>
      </c>
      <c r="B24" s="40" t="s">
        <v>36</v>
      </c>
      <c r="C24" s="41" t="s">
        <v>21</v>
      </c>
      <c r="D24" s="42">
        <v>92.51</v>
      </c>
      <c r="E24" s="43"/>
      <c r="F24" s="44" t="str">
        <f t="shared" si="0"/>
        <v>CERO PESOS 00/100 M.N.</v>
      </c>
      <c r="G24" s="45">
        <f t="shared" si="1"/>
        <v>0</v>
      </c>
      <c r="H24" s="65"/>
      <c r="I24" s="65"/>
      <c r="J24" s="1"/>
      <c r="K24" s="1"/>
    </row>
    <row r="25" spans="1:11" s="4" customFormat="1" ht="40.5">
      <c r="A25" s="39" t="s">
        <v>323</v>
      </c>
      <c r="B25" s="40" t="s">
        <v>37</v>
      </c>
      <c r="C25" s="41" t="s">
        <v>29</v>
      </c>
      <c r="D25" s="42">
        <v>5</v>
      </c>
      <c r="E25" s="43"/>
      <c r="F25" s="44" t="str">
        <f t="shared" si="0"/>
        <v>CERO PESOS 00/100 M.N.</v>
      </c>
      <c r="G25" s="45">
        <f t="shared" si="1"/>
        <v>0</v>
      </c>
      <c r="H25" s="65"/>
      <c r="I25" s="65"/>
      <c r="J25" s="1"/>
      <c r="K25" s="1"/>
    </row>
    <row r="26" spans="1:11" s="4" customFormat="1" ht="50.65">
      <c r="A26" s="39" t="s">
        <v>324</v>
      </c>
      <c r="B26" s="40" t="s">
        <v>38</v>
      </c>
      <c r="C26" s="41" t="s">
        <v>22</v>
      </c>
      <c r="D26" s="42">
        <v>13.31</v>
      </c>
      <c r="E26" s="43"/>
      <c r="F26" s="44" t="str">
        <f t="shared" si="0"/>
        <v>CERO PESOS 00/100 M.N.</v>
      </c>
      <c r="G26" s="45">
        <f t="shared" si="1"/>
        <v>0</v>
      </c>
      <c r="H26" s="65"/>
      <c r="I26" s="65"/>
      <c r="J26" s="1"/>
      <c r="K26" s="1"/>
    </row>
    <row r="27" spans="1:11" s="4" customFormat="1" ht="40.5">
      <c r="A27" s="39" t="s">
        <v>325</v>
      </c>
      <c r="B27" s="40" t="s">
        <v>39</v>
      </c>
      <c r="C27" s="41" t="s">
        <v>29</v>
      </c>
      <c r="D27" s="42">
        <v>7</v>
      </c>
      <c r="E27" s="43"/>
      <c r="F27" s="44" t="str">
        <f t="shared" si="0"/>
        <v>CERO PESOS 00/100 M.N.</v>
      </c>
      <c r="G27" s="45">
        <f t="shared" si="1"/>
        <v>0</v>
      </c>
      <c r="H27" s="65"/>
      <c r="I27" s="65"/>
      <c r="J27" s="1"/>
      <c r="K27" s="1"/>
    </row>
    <row r="28" spans="1:11" s="4" customFormat="1" ht="60.75">
      <c r="A28" s="39" t="s">
        <v>326</v>
      </c>
      <c r="B28" s="40" t="s">
        <v>40</v>
      </c>
      <c r="C28" s="41" t="s">
        <v>22</v>
      </c>
      <c r="D28" s="42">
        <v>42.93</v>
      </c>
      <c r="E28" s="43"/>
      <c r="F28" s="44" t="str">
        <f t="shared" si="0"/>
        <v>CERO PESOS 00/100 M.N.</v>
      </c>
      <c r="G28" s="45">
        <f t="shared" si="1"/>
        <v>0</v>
      </c>
      <c r="H28" s="65"/>
      <c r="I28" s="65"/>
      <c r="J28" s="1"/>
      <c r="K28" s="1"/>
    </row>
    <row r="29" spans="1:11" s="4" customFormat="1" ht="20.25">
      <c r="A29" s="39" t="s">
        <v>327</v>
      </c>
      <c r="B29" s="40" t="s">
        <v>41</v>
      </c>
      <c r="C29" s="41" t="s">
        <v>29</v>
      </c>
      <c r="D29" s="42">
        <v>5</v>
      </c>
      <c r="E29" s="43"/>
      <c r="F29" s="44" t="str">
        <f t="shared" si="0"/>
        <v>CERO PESOS 00/100 M.N.</v>
      </c>
      <c r="G29" s="45">
        <f t="shared" si="1"/>
        <v>0</v>
      </c>
      <c r="H29" s="65"/>
      <c r="I29" s="65"/>
      <c r="J29" s="1"/>
      <c r="K29" s="1"/>
    </row>
    <row r="30" spans="1:11" s="4" customFormat="1" ht="40.5">
      <c r="A30" s="39" t="s">
        <v>328</v>
      </c>
      <c r="B30" s="40" t="s">
        <v>42</v>
      </c>
      <c r="C30" s="41" t="s">
        <v>29</v>
      </c>
      <c r="D30" s="42">
        <v>32</v>
      </c>
      <c r="E30" s="43"/>
      <c r="F30" s="44" t="str">
        <f t="shared" si="0"/>
        <v>CERO PESOS 00/100 M.N.</v>
      </c>
      <c r="G30" s="45">
        <f t="shared" si="1"/>
        <v>0</v>
      </c>
      <c r="H30" s="65"/>
      <c r="I30" s="65"/>
      <c r="J30" s="1"/>
      <c r="K30" s="1"/>
    </row>
    <row r="31" spans="1:11" s="4" customFormat="1" ht="50.65">
      <c r="A31" s="39" t="s">
        <v>329</v>
      </c>
      <c r="B31" s="40" t="s">
        <v>43</v>
      </c>
      <c r="C31" s="41" t="s">
        <v>29</v>
      </c>
      <c r="D31" s="42">
        <v>14</v>
      </c>
      <c r="E31" s="43"/>
      <c r="F31" s="44" t="str">
        <f t="shared" si="0"/>
        <v>CERO PESOS 00/100 M.N.</v>
      </c>
      <c r="G31" s="45">
        <f t="shared" si="1"/>
        <v>0</v>
      </c>
      <c r="H31" s="65"/>
      <c r="I31" s="65"/>
      <c r="J31" s="1"/>
      <c r="K31" s="1"/>
    </row>
    <row r="32" spans="1:11" s="4" customFormat="1" ht="20.25">
      <c r="A32" s="39" t="s">
        <v>330</v>
      </c>
      <c r="B32" s="40" t="s">
        <v>41</v>
      </c>
      <c r="C32" s="41" t="s">
        <v>29</v>
      </c>
      <c r="D32" s="42">
        <v>8</v>
      </c>
      <c r="E32" s="43"/>
      <c r="F32" s="44" t="str">
        <f t="shared" si="0"/>
        <v>CERO PESOS 00/100 M.N.</v>
      </c>
      <c r="G32" s="45">
        <f t="shared" si="1"/>
        <v>0</v>
      </c>
      <c r="H32" s="65"/>
      <c r="I32" s="65"/>
      <c r="J32" s="1"/>
      <c r="K32" s="1"/>
    </row>
    <row r="33" spans="1:11" s="4" customFormat="1" ht="40.5">
      <c r="A33" s="39" t="s">
        <v>331</v>
      </c>
      <c r="B33" s="40" t="s">
        <v>44</v>
      </c>
      <c r="C33" s="41" t="s">
        <v>28</v>
      </c>
      <c r="D33" s="42">
        <v>26.09</v>
      </c>
      <c r="E33" s="43"/>
      <c r="F33" s="44" t="str">
        <f t="shared" si="0"/>
        <v>CERO PESOS 00/100 M.N.</v>
      </c>
      <c r="G33" s="45">
        <f t="shared" si="1"/>
        <v>0</v>
      </c>
      <c r="H33" s="65"/>
      <c r="I33" s="65"/>
      <c r="J33" s="1"/>
      <c r="K33" s="1"/>
    </row>
    <row r="34" spans="1:11" s="4" customFormat="1" ht="40.5">
      <c r="A34" s="39" t="s">
        <v>332</v>
      </c>
      <c r="B34" s="40" t="s">
        <v>45</v>
      </c>
      <c r="C34" s="41" t="s">
        <v>46</v>
      </c>
      <c r="D34" s="42">
        <v>260.91</v>
      </c>
      <c r="E34" s="43"/>
      <c r="F34" s="44" t="str">
        <f t="shared" si="0"/>
        <v>CERO PESOS 00/100 M.N.</v>
      </c>
      <c r="G34" s="45">
        <f t="shared" si="1"/>
        <v>0</v>
      </c>
      <c r="H34" s="65"/>
      <c r="I34" s="65"/>
      <c r="J34" s="1"/>
      <c r="K34" s="1"/>
    </row>
    <row r="35" spans="1:11" s="4" customFormat="1" ht="14.25">
      <c r="A35" s="66" t="s">
        <v>47</v>
      </c>
      <c r="B35" s="66" t="s">
        <v>56</v>
      </c>
      <c r="C35" s="67"/>
      <c r="D35" s="68"/>
      <c r="E35" s="69"/>
      <c r="F35" s="70"/>
      <c r="G35" s="71">
        <f>SUM(G36:G39)</f>
        <v>0</v>
      </c>
      <c r="H35" s="65"/>
      <c r="I35" s="65"/>
      <c r="J35" s="1"/>
      <c r="K35" s="1"/>
    </row>
    <row r="36" spans="1:11" s="4" customFormat="1" ht="50.65">
      <c r="A36" s="39" t="s">
        <v>333</v>
      </c>
      <c r="B36" s="40" t="s">
        <v>59</v>
      </c>
      <c r="C36" s="41" t="s">
        <v>21</v>
      </c>
      <c r="D36" s="42">
        <v>93.06</v>
      </c>
      <c r="E36" s="43"/>
      <c r="F36" s="44" t="str">
        <f t="shared" si="2" ref="F36:F39">+numtext(E36)</f>
        <v>CERO PESOS 00/100 M.N.</v>
      </c>
      <c r="G36" s="45">
        <f t="shared" si="3" ref="G36:G39">+ROUND(D36*E36,2)</f>
        <v>0</v>
      </c>
      <c r="H36" s="65"/>
      <c r="I36" s="65"/>
      <c r="J36" s="1"/>
      <c r="K36" s="1"/>
    </row>
    <row r="37" spans="1:11" s="4" customFormat="1" ht="40.5">
      <c r="A37" s="39" t="s">
        <v>334</v>
      </c>
      <c r="B37" s="40" t="s">
        <v>60</v>
      </c>
      <c r="C37" s="41" t="s">
        <v>22</v>
      </c>
      <c r="D37" s="42">
        <v>62.56</v>
      </c>
      <c r="E37" s="43"/>
      <c r="F37" s="44" t="str">
        <f t="shared" si="2"/>
        <v>CERO PESOS 00/100 M.N.</v>
      </c>
      <c r="G37" s="45">
        <f t="shared" si="3"/>
        <v>0</v>
      </c>
      <c r="H37" s="65"/>
      <c r="I37" s="65"/>
      <c r="J37" s="1"/>
      <c r="K37" s="1"/>
    </row>
    <row r="38" spans="1:11" s="4" customFormat="1" ht="50.65">
      <c r="A38" s="39" t="s">
        <v>335</v>
      </c>
      <c r="B38" s="40" t="s">
        <v>61</v>
      </c>
      <c r="C38" s="41" t="s">
        <v>22</v>
      </c>
      <c r="D38" s="42">
        <v>12.80</v>
      </c>
      <c r="E38" s="43"/>
      <c r="F38" s="44" t="str">
        <f t="shared" si="2"/>
        <v>CERO PESOS 00/100 M.N.</v>
      </c>
      <c r="G38" s="45">
        <f t="shared" si="3"/>
        <v>0</v>
      </c>
      <c r="H38" s="65"/>
      <c r="I38" s="65"/>
      <c r="J38" s="1"/>
      <c r="K38" s="1"/>
    </row>
    <row r="39" spans="1:11" s="4" customFormat="1" ht="81">
      <c r="A39" s="39" t="s">
        <v>336</v>
      </c>
      <c r="B39" s="40" t="s">
        <v>62</v>
      </c>
      <c r="C39" s="41" t="s">
        <v>29</v>
      </c>
      <c r="D39" s="42">
        <v>16</v>
      </c>
      <c r="E39" s="43"/>
      <c r="F39" s="44" t="str">
        <f t="shared" si="2"/>
        <v>CERO PESOS 00/100 M.N.</v>
      </c>
      <c r="G39" s="45">
        <f t="shared" si="3"/>
        <v>0</v>
      </c>
      <c r="H39" s="65"/>
      <c r="I39" s="65"/>
      <c r="J39" s="1"/>
      <c r="K39" s="1"/>
    </row>
    <row r="40" spans="1:11" s="4" customFormat="1" ht="14.25">
      <c r="A40" s="66" t="s">
        <v>55</v>
      </c>
      <c r="B40" s="66" t="s">
        <v>63</v>
      </c>
      <c r="C40" s="67"/>
      <c r="D40" s="68"/>
      <c r="E40" s="69"/>
      <c r="F40" s="70"/>
      <c r="G40" s="71">
        <f>SUM(G41:G50)</f>
        <v>0</v>
      </c>
      <c r="H40" s="65"/>
      <c r="I40" s="65"/>
      <c r="J40" s="1"/>
      <c r="K40" s="1"/>
    </row>
    <row r="41" spans="1:11" s="4" customFormat="1" ht="30.4">
      <c r="A41" s="39" t="s">
        <v>337</v>
      </c>
      <c r="B41" s="40" t="s">
        <v>64</v>
      </c>
      <c r="C41" s="41" t="s">
        <v>22</v>
      </c>
      <c r="D41" s="42">
        <v>69.66</v>
      </c>
      <c r="E41" s="43"/>
      <c r="F41" s="44" t="str">
        <f t="shared" si="4" ref="F41:F50">+numtext(E41)</f>
        <v>CERO PESOS 00/100 M.N.</v>
      </c>
      <c r="G41" s="45">
        <f t="shared" si="5" ref="G41:G50">+ROUND(D41*E41,2)</f>
        <v>0</v>
      </c>
      <c r="H41" s="65"/>
      <c r="I41" s="65"/>
      <c r="J41" s="1"/>
      <c r="K41" s="1"/>
    </row>
    <row r="42" spans="1:11" s="4" customFormat="1" ht="50.65">
      <c r="A42" s="39" t="s">
        <v>338</v>
      </c>
      <c r="B42" s="40" t="s">
        <v>65</v>
      </c>
      <c r="C42" s="41" t="s">
        <v>29</v>
      </c>
      <c r="D42" s="42">
        <v>5</v>
      </c>
      <c r="E42" s="43"/>
      <c r="F42" s="44" t="str">
        <f t="shared" si="4"/>
        <v>CERO PESOS 00/100 M.N.</v>
      </c>
      <c r="G42" s="45">
        <f t="shared" si="5"/>
        <v>0</v>
      </c>
      <c r="H42" s="65"/>
      <c r="I42" s="65"/>
      <c r="J42" s="1"/>
      <c r="K42" s="1"/>
    </row>
    <row r="43" spans="1:11" s="4" customFormat="1" ht="40.5">
      <c r="A43" s="39" t="s">
        <v>339</v>
      </c>
      <c r="B43" s="40" t="s">
        <v>66</v>
      </c>
      <c r="C43" s="41" t="s">
        <v>22</v>
      </c>
      <c r="D43" s="42">
        <v>15.08</v>
      </c>
      <c r="E43" s="43"/>
      <c r="F43" s="44" t="str">
        <f t="shared" si="4"/>
        <v>CERO PESOS 00/100 M.N.</v>
      </c>
      <c r="G43" s="45">
        <f t="shared" si="5"/>
        <v>0</v>
      </c>
      <c r="H43" s="65"/>
      <c r="I43" s="65"/>
      <c r="J43" s="1"/>
      <c r="K43" s="1"/>
    </row>
    <row r="44" spans="1:11" s="4" customFormat="1" ht="30.4">
      <c r="A44" s="39" t="s">
        <v>340</v>
      </c>
      <c r="B44" s="40" t="s">
        <v>880</v>
      </c>
      <c r="C44" s="41" t="s">
        <v>22</v>
      </c>
      <c r="D44" s="42">
        <v>10.74</v>
      </c>
      <c r="E44" s="43"/>
      <c r="F44" s="44" t="str">
        <f t="shared" si="4"/>
        <v>CERO PESOS 00/100 M.N.</v>
      </c>
      <c r="G44" s="45">
        <f t="shared" si="5"/>
        <v>0</v>
      </c>
      <c r="H44" s="65"/>
      <c r="I44" s="65"/>
      <c r="J44" s="1"/>
      <c r="K44" s="1"/>
    </row>
    <row r="45" spans="1:11" s="4" customFormat="1" ht="30.4">
      <c r="A45" s="39" t="s">
        <v>341</v>
      </c>
      <c r="B45" s="40" t="s">
        <v>67</v>
      </c>
      <c r="C45" s="41" t="s">
        <v>29</v>
      </c>
      <c r="D45" s="42">
        <v>5</v>
      </c>
      <c r="E45" s="43"/>
      <c r="F45" s="44" t="str">
        <f t="shared" si="4"/>
        <v>CERO PESOS 00/100 M.N.</v>
      </c>
      <c r="G45" s="45">
        <f t="shared" si="5"/>
        <v>0</v>
      </c>
      <c r="H45" s="65"/>
      <c r="I45" s="65"/>
      <c r="J45" s="1"/>
      <c r="K45" s="1"/>
    </row>
    <row r="46" spans="1:11" s="4" customFormat="1" ht="30.4">
      <c r="A46" s="39" t="s">
        <v>342</v>
      </c>
      <c r="B46" s="40" t="s">
        <v>68</v>
      </c>
      <c r="C46" s="41" t="s">
        <v>29</v>
      </c>
      <c r="D46" s="42">
        <v>1</v>
      </c>
      <c r="E46" s="43"/>
      <c r="F46" s="44" t="str">
        <f t="shared" si="4"/>
        <v>CERO PESOS 00/100 M.N.</v>
      </c>
      <c r="G46" s="45">
        <f t="shared" si="5"/>
        <v>0</v>
      </c>
      <c r="H46" s="65"/>
      <c r="I46" s="65"/>
      <c r="J46" s="1"/>
      <c r="K46" s="1"/>
    </row>
    <row r="47" spans="1:11" s="4" customFormat="1" ht="20.25">
      <c r="A47" s="39" t="s">
        <v>343</v>
      </c>
      <c r="B47" s="40" t="s">
        <v>70</v>
      </c>
      <c r="C47" s="41" t="s">
        <v>29</v>
      </c>
      <c r="D47" s="42">
        <v>5</v>
      </c>
      <c r="E47" s="43"/>
      <c r="F47" s="44" t="str">
        <f t="shared" si="4"/>
        <v>CERO PESOS 00/100 M.N.</v>
      </c>
      <c r="G47" s="45">
        <f t="shared" si="5"/>
        <v>0</v>
      </c>
      <c r="H47" s="65"/>
      <c r="I47" s="65"/>
      <c r="J47" s="1"/>
      <c r="K47" s="1"/>
    </row>
    <row r="48" spans="1:11" s="4" customFormat="1" ht="40.5">
      <c r="A48" s="39" t="s">
        <v>344</v>
      </c>
      <c r="B48" s="40" t="s">
        <v>170</v>
      </c>
      <c r="C48" s="41" t="s">
        <v>29</v>
      </c>
      <c r="D48" s="42">
        <v>5</v>
      </c>
      <c r="E48" s="43"/>
      <c r="F48" s="44" t="str">
        <f t="shared" si="4"/>
        <v>CERO PESOS 00/100 M.N.</v>
      </c>
      <c r="G48" s="45">
        <f t="shared" si="5"/>
        <v>0</v>
      </c>
      <c r="H48" s="65"/>
      <c r="I48" s="65"/>
      <c r="J48" s="1"/>
      <c r="K48" s="1"/>
    </row>
    <row r="49" spans="1:11" s="4" customFormat="1" ht="40.5">
      <c r="A49" s="39" t="s">
        <v>345</v>
      </c>
      <c r="B49" s="40" t="s">
        <v>71</v>
      </c>
      <c r="C49" s="41" t="s">
        <v>29</v>
      </c>
      <c r="D49" s="42">
        <v>7</v>
      </c>
      <c r="E49" s="43"/>
      <c r="F49" s="44" t="str">
        <f t="shared" si="4"/>
        <v>CERO PESOS 00/100 M.N.</v>
      </c>
      <c r="G49" s="45">
        <f t="shared" si="5"/>
        <v>0</v>
      </c>
      <c r="H49" s="65"/>
      <c r="I49" s="65"/>
      <c r="J49" s="1"/>
      <c r="K49" s="1"/>
    </row>
    <row r="50" spans="1:11" s="4" customFormat="1" ht="40.5">
      <c r="A50" s="39" t="s">
        <v>346</v>
      </c>
      <c r="B50" s="40" t="s">
        <v>881</v>
      </c>
      <c r="C50" s="41" t="s">
        <v>29</v>
      </c>
      <c r="D50" s="42">
        <v>5</v>
      </c>
      <c r="E50" s="43"/>
      <c r="F50" s="44" t="str">
        <f t="shared" si="4"/>
        <v>CERO PESOS 00/100 M.N.</v>
      </c>
      <c r="G50" s="45">
        <f t="shared" si="5"/>
        <v>0</v>
      </c>
      <c r="H50" s="65"/>
      <c r="I50" s="65"/>
      <c r="J50" s="1"/>
      <c r="K50" s="1"/>
    </row>
    <row r="51" spans="1:11" s="4" customFormat="1" ht="14.25">
      <c r="A51" s="66" t="s">
        <v>143</v>
      </c>
      <c r="B51" s="66" t="s">
        <v>72</v>
      </c>
      <c r="C51" s="67"/>
      <c r="D51" s="68"/>
      <c r="E51" s="69"/>
      <c r="F51" s="70"/>
      <c r="G51" s="71">
        <f>SUM(G52:G60)</f>
        <v>0</v>
      </c>
      <c r="H51" s="65"/>
      <c r="I51" s="65"/>
      <c r="J51" s="1"/>
      <c r="K51" s="1"/>
    </row>
    <row r="52" spans="1:11" s="4" customFormat="1" ht="30.4">
      <c r="A52" s="39" t="s">
        <v>347</v>
      </c>
      <c r="B52" s="40" t="s">
        <v>64</v>
      </c>
      <c r="C52" s="41" t="s">
        <v>22</v>
      </c>
      <c r="D52" s="42">
        <v>69.66</v>
      </c>
      <c r="E52" s="43"/>
      <c r="F52" s="44" t="str">
        <f t="shared" si="6" ref="F52:F60">+numtext(E52)</f>
        <v>CERO PESOS 00/100 M.N.</v>
      </c>
      <c r="G52" s="45">
        <f t="shared" si="7" ref="G52:G60">+ROUND(D52*E52,2)</f>
        <v>0</v>
      </c>
      <c r="H52" s="65"/>
      <c r="I52" s="65"/>
      <c r="J52" s="1"/>
      <c r="K52" s="1"/>
    </row>
    <row r="53" spans="1:11" s="4" customFormat="1" ht="40.5">
      <c r="A53" s="39" t="s">
        <v>348</v>
      </c>
      <c r="B53" s="40" t="s">
        <v>172</v>
      </c>
      <c r="C53" s="41" t="s">
        <v>22</v>
      </c>
      <c r="D53" s="42">
        <v>5.1</v>
      </c>
      <c r="E53" s="43"/>
      <c r="F53" s="44" t="str">
        <f t="shared" si="6"/>
        <v>CERO PESOS 00/100 M.N.</v>
      </c>
      <c r="G53" s="45">
        <f t="shared" si="7"/>
        <v>0</v>
      </c>
      <c r="H53" s="65"/>
      <c r="I53" s="65"/>
      <c r="J53" s="1"/>
      <c r="K53" s="1"/>
    </row>
    <row r="54" spans="1:11" s="4" customFormat="1" ht="40.5">
      <c r="A54" s="39" t="s">
        <v>349</v>
      </c>
      <c r="B54" s="40" t="s">
        <v>173</v>
      </c>
      <c r="C54" s="41" t="s">
        <v>22</v>
      </c>
      <c r="D54" s="42">
        <v>3.47</v>
      </c>
      <c r="E54" s="43"/>
      <c r="F54" s="44" t="str">
        <f t="shared" si="6"/>
        <v>CERO PESOS 00/100 M.N.</v>
      </c>
      <c r="G54" s="45">
        <f t="shared" si="7"/>
        <v>0</v>
      </c>
      <c r="H54" s="65"/>
      <c r="I54" s="65"/>
      <c r="J54" s="1"/>
      <c r="K54" s="1"/>
    </row>
    <row r="55" spans="1:11" s="4" customFormat="1" ht="40.5">
      <c r="A55" s="39" t="s">
        <v>350</v>
      </c>
      <c r="B55" s="40" t="s">
        <v>73</v>
      </c>
      <c r="C55" s="41" t="s">
        <v>22</v>
      </c>
      <c r="D55" s="42">
        <v>3.75</v>
      </c>
      <c r="E55" s="43"/>
      <c r="F55" s="44" t="str">
        <f t="shared" si="6"/>
        <v>CERO PESOS 00/100 M.N.</v>
      </c>
      <c r="G55" s="45">
        <f t="shared" si="7"/>
        <v>0</v>
      </c>
      <c r="H55" s="65"/>
      <c r="I55" s="65"/>
      <c r="J55" s="1"/>
      <c r="K55" s="1"/>
    </row>
    <row r="56" spans="1:11" s="4" customFormat="1" ht="30.4">
      <c r="A56" s="39" t="s">
        <v>351</v>
      </c>
      <c r="B56" s="40" t="s">
        <v>882</v>
      </c>
      <c r="C56" s="41" t="s">
        <v>29</v>
      </c>
      <c r="D56" s="42">
        <v>1</v>
      </c>
      <c r="E56" s="43"/>
      <c r="F56" s="44" t="str">
        <f t="shared" si="6"/>
        <v>CERO PESOS 00/100 M.N.</v>
      </c>
      <c r="G56" s="45">
        <f t="shared" si="7"/>
        <v>0</v>
      </c>
      <c r="H56" s="65"/>
      <c r="I56" s="65"/>
      <c r="J56" s="1"/>
      <c r="K56" s="1"/>
    </row>
    <row r="57" spans="1:11" s="4" customFormat="1" ht="60.75">
      <c r="A57" s="39" t="s">
        <v>352</v>
      </c>
      <c r="B57" s="40" t="s">
        <v>76</v>
      </c>
      <c r="C57" s="41" t="s">
        <v>29</v>
      </c>
      <c r="D57" s="42">
        <v>8</v>
      </c>
      <c r="E57" s="43"/>
      <c r="F57" s="44" t="str">
        <f t="shared" si="6"/>
        <v>CERO PESOS 00/100 M.N.</v>
      </c>
      <c r="G57" s="45">
        <f t="shared" si="7"/>
        <v>0</v>
      </c>
      <c r="H57" s="65"/>
      <c r="I57" s="65"/>
      <c r="J57" s="1"/>
      <c r="K57" s="1"/>
    </row>
    <row r="58" spans="1:11" s="4" customFormat="1" ht="40.5">
      <c r="A58" s="39" t="s">
        <v>353</v>
      </c>
      <c r="B58" s="40" t="s">
        <v>178</v>
      </c>
      <c r="C58" s="41" t="s">
        <v>29</v>
      </c>
      <c r="D58" s="42">
        <v>3</v>
      </c>
      <c r="E58" s="43"/>
      <c r="F58" s="44" t="str">
        <f t="shared" si="6"/>
        <v>CERO PESOS 00/100 M.N.</v>
      </c>
      <c r="G58" s="45">
        <f t="shared" si="7"/>
        <v>0</v>
      </c>
      <c r="H58" s="65"/>
      <c r="I58" s="65"/>
      <c r="J58" s="1"/>
      <c r="K58" s="1"/>
    </row>
    <row r="59" spans="1:11" s="4" customFormat="1" ht="40.5">
      <c r="A59" s="39" t="s">
        <v>354</v>
      </c>
      <c r="B59" s="40" t="s">
        <v>179</v>
      </c>
      <c r="C59" s="41" t="s">
        <v>29</v>
      </c>
      <c r="D59" s="42">
        <v>2</v>
      </c>
      <c r="E59" s="43"/>
      <c r="F59" s="44" t="str">
        <f t="shared" si="6"/>
        <v>CERO PESOS 00/100 M.N.</v>
      </c>
      <c r="G59" s="45">
        <f t="shared" si="7"/>
        <v>0</v>
      </c>
      <c r="H59" s="65"/>
      <c r="I59" s="65"/>
      <c r="J59" s="1"/>
      <c r="K59" s="1"/>
    </row>
    <row r="60" spans="1:11" s="4" customFormat="1" ht="40.5">
      <c r="A60" s="39" t="s">
        <v>355</v>
      </c>
      <c r="B60" s="40" t="s">
        <v>77</v>
      </c>
      <c r="C60" s="41" t="s">
        <v>29</v>
      </c>
      <c r="D60" s="42">
        <v>2</v>
      </c>
      <c r="E60" s="43"/>
      <c r="F60" s="44" t="str">
        <f t="shared" si="6"/>
        <v>CERO PESOS 00/100 M.N.</v>
      </c>
      <c r="G60" s="45">
        <f t="shared" si="7"/>
        <v>0</v>
      </c>
      <c r="H60" s="65"/>
      <c r="I60" s="65"/>
      <c r="J60" s="1"/>
      <c r="K60" s="1"/>
    </row>
    <row r="61" spans="1:11" s="4" customFormat="1" ht="14.25">
      <c r="A61" s="66" t="s">
        <v>144</v>
      </c>
      <c r="B61" s="66" t="s">
        <v>78</v>
      </c>
      <c r="C61" s="67"/>
      <c r="D61" s="68"/>
      <c r="E61" s="69"/>
      <c r="F61" s="70"/>
      <c r="G61" s="71">
        <f>SUM(G62:G67)</f>
        <v>0</v>
      </c>
      <c r="H61" s="65"/>
      <c r="I61" s="65"/>
      <c r="J61" s="1"/>
      <c r="K61" s="1"/>
    </row>
    <row r="62" spans="1:11" s="4" customFormat="1" ht="151.9">
      <c r="A62" s="39" t="s">
        <v>356</v>
      </c>
      <c r="B62" s="40" t="s">
        <v>79</v>
      </c>
      <c r="C62" s="41" t="s">
        <v>29</v>
      </c>
      <c r="D62" s="42">
        <v>9</v>
      </c>
      <c r="E62" s="43"/>
      <c r="F62" s="44" t="str">
        <f t="shared" si="8" ref="F62:F67">+numtext(E62)</f>
        <v>CERO PESOS 00/100 M.N.</v>
      </c>
      <c r="G62" s="45">
        <f t="shared" si="9" ref="G62:G67">+ROUND(D62*E62,2)</f>
        <v>0</v>
      </c>
      <c r="H62" s="65"/>
      <c r="I62" s="65"/>
      <c r="J62" s="1"/>
      <c r="K62" s="1"/>
    </row>
    <row r="63" spans="1:11" s="4" customFormat="1" ht="60.75">
      <c r="A63" s="39" t="s">
        <v>357</v>
      </c>
      <c r="B63" s="40" t="s">
        <v>883</v>
      </c>
      <c r="C63" s="41" t="s">
        <v>29</v>
      </c>
      <c r="D63" s="42">
        <v>9</v>
      </c>
      <c r="E63" s="43"/>
      <c r="F63" s="44" t="str">
        <f t="shared" si="8"/>
        <v>CERO PESOS 00/100 M.N.</v>
      </c>
      <c r="G63" s="45">
        <f t="shared" si="9"/>
        <v>0</v>
      </c>
      <c r="H63" s="65"/>
      <c r="I63" s="65"/>
      <c r="J63" s="1"/>
      <c r="K63" s="1"/>
    </row>
    <row r="64" spans="1:11" s="4" customFormat="1" ht="111.4">
      <c r="A64" s="39" t="s">
        <v>358</v>
      </c>
      <c r="B64" s="40" t="s">
        <v>81</v>
      </c>
      <c r="C64" s="41" t="s">
        <v>29</v>
      </c>
      <c r="D64" s="42">
        <v>2</v>
      </c>
      <c r="E64" s="43"/>
      <c r="F64" s="44" t="str">
        <f t="shared" si="8"/>
        <v>CERO PESOS 00/100 M.N.</v>
      </c>
      <c r="G64" s="45">
        <f t="shared" si="9"/>
        <v>0</v>
      </c>
      <c r="H64" s="65"/>
      <c r="I64" s="65"/>
      <c r="J64" s="1"/>
      <c r="K64" s="1"/>
    </row>
    <row r="65" spans="1:11" s="4" customFormat="1" ht="40.5">
      <c r="A65" s="39" t="s">
        <v>359</v>
      </c>
      <c r="B65" s="40" t="s">
        <v>82</v>
      </c>
      <c r="C65" s="41" t="s">
        <v>29</v>
      </c>
      <c r="D65" s="42">
        <v>2</v>
      </c>
      <c r="E65" s="43"/>
      <c r="F65" s="44" t="str">
        <f t="shared" si="8"/>
        <v>CERO PESOS 00/100 M.N.</v>
      </c>
      <c r="G65" s="45">
        <f t="shared" si="9"/>
        <v>0</v>
      </c>
      <c r="H65" s="65"/>
      <c r="I65" s="65"/>
      <c r="J65" s="1"/>
      <c r="K65" s="1"/>
    </row>
    <row r="66" spans="1:11" s="4" customFormat="1" ht="40.5">
      <c r="A66" s="39" t="s">
        <v>360</v>
      </c>
      <c r="B66" s="40" t="s">
        <v>183</v>
      </c>
      <c r="C66" s="41" t="s">
        <v>29</v>
      </c>
      <c r="D66" s="42">
        <v>8</v>
      </c>
      <c r="E66" s="43"/>
      <c r="F66" s="44" t="str">
        <f t="shared" si="8"/>
        <v>CERO PESOS 00/100 M.N.</v>
      </c>
      <c r="G66" s="45">
        <f t="shared" si="9"/>
        <v>0</v>
      </c>
      <c r="H66" s="65"/>
      <c r="I66" s="65"/>
      <c r="J66" s="1"/>
      <c r="K66" s="1"/>
    </row>
    <row r="67" spans="1:11" s="4" customFormat="1" ht="60.75">
      <c r="A67" s="39" t="s">
        <v>361</v>
      </c>
      <c r="B67" s="40" t="s">
        <v>884</v>
      </c>
      <c r="C67" s="41" t="s">
        <v>29</v>
      </c>
      <c r="D67" s="42">
        <v>2</v>
      </c>
      <c r="E67" s="43"/>
      <c r="F67" s="44" t="str">
        <f t="shared" si="8"/>
        <v>CERO PESOS 00/100 M.N.</v>
      </c>
      <c r="G67" s="45">
        <f t="shared" si="9"/>
        <v>0</v>
      </c>
      <c r="H67" s="65"/>
      <c r="I67" s="65"/>
      <c r="J67" s="1"/>
      <c r="K67" s="1"/>
    </row>
    <row r="68" spans="1:11" s="4" customFormat="1" ht="14.25">
      <c r="A68" s="66" t="s">
        <v>145</v>
      </c>
      <c r="B68" s="66" t="s">
        <v>85</v>
      </c>
      <c r="C68" s="67"/>
      <c r="D68" s="68"/>
      <c r="E68" s="69"/>
      <c r="F68" s="70"/>
      <c r="G68" s="71">
        <f>SUM(G69:G80)</f>
        <v>0</v>
      </c>
      <c r="H68" s="65"/>
      <c r="I68" s="65"/>
      <c r="J68" s="1"/>
      <c r="K68" s="1"/>
    </row>
    <row r="69" spans="1:11" s="4" customFormat="1" ht="91.15">
      <c r="A69" s="39" t="s">
        <v>362</v>
      </c>
      <c r="B69" s="40" t="s">
        <v>885</v>
      </c>
      <c r="C69" s="41" t="s">
        <v>29</v>
      </c>
      <c r="D69" s="42">
        <v>1</v>
      </c>
      <c r="E69" s="43"/>
      <c r="F69" s="44" t="str">
        <f t="shared" si="10" ref="F69:F80">+numtext(E69)</f>
        <v>CERO PESOS 00/100 M.N.</v>
      </c>
      <c r="G69" s="45">
        <f t="shared" si="11" ref="G69:G80">+ROUND(D69*E69,2)</f>
        <v>0</v>
      </c>
      <c r="H69" s="65"/>
      <c r="I69" s="65"/>
      <c r="J69" s="1"/>
      <c r="K69" s="1"/>
    </row>
    <row r="70" spans="1:11" s="4" customFormat="1" ht="111.4">
      <c r="A70" s="39" t="s">
        <v>363</v>
      </c>
      <c r="B70" s="40" t="s">
        <v>886</v>
      </c>
      <c r="C70" s="41" t="s">
        <v>29</v>
      </c>
      <c r="D70" s="42">
        <v>1</v>
      </c>
      <c r="E70" s="43"/>
      <c r="F70" s="44" t="str">
        <f t="shared" si="10"/>
        <v>CERO PESOS 00/100 M.N.</v>
      </c>
      <c r="G70" s="45">
        <f t="shared" si="11"/>
        <v>0</v>
      </c>
      <c r="H70" s="65"/>
      <c r="I70" s="65"/>
      <c r="J70" s="1"/>
      <c r="K70" s="1"/>
    </row>
    <row r="71" spans="1:11" s="4" customFormat="1" ht="101.25">
      <c r="A71" s="39" t="s">
        <v>364</v>
      </c>
      <c r="B71" s="40" t="s">
        <v>887</v>
      </c>
      <c r="C71" s="41" t="s">
        <v>29</v>
      </c>
      <c r="D71" s="42">
        <v>1</v>
      </c>
      <c r="E71" s="43"/>
      <c r="F71" s="44" t="str">
        <f t="shared" si="10"/>
        <v>CERO PESOS 00/100 M.N.</v>
      </c>
      <c r="G71" s="45">
        <f t="shared" si="11"/>
        <v>0</v>
      </c>
      <c r="H71" s="65"/>
      <c r="I71" s="65"/>
      <c r="J71" s="1"/>
      <c r="K71" s="1"/>
    </row>
    <row r="72" spans="1:11" s="4" customFormat="1" ht="40.5">
      <c r="A72" s="39" t="s">
        <v>365</v>
      </c>
      <c r="B72" s="40" t="s">
        <v>888</v>
      </c>
      <c r="C72" s="41" t="s">
        <v>29</v>
      </c>
      <c r="D72" s="42">
        <v>1</v>
      </c>
      <c r="E72" s="43"/>
      <c r="F72" s="44" t="str">
        <f t="shared" si="10"/>
        <v>CERO PESOS 00/100 M.N.</v>
      </c>
      <c r="G72" s="45">
        <f t="shared" si="11"/>
        <v>0</v>
      </c>
      <c r="H72" s="65"/>
      <c r="I72" s="65"/>
      <c r="J72" s="1"/>
      <c r="K72" s="1"/>
    </row>
    <row r="73" spans="1:11" s="4" customFormat="1" ht="40.5">
      <c r="A73" s="39" t="s">
        <v>366</v>
      </c>
      <c r="B73" s="40" t="s">
        <v>889</v>
      </c>
      <c r="C73" s="41" t="s">
        <v>22</v>
      </c>
      <c r="D73" s="42">
        <v>11.67</v>
      </c>
      <c r="E73" s="43"/>
      <c r="F73" s="44" t="str">
        <f t="shared" si="10"/>
        <v>CERO PESOS 00/100 M.N.</v>
      </c>
      <c r="G73" s="45">
        <f t="shared" si="11"/>
        <v>0</v>
      </c>
      <c r="H73" s="65"/>
      <c r="I73" s="65"/>
      <c r="J73" s="1"/>
      <c r="K73" s="1"/>
    </row>
    <row r="74" spans="1:11" s="4" customFormat="1" ht="40.5">
      <c r="A74" s="39" t="s">
        <v>367</v>
      </c>
      <c r="B74" s="40" t="s">
        <v>304</v>
      </c>
      <c r="C74" s="41" t="s">
        <v>22</v>
      </c>
      <c r="D74" s="42">
        <v>11.67</v>
      </c>
      <c r="E74" s="43"/>
      <c r="F74" s="44" t="str">
        <f t="shared" si="10"/>
        <v>CERO PESOS 00/100 M.N.</v>
      </c>
      <c r="G74" s="45">
        <f t="shared" si="11"/>
        <v>0</v>
      </c>
      <c r="H74" s="65"/>
      <c r="I74" s="65"/>
      <c r="J74" s="1"/>
      <c r="K74" s="1"/>
    </row>
    <row r="75" spans="1:11" s="4" customFormat="1" ht="40.5">
      <c r="A75" s="39" t="s">
        <v>368</v>
      </c>
      <c r="B75" s="40" t="s">
        <v>186</v>
      </c>
      <c r="C75" s="41" t="s">
        <v>22</v>
      </c>
      <c r="D75" s="42">
        <v>11.67</v>
      </c>
      <c r="E75" s="43"/>
      <c r="F75" s="44" t="str">
        <f t="shared" si="10"/>
        <v>CERO PESOS 00/100 M.N.</v>
      </c>
      <c r="G75" s="45">
        <f t="shared" si="11"/>
        <v>0</v>
      </c>
      <c r="H75" s="65"/>
      <c r="I75" s="65"/>
      <c r="J75" s="1"/>
      <c r="K75" s="1"/>
    </row>
    <row r="76" spans="1:11" s="4" customFormat="1" ht="70.9">
      <c r="A76" s="39" t="s">
        <v>369</v>
      </c>
      <c r="B76" s="40" t="s">
        <v>86</v>
      </c>
      <c r="C76" s="41" t="s">
        <v>29</v>
      </c>
      <c r="D76" s="42">
        <v>18</v>
      </c>
      <c r="E76" s="43"/>
      <c r="F76" s="44" t="str">
        <f t="shared" si="10"/>
        <v>CERO PESOS 00/100 M.N.</v>
      </c>
      <c r="G76" s="45">
        <f t="shared" si="11"/>
        <v>0</v>
      </c>
      <c r="H76" s="65"/>
      <c r="I76" s="65"/>
      <c r="J76" s="1"/>
      <c r="K76" s="1"/>
    </row>
    <row r="77" spans="1:11" s="4" customFormat="1" ht="50.65">
      <c r="A77" s="39" t="s">
        <v>370</v>
      </c>
      <c r="B77" s="40" t="s">
        <v>890</v>
      </c>
      <c r="C77" s="41" t="s">
        <v>22</v>
      </c>
      <c r="D77" s="42">
        <v>11.67</v>
      </c>
      <c r="E77" s="43"/>
      <c r="F77" s="44" t="str">
        <f t="shared" si="10"/>
        <v>CERO PESOS 00/100 M.N.</v>
      </c>
      <c r="G77" s="45">
        <f t="shared" si="11"/>
        <v>0</v>
      </c>
      <c r="H77" s="65"/>
      <c r="I77" s="65"/>
      <c r="J77" s="1"/>
      <c r="K77" s="1"/>
    </row>
    <row r="78" spans="1:11" s="4" customFormat="1" ht="50.65">
      <c r="A78" s="39" t="s">
        <v>371</v>
      </c>
      <c r="B78" s="40" t="s">
        <v>891</v>
      </c>
      <c r="C78" s="41" t="s">
        <v>22</v>
      </c>
      <c r="D78" s="42">
        <v>11.67</v>
      </c>
      <c r="E78" s="43"/>
      <c r="F78" s="44" t="str">
        <f t="shared" si="10"/>
        <v>CERO PESOS 00/100 M.N.</v>
      </c>
      <c r="G78" s="45">
        <f t="shared" si="11"/>
        <v>0</v>
      </c>
      <c r="H78" s="65"/>
      <c r="I78" s="65"/>
      <c r="J78" s="1"/>
      <c r="K78" s="1"/>
    </row>
    <row r="79" spans="1:11" s="4" customFormat="1" ht="30.4">
      <c r="A79" s="39" t="s">
        <v>372</v>
      </c>
      <c r="B79" s="40" t="s">
        <v>892</v>
      </c>
      <c r="C79" s="41" t="s">
        <v>22</v>
      </c>
      <c r="D79" s="42">
        <v>11.67</v>
      </c>
      <c r="E79" s="43"/>
      <c r="F79" s="44" t="str">
        <f t="shared" si="10"/>
        <v>CERO PESOS 00/100 M.N.</v>
      </c>
      <c r="G79" s="45">
        <f t="shared" si="11"/>
        <v>0</v>
      </c>
      <c r="H79" s="65"/>
      <c r="I79" s="65"/>
      <c r="J79" s="1"/>
      <c r="K79" s="1"/>
    </row>
    <row r="80" spans="1:11" s="4" customFormat="1" ht="50.65">
      <c r="A80" s="39" t="s">
        <v>373</v>
      </c>
      <c r="B80" s="40" t="s">
        <v>88</v>
      </c>
      <c r="C80" s="41" t="s">
        <v>22</v>
      </c>
      <c r="D80" s="42">
        <v>11.67</v>
      </c>
      <c r="E80" s="43"/>
      <c r="F80" s="44" t="str">
        <f t="shared" si="10"/>
        <v>CERO PESOS 00/100 M.N.</v>
      </c>
      <c r="G80" s="45">
        <f t="shared" si="11"/>
        <v>0</v>
      </c>
      <c r="H80" s="65"/>
      <c r="I80" s="65"/>
      <c r="J80" s="1"/>
      <c r="K80" s="1"/>
    </row>
    <row r="81" spans="1:11" s="4" customFormat="1" ht="14.25">
      <c r="A81" s="66" t="s">
        <v>146</v>
      </c>
      <c r="B81" s="66" t="s">
        <v>89</v>
      </c>
      <c r="C81" s="67"/>
      <c r="D81" s="68"/>
      <c r="E81" s="69"/>
      <c r="F81" s="70"/>
      <c r="G81" s="71">
        <f>SUM(G82:G83)</f>
        <v>0</v>
      </c>
      <c r="H81" s="65"/>
      <c r="I81" s="65"/>
      <c r="J81" s="1"/>
      <c r="K81" s="1"/>
    </row>
    <row r="82" spans="1:11" s="4" customFormat="1" ht="81">
      <c r="A82" s="39" t="s">
        <v>374</v>
      </c>
      <c r="B82" s="40" t="s">
        <v>90</v>
      </c>
      <c r="C82" s="41" t="s">
        <v>21</v>
      </c>
      <c r="D82" s="42">
        <v>42.56</v>
      </c>
      <c r="E82" s="43"/>
      <c r="F82" s="44" t="str">
        <f t="shared" si="12" ref="F82:F83">+numtext(E82)</f>
        <v>CERO PESOS 00/100 M.N.</v>
      </c>
      <c r="G82" s="45">
        <f t="shared" si="13" ref="G82:G83">+ROUND(D82*E82,2)</f>
        <v>0</v>
      </c>
      <c r="H82" s="65"/>
      <c r="I82" s="65"/>
      <c r="J82" s="1"/>
      <c r="K82" s="1"/>
    </row>
    <row r="83" spans="1:11" s="4" customFormat="1" ht="50.65">
      <c r="A83" s="39" t="s">
        <v>375</v>
      </c>
      <c r="B83" s="40" t="s">
        <v>91</v>
      </c>
      <c r="C83" s="41" t="s">
        <v>22</v>
      </c>
      <c r="D83" s="42">
        <v>13.30</v>
      </c>
      <c r="E83" s="43"/>
      <c r="F83" s="44" t="str">
        <f t="shared" si="12"/>
        <v>CERO PESOS 00/100 M.N.</v>
      </c>
      <c r="G83" s="45">
        <f t="shared" si="13"/>
        <v>0</v>
      </c>
      <c r="H83" s="65"/>
      <c r="I83" s="65"/>
      <c r="J83" s="1"/>
      <c r="K83" s="1"/>
    </row>
    <row r="84" spans="1:11" s="4" customFormat="1" ht="14.25">
      <c r="A84" s="66" t="s">
        <v>147</v>
      </c>
      <c r="B84" s="66" t="s">
        <v>94</v>
      </c>
      <c r="C84" s="67"/>
      <c r="D84" s="68"/>
      <c r="E84" s="69"/>
      <c r="F84" s="70"/>
      <c r="G84" s="71">
        <f>SUM(G85:G89)</f>
        <v>0</v>
      </c>
      <c r="H84" s="65"/>
      <c r="I84" s="65"/>
      <c r="J84" s="1"/>
      <c r="K84" s="1"/>
    </row>
    <row r="85" spans="1:11" s="4" customFormat="1" ht="70.9">
      <c r="A85" s="39" t="s">
        <v>376</v>
      </c>
      <c r="B85" s="40" t="s">
        <v>95</v>
      </c>
      <c r="C85" s="41" t="s">
        <v>21</v>
      </c>
      <c r="D85" s="42">
        <v>92.51</v>
      </c>
      <c r="E85" s="43"/>
      <c r="F85" s="44" t="str">
        <f t="shared" si="14" ref="F85:F89">+numtext(E85)</f>
        <v>CERO PESOS 00/100 M.N.</v>
      </c>
      <c r="G85" s="45">
        <f t="shared" si="15" ref="G85:G89">+ROUND(D85*E85,2)</f>
        <v>0</v>
      </c>
      <c r="H85" s="65"/>
      <c r="I85" s="65"/>
      <c r="J85" s="1"/>
      <c r="K85" s="1"/>
    </row>
    <row r="86" spans="1:11" s="4" customFormat="1" ht="70.9">
      <c r="A86" s="39" t="s">
        <v>377</v>
      </c>
      <c r="B86" s="40" t="s">
        <v>96</v>
      </c>
      <c r="C86" s="41" t="s">
        <v>22</v>
      </c>
      <c r="D86" s="42">
        <v>52.67</v>
      </c>
      <c r="E86" s="43"/>
      <c r="F86" s="44" t="str">
        <f t="shared" si="14"/>
        <v>CERO PESOS 00/100 M.N.</v>
      </c>
      <c r="G86" s="45">
        <f t="shared" si="15"/>
        <v>0</v>
      </c>
      <c r="H86" s="65"/>
      <c r="I86" s="65"/>
      <c r="J86" s="1"/>
      <c r="K86" s="1"/>
    </row>
    <row r="87" spans="1:11" s="4" customFormat="1" ht="30.4">
      <c r="A87" s="39" t="s">
        <v>378</v>
      </c>
      <c r="B87" s="40" t="s">
        <v>202</v>
      </c>
      <c r="C87" s="41" t="s">
        <v>21</v>
      </c>
      <c r="D87" s="42">
        <v>21.60</v>
      </c>
      <c r="E87" s="43"/>
      <c r="F87" s="44" t="str">
        <f t="shared" si="14"/>
        <v>CERO PESOS 00/100 M.N.</v>
      </c>
      <c r="G87" s="45">
        <f t="shared" si="15"/>
        <v>0</v>
      </c>
      <c r="H87" s="65"/>
      <c r="I87" s="65"/>
      <c r="J87" s="1"/>
      <c r="K87" s="1"/>
    </row>
    <row r="88" spans="1:11" s="4" customFormat="1" ht="50.65">
      <c r="A88" s="39" t="s">
        <v>379</v>
      </c>
      <c r="B88" s="40" t="s">
        <v>97</v>
      </c>
      <c r="C88" s="41" t="s">
        <v>21</v>
      </c>
      <c r="D88" s="42">
        <v>146.93</v>
      </c>
      <c r="E88" s="43"/>
      <c r="F88" s="44" t="str">
        <f t="shared" si="14"/>
        <v>CERO PESOS 00/100 M.N.</v>
      </c>
      <c r="G88" s="45">
        <f t="shared" si="15"/>
        <v>0</v>
      </c>
      <c r="H88" s="65"/>
      <c r="I88" s="65"/>
      <c r="J88" s="1"/>
      <c r="K88" s="1"/>
    </row>
    <row r="89" spans="1:11" s="4" customFormat="1" ht="50.65">
      <c r="A89" s="39" t="s">
        <v>380</v>
      </c>
      <c r="B89" s="40" t="s">
        <v>98</v>
      </c>
      <c r="C89" s="41" t="s">
        <v>21</v>
      </c>
      <c r="D89" s="42">
        <v>91</v>
      </c>
      <c r="E89" s="43"/>
      <c r="F89" s="44" t="str">
        <f t="shared" si="14"/>
        <v>CERO PESOS 00/100 M.N.</v>
      </c>
      <c r="G89" s="45">
        <f t="shared" si="15"/>
        <v>0</v>
      </c>
      <c r="H89" s="65"/>
      <c r="I89" s="65"/>
      <c r="J89" s="1"/>
      <c r="K89" s="1"/>
    </row>
    <row r="90" spans="1:11" s="4" customFormat="1" ht="14.25">
      <c r="A90" s="66" t="s">
        <v>148</v>
      </c>
      <c r="B90" s="66" t="s">
        <v>99</v>
      </c>
      <c r="C90" s="67"/>
      <c r="D90" s="68"/>
      <c r="E90" s="69"/>
      <c r="F90" s="70"/>
      <c r="G90" s="71">
        <f>SUM(G91:G99)</f>
        <v>0</v>
      </c>
      <c r="H90" s="65"/>
      <c r="I90" s="65"/>
      <c r="J90" s="1"/>
      <c r="K90" s="1"/>
    </row>
    <row r="91" spans="1:11" s="4" customFormat="1" ht="40.5">
      <c r="A91" s="39" t="s">
        <v>381</v>
      </c>
      <c r="B91" s="40" t="s">
        <v>204</v>
      </c>
      <c r="C91" s="41" t="s">
        <v>29</v>
      </c>
      <c r="D91" s="42">
        <v>3</v>
      </c>
      <c r="E91" s="43"/>
      <c r="F91" s="44" t="str">
        <f t="shared" si="16" ref="F91:F99">+numtext(E91)</f>
        <v>CERO PESOS 00/100 M.N.</v>
      </c>
      <c r="G91" s="45">
        <f t="shared" si="17" ref="G91:G99">+ROUND(D91*E91,2)</f>
        <v>0</v>
      </c>
      <c r="H91" s="65"/>
      <c r="I91" s="65"/>
      <c r="J91" s="1"/>
      <c r="K91" s="1"/>
    </row>
    <row r="92" spans="1:11" s="4" customFormat="1" ht="30.4">
      <c r="A92" s="39" t="s">
        <v>382</v>
      </c>
      <c r="B92" s="40" t="s">
        <v>100</v>
      </c>
      <c r="C92" s="41" t="s">
        <v>29</v>
      </c>
      <c r="D92" s="42">
        <v>2</v>
      </c>
      <c r="E92" s="43"/>
      <c r="F92" s="44" t="str">
        <f t="shared" si="16"/>
        <v>CERO PESOS 00/100 M.N.</v>
      </c>
      <c r="G92" s="45">
        <f t="shared" si="17"/>
        <v>0</v>
      </c>
      <c r="H92" s="65"/>
      <c r="I92" s="65"/>
      <c r="J92" s="1"/>
      <c r="K92" s="1"/>
    </row>
    <row r="93" spans="1:11" s="4" customFormat="1" ht="30.4">
      <c r="A93" s="39" t="s">
        <v>383</v>
      </c>
      <c r="B93" s="40" t="s">
        <v>101</v>
      </c>
      <c r="C93" s="41" t="s">
        <v>29</v>
      </c>
      <c r="D93" s="42">
        <v>3</v>
      </c>
      <c r="E93" s="43"/>
      <c r="F93" s="44" t="str">
        <f t="shared" si="16"/>
        <v>CERO PESOS 00/100 M.N.</v>
      </c>
      <c r="G93" s="45">
        <f t="shared" si="17"/>
        <v>0</v>
      </c>
      <c r="H93" s="65"/>
      <c r="I93" s="65"/>
      <c r="J93" s="1"/>
      <c r="K93" s="1"/>
    </row>
    <row r="94" spans="1:11" s="4" customFormat="1" ht="20.25">
      <c r="A94" s="39" t="s">
        <v>384</v>
      </c>
      <c r="B94" s="40" t="s">
        <v>102</v>
      </c>
      <c r="C94" s="41" t="s">
        <v>29</v>
      </c>
      <c r="D94" s="42">
        <v>3</v>
      </c>
      <c r="E94" s="43"/>
      <c r="F94" s="44" t="str">
        <f t="shared" si="16"/>
        <v>CERO PESOS 00/100 M.N.</v>
      </c>
      <c r="G94" s="45">
        <f t="shared" si="17"/>
        <v>0</v>
      </c>
      <c r="H94" s="65"/>
      <c r="I94" s="65"/>
      <c r="J94" s="1"/>
      <c r="K94" s="1"/>
    </row>
    <row r="95" spans="1:11" s="4" customFormat="1" ht="30.4">
      <c r="A95" s="39" t="s">
        <v>385</v>
      </c>
      <c r="B95" s="40" t="s">
        <v>103</v>
      </c>
      <c r="C95" s="41" t="s">
        <v>29</v>
      </c>
      <c r="D95" s="42">
        <v>2</v>
      </c>
      <c r="E95" s="43"/>
      <c r="F95" s="44" t="str">
        <f t="shared" si="16"/>
        <v>CERO PESOS 00/100 M.N.</v>
      </c>
      <c r="G95" s="45">
        <f t="shared" si="17"/>
        <v>0</v>
      </c>
      <c r="H95" s="65"/>
      <c r="I95" s="65"/>
      <c r="J95" s="1"/>
      <c r="K95" s="1"/>
    </row>
    <row r="96" spans="1:11" s="4" customFormat="1" ht="30.4">
      <c r="A96" s="39" t="s">
        <v>386</v>
      </c>
      <c r="B96" s="40" t="s">
        <v>106</v>
      </c>
      <c r="C96" s="41" t="s">
        <v>29</v>
      </c>
      <c r="D96" s="42">
        <v>3</v>
      </c>
      <c r="E96" s="43"/>
      <c r="F96" s="44" t="str">
        <f t="shared" si="16"/>
        <v>CERO PESOS 00/100 M.N.</v>
      </c>
      <c r="G96" s="45">
        <f t="shared" si="17"/>
        <v>0</v>
      </c>
      <c r="H96" s="65"/>
      <c r="I96" s="65"/>
      <c r="J96" s="1"/>
      <c r="K96" s="1"/>
    </row>
    <row r="97" spans="1:11" s="4" customFormat="1" ht="30.4">
      <c r="A97" s="39" t="s">
        <v>387</v>
      </c>
      <c r="B97" s="40" t="s">
        <v>107</v>
      </c>
      <c r="C97" s="41" t="s">
        <v>29</v>
      </c>
      <c r="D97" s="42">
        <v>3</v>
      </c>
      <c r="E97" s="43"/>
      <c r="F97" s="44" t="str">
        <f t="shared" si="16"/>
        <v>CERO PESOS 00/100 M.N.</v>
      </c>
      <c r="G97" s="45">
        <f t="shared" si="17"/>
        <v>0</v>
      </c>
      <c r="H97" s="65"/>
      <c r="I97" s="65"/>
      <c r="J97" s="1"/>
      <c r="K97" s="1"/>
    </row>
    <row r="98" spans="1:11" s="4" customFormat="1" ht="30.4">
      <c r="A98" s="39" t="s">
        <v>388</v>
      </c>
      <c r="B98" s="40" t="s">
        <v>108</v>
      </c>
      <c r="C98" s="41" t="s">
        <v>29</v>
      </c>
      <c r="D98" s="42">
        <v>5</v>
      </c>
      <c r="E98" s="43"/>
      <c r="F98" s="44" t="str">
        <f t="shared" si="16"/>
        <v>CERO PESOS 00/100 M.N.</v>
      </c>
      <c r="G98" s="45">
        <f t="shared" si="17"/>
        <v>0</v>
      </c>
      <c r="H98" s="65"/>
      <c r="I98" s="65"/>
      <c r="J98" s="1"/>
      <c r="K98" s="1"/>
    </row>
    <row r="99" spans="1:11" s="4" customFormat="1" ht="70.9">
      <c r="A99" s="39" t="s">
        <v>389</v>
      </c>
      <c r="B99" s="40" t="s">
        <v>893</v>
      </c>
      <c r="C99" s="41" t="s">
        <v>29</v>
      </c>
      <c r="D99" s="42">
        <v>3</v>
      </c>
      <c r="E99" s="43"/>
      <c r="F99" s="44" t="str">
        <f t="shared" si="16"/>
        <v>CERO PESOS 00/100 M.N.</v>
      </c>
      <c r="G99" s="45">
        <f t="shared" si="17"/>
        <v>0</v>
      </c>
      <c r="H99" s="65"/>
      <c r="I99" s="65"/>
      <c r="J99" s="1"/>
      <c r="K99" s="1"/>
    </row>
    <row r="100" spans="1:11" s="4" customFormat="1" ht="14.25">
      <c r="A100" s="66" t="s">
        <v>149</v>
      </c>
      <c r="B100" s="66" t="s">
        <v>109</v>
      </c>
      <c r="C100" s="67"/>
      <c r="D100" s="68"/>
      <c r="E100" s="69"/>
      <c r="F100" s="70"/>
      <c r="G100" s="71">
        <f>SUM(G101:G104)</f>
        <v>0</v>
      </c>
      <c r="H100" s="65"/>
      <c r="I100" s="65"/>
      <c r="J100" s="1"/>
      <c r="K100" s="1"/>
    </row>
    <row r="101" spans="1:11" s="4" customFormat="1" ht="81">
      <c r="A101" s="39" t="s">
        <v>390</v>
      </c>
      <c r="B101" s="40" t="s">
        <v>214</v>
      </c>
      <c r="C101" s="41" t="s">
        <v>29</v>
      </c>
      <c r="D101" s="42">
        <v>1</v>
      </c>
      <c r="E101" s="43"/>
      <c r="F101" s="44" t="str">
        <f t="shared" si="18" ref="F101:F104">+numtext(E101)</f>
        <v>CERO PESOS 00/100 M.N.</v>
      </c>
      <c r="G101" s="45">
        <f t="shared" si="19" ref="G101:G104">+ROUND(D101*E101,2)</f>
        <v>0</v>
      </c>
      <c r="H101" s="65"/>
      <c r="I101" s="65"/>
      <c r="J101" s="1"/>
      <c r="K101" s="1"/>
    </row>
    <row r="102" spans="1:11" s="4" customFormat="1" ht="81">
      <c r="A102" s="39" t="s">
        <v>391</v>
      </c>
      <c r="B102" s="40" t="s">
        <v>894</v>
      </c>
      <c r="C102" s="41" t="s">
        <v>29</v>
      </c>
      <c r="D102" s="42">
        <v>2</v>
      </c>
      <c r="E102" s="43"/>
      <c r="F102" s="44" t="str">
        <f t="shared" si="18"/>
        <v>CERO PESOS 00/100 M.N.</v>
      </c>
      <c r="G102" s="45">
        <f t="shared" si="19"/>
        <v>0</v>
      </c>
      <c r="H102" s="65"/>
      <c r="I102" s="65"/>
      <c r="J102" s="1"/>
      <c r="K102" s="1"/>
    </row>
    <row r="103" spans="1:11" s="4" customFormat="1" ht="30.4">
      <c r="A103" s="39" t="s">
        <v>392</v>
      </c>
      <c r="B103" s="40" t="s">
        <v>111</v>
      </c>
      <c r="C103" s="41" t="s">
        <v>29</v>
      </c>
      <c r="D103" s="42">
        <v>3</v>
      </c>
      <c r="E103" s="43"/>
      <c r="F103" s="44" t="str">
        <f t="shared" si="18"/>
        <v>CERO PESOS 00/100 M.N.</v>
      </c>
      <c r="G103" s="45">
        <f t="shared" si="19"/>
        <v>0</v>
      </c>
      <c r="H103" s="65"/>
      <c r="I103" s="65"/>
      <c r="J103" s="1"/>
      <c r="K103" s="1"/>
    </row>
    <row r="104" spans="1:11" s="4" customFormat="1" ht="40.5">
      <c r="A104" s="39" t="s">
        <v>393</v>
      </c>
      <c r="B104" s="40" t="s">
        <v>112</v>
      </c>
      <c r="C104" s="41" t="s">
        <v>29</v>
      </c>
      <c r="D104" s="42">
        <v>3</v>
      </c>
      <c r="E104" s="43"/>
      <c r="F104" s="44" t="str">
        <f t="shared" si="18"/>
        <v>CERO PESOS 00/100 M.N.</v>
      </c>
      <c r="G104" s="45">
        <f t="shared" si="19"/>
        <v>0</v>
      </c>
      <c r="H104" s="65"/>
      <c r="I104" s="65"/>
      <c r="J104" s="1"/>
      <c r="K104" s="1"/>
    </row>
    <row r="105" spans="1:11" s="4" customFormat="1" ht="14.25">
      <c r="A105" s="66" t="s">
        <v>150</v>
      </c>
      <c r="B105" s="66" t="s">
        <v>113</v>
      </c>
      <c r="C105" s="67"/>
      <c r="D105" s="68"/>
      <c r="E105" s="69"/>
      <c r="F105" s="70"/>
      <c r="G105" s="71">
        <f>SUM(G106:G110)</f>
        <v>0</v>
      </c>
      <c r="H105" s="65"/>
      <c r="I105" s="65"/>
      <c r="J105" s="1"/>
      <c r="K105" s="1"/>
    </row>
    <row r="106" spans="1:11" s="4" customFormat="1" ht="91.15">
      <c r="A106" s="39" t="s">
        <v>394</v>
      </c>
      <c r="B106" s="40" t="s">
        <v>216</v>
      </c>
      <c r="C106" s="41" t="s">
        <v>21</v>
      </c>
      <c r="D106" s="42">
        <v>5.22</v>
      </c>
      <c r="E106" s="43"/>
      <c r="F106" s="44" t="str">
        <f t="shared" si="20" ref="F106:F110">+numtext(E106)</f>
        <v>CERO PESOS 00/100 M.N.</v>
      </c>
      <c r="G106" s="45">
        <f t="shared" si="21" ref="G106:G110">+ROUND(D106*E106,2)</f>
        <v>0</v>
      </c>
      <c r="H106" s="65"/>
      <c r="I106" s="65"/>
      <c r="J106" s="1"/>
      <c r="K106" s="1"/>
    </row>
    <row r="107" spans="1:11" s="4" customFormat="1" ht="50.65">
      <c r="A107" s="39" t="s">
        <v>395</v>
      </c>
      <c r="B107" s="40" t="s">
        <v>217</v>
      </c>
      <c r="C107" s="41" t="s">
        <v>21</v>
      </c>
      <c r="D107" s="42">
        <v>5.22</v>
      </c>
      <c r="E107" s="43"/>
      <c r="F107" s="44" t="str">
        <f t="shared" si="20"/>
        <v>CERO PESOS 00/100 M.N.</v>
      </c>
      <c r="G107" s="45">
        <f t="shared" si="21"/>
        <v>0</v>
      </c>
      <c r="H107" s="65"/>
      <c r="I107" s="65"/>
      <c r="J107" s="1"/>
      <c r="K107" s="1"/>
    </row>
    <row r="108" spans="1:11" s="4" customFormat="1" ht="60.75">
      <c r="A108" s="39" t="s">
        <v>396</v>
      </c>
      <c r="B108" s="40" t="s">
        <v>114</v>
      </c>
      <c r="C108" s="41" t="s">
        <v>21</v>
      </c>
      <c r="D108" s="42">
        <v>5.22</v>
      </c>
      <c r="E108" s="43"/>
      <c r="F108" s="44" t="str">
        <f t="shared" si="20"/>
        <v>CERO PESOS 00/100 M.N.</v>
      </c>
      <c r="G108" s="45">
        <f t="shared" si="21"/>
        <v>0</v>
      </c>
      <c r="H108" s="65"/>
      <c r="I108" s="65"/>
      <c r="J108" s="1"/>
      <c r="K108" s="1"/>
    </row>
    <row r="109" spans="1:11" s="4" customFormat="1" ht="60.75">
      <c r="A109" s="39" t="s">
        <v>397</v>
      </c>
      <c r="B109" s="40" t="s">
        <v>115</v>
      </c>
      <c r="C109" s="41" t="s">
        <v>21</v>
      </c>
      <c r="D109" s="42">
        <v>5.22</v>
      </c>
      <c r="E109" s="43"/>
      <c r="F109" s="44" t="str">
        <f t="shared" si="20"/>
        <v>CERO PESOS 00/100 M.N.</v>
      </c>
      <c r="G109" s="45">
        <f t="shared" si="21"/>
        <v>0</v>
      </c>
      <c r="H109" s="65"/>
      <c r="I109" s="65"/>
      <c r="J109" s="1"/>
      <c r="K109" s="1"/>
    </row>
    <row r="110" spans="1:11" s="4" customFormat="1" ht="40.5">
      <c r="A110" s="39" t="s">
        <v>398</v>
      </c>
      <c r="B110" s="40" t="s">
        <v>116</v>
      </c>
      <c r="C110" s="41" t="s">
        <v>29</v>
      </c>
      <c r="D110" s="42">
        <v>1</v>
      </c>
      <c r="E110" s="43"/>
      <c r="F110" s="44" t="str">
        <f t="shared" si="20"/>
        <v>CERO PESOS 00/100 M.N.</v>
      </c>
      <c r="G110" s="45">
        <f t="shared" si="21"/>
        <v>0</v>
      </c>
      <c r="H110" s="65"/>
      <c r="I110" s="65"/>
      <c r="J110" s="1"/>
      <c r="K110" s="1"/>
    </row>
    <row r="111" spans="1:11" s="4" customFormat="1" ht="14.25">
      <c r="A111" s="66" t="s">
        <v>151</v>
      </c>
      <c r="B111" s="66" t="s">
        <v>117</v>
      </c>
      <c r="C111" s="67"/>
      <c r="D111" s="68"/>
      <c r="E111" s="69"/>
      <c r="F111" s="70"/>
      <c r="G111" s="71">
        <f>SUM(G112:G120)</f>
        <v>0</v>
      </c>
      <c r="H111" s="65"/>
      <c r="I111" s="65"/>
      <c r="J111" s="1"/>
      <c r="K111" s="1"/>
    </row>
    <row r="112" spans="1:11" s="4" customFormat="1" ht="70.9">
      <c r="A112" s="39" t="s">
        <v>399</v>
      </c>
      <c r="B112" s="40" t="s">
        <v>118</v>
      </c>
      <c r="C112" s="41" t="s">
        <v>119</v>
      </c>
      <c r="D112" s="42">
        <v>3</v>
      </c>
      <c r="E112" s="43"/>
      <c r="F112" s="44" t="str">
        <f t="shared" si="22" ref="F112:F120">+numtext(E112)</f>
        <v>CERO PESOS 00/100 M.N.</v>
      </c>
      <c r="G112" s="45">
        <f t="shared" si="23" ref="G112:G120">+ROUND(D112*E112,2)</f>
        <v>0</v>
      </c>
      <c r="H112" s="65"/>
      <c r="I112" s="65"/>
      <c r="J112" s="1"/>
      <c r="K112" s="1"/>
    </row>
    <row r="113" spans="1:11" s="4" customFormat="1" ht="40.5">
      <c r="A113" s="39" t="s">
        <v>400</v>
      </c>
      <c r="B113" s="40" t="s">
        <v>120</v>
      </c>
      <c r="C113" s="41" t="s">
        <v>29</v>
      </c>
      <c r="D113" s="42">
        <v>3</v>
      </c>
      <c r="E113" s="43"/>
      <c r="F113" s="44" t="str">
        <f t="shared" si="22"/>
        <v>CERO PESOS 00/100 M.N.</v>
      </c>
      <c r="G113" s="45">
        <f t="shared" si="23"/>
        <v>0</v>
      </c>
      <c r="H113" s="65"/>
      <c r="I113" s="65"/>
      <c r="J113" s="1"/>
      <c r="K113" s="1"/>
    </row>
    <row r="114" spans="1:11" s="4" customFormat="1" ht="40.5">
      <c r="A114" s="39" t="s">
        <v>401</v>
      </c>
      <c r="B114" s="40" t="s">
        <v>121</v>
      </c>
      <c r="C114" s="41" t="s">
        <v>29</v>
      </c>
      <c r="D114" s="42">
        <v>3</v>
      </c>
      <c r="E114" s="43"/>
      <c r="F114" s="44" t="str">
        <f t="shared" si="22"/>
        <v>CERO PESOS 00/100 M.N.</v>
      </c>
      <c r="G114" s="45">
        <f t="shared" si="23"/>
        <v>0</v>
      </c>
      <c r="H114" s="65"/>
      <c r="I114" s="65"/>
      <c r="J114" s="1"/>
      <c r="K114" s="1"/>
    </row>
    <row r="115" spans="1:11" s="4" customFormat="1" ht="40.5">
      <c r="A115" s="39" t="s">
        <v>402</v>
      </c>
      <c r="B115" s="40" t="s">
        <v>122</v>
      </c>
      <c r="C115" s="41" t="s">
        <v>22</v>
      </c>
      <c r="D115" s="42">
        <v>15.07</v>
      </c>
      <c r="E115" s="43"/>
      <c r="F115" s="44" t="str">
        <f t="shared" si="22"/>
        <v>CERO PESOS 00/100 M.N.</v>
      </c>
      <c r="G115" s="45">
        <f t="shared" si="23"/>
        <v>0</v>
      </c>
      <c r="H115" s="65"/>
      <c r="I115" s="65"/>
      <c r="J115" s="1"/>
      <c r="K115" s="1"/>
    </row>
    <row r="116" spans="1:11" s="4" customFormat="1" ht="40.5">
      <c r="A116" s="39" t="s">
        <v>403</v>
      </c>
      <c r="B116" s="40" t="s">
        <v>123</v>
      </c>
      <c r="C116" s="41" t="s">
        <v>29</v>
      </c>
      <c r="D116" s="42">
        <v>8</v>
      </c>
      <c r="E116" s="43"/>
      <c r="F116" s="44" t="str">
        <f t="shared" si="22"/>
        <v>CERO PESOS 00/100 M.N.</v>
      </c>
      <c r="G116" s="45">
        <f t="shared" si="23"/>
        <v>0</v>
      </c>
      <c r="H116" s="65"/>
      <c r="I116" s="65"/>
      <c r="J116" s="1"/>
      <c r="K116" s="1"/>
    </row>
    <row r="117" spans="1:11" s="4" customFormat="1" ht="40.5">
      <c r="A117" s="39" t="s">
        <v>404</v>
      </c>
      <c r="B117" s="40" t="s">
        <v>124</v>
      </c>
      <c r="C117" s="41" t="s">
        <v>22</v>
      </c>
      <c r="D117" s="42">
        <v>15.07</v>
      </c>
      <c r="E117" s="43"/>
      <c r="F117" s="44" t="str">
        <f t="shared" si="22"/>
        <v>CERO PESOS 00/100 M.N.</v>
      </c>
      <c r="G117" s="45">
        <f t="shared" si="23"/>
        <v>0</v>
      </c>
      <c r="H117" s="65"/>
      <c r="I117" s="65"/>
      <c r="J117" s="1"/>
      <c r="K117" s="1"/>
    </row>
    <row r="118" spans="1:11" s="4" customFormat="1" ht="40.5">
      <c r="A118" s="39" t="s">
        <v>405</v>
      </c>
      <c r="B118" s="40" t="s">
        <v>125</v>
      </c>
      <c r="C118" s="41" t="s">
        <v>29</v>
      </c>
      <c r="D118" s="42">
        <v>2</v>
      </c>
      <c r="E118" s="43"/>
      <c r="F118" s="44" t="str">
        <f t="shared" si="22"/>
        <v>CERO PESOS 00/100 M.N.</v>
      </c>
      <c r="G118" s="45">
        <f t="shared" si="23"/>
        <v>0</v>
      </c>
      <c r="H118" s="65"/>
      <c r="I118" s="65"/>
      <c r="J118" s="1"/>
      <c r="K118" s="1"/>
    </row>
    <row r="119" spans="1:11" s="4" customFormat="1" ht="40.5">
      <c r="A119" s="39" t="s">
        <v>406</v>
      </c>
      <c r="B119" s="40" t="s">
        <v>126</v>
      </c>
      <c r="C119" s="41" t="s">
        <v>29</v>
      </c>
      <c r="D119" s="42">
        <v>1</v>
      </c>
      <c r="E119" s="43"/>
      <c r="F119" s="44" t="str">
        <f t="shared" si="22"/>
        <v>CERO PESOS 00/100 M.N.</v>
      </c>
      <c r="G119" s="45">
        <f t="shared" si="23"/>
        <v>0</v>
      </c>
      <c r="H119" s="65"/>
      <c r="I119" s="65"/>
      <c r="J119" s="1"/>
      <c r="K119" s="1"/>
    </row>
    <row r="120" spans="1:11" s="4" customFormat="1" ht="40.5">
      <c r="A120" s="39" t="s">
        <v>407</v>
      </c>
      <c r="B120" s="40" t="s">
        <v>124</v>
      </c>
      <c r="C120" s="41" t="s">
        <v>22</v>
      </c>
      <c r="D120" s="42">
        <v>15.07</v>
      </c>
      <c r="E120" s="43"/>
      <c r="F120" s="44" t="str">
        <f t="shared" si="22"/>
        <v>CERO PESOS 00/100 M.N.</v>
      </c>
      <c r="G120" s="45">
        <f t="shared" si="23"/>
        <v>0</v>
      </c>
      <c r="H120" s="65"/>
      <c r="I120" s="65"/>
      <c r="J120" s="1"/>
      <c r="K120" s="1"/>
    </row>
    <row r="121" spans="1:11" s="4" customFormat="1" ht="14.25">
      <c r="A121" s="66" t="s">
        <v>152</v>
      </c>
      <c r="B121" s="66" t="s">
        <v>127</v>
      </c>
      <c r="C121" s="67"/>
      <c r="D121" s="68"/>
      <c r="E121" s="69"/>
      <c r="F121" s="70"/>
      <c r="G121" s="71">
        <f>SUM(G122:G123)</f>
        <v>0</v>
      </c>
      <c r="H121" s="65"/>
      <c r="I121" s="65"/>
      <c r="J121" s="1"/>
      <c r="K121" s="1"/>
    </row>
    <row r="122" spans="1:11" s="4" customFormat="1" ht="81">
      <c r="A122" s="39" t="s">
        <v>408</v>
      </c>
      <c r="B122" s="40" t="s">
        <v>128</v>
      </c>
      <c r="C122" s="41" t="s">
        <v>29</v>
      </c>
      <c r="D122" s="42">
        <v>2</v>
      </c>
      <c r="E122" s="43"/>
      <c r="F122" s="44" t="str">
        <f t="shared" si="24" ref="F122:F123">+numtext(E122)</f>
        <v>CERO PESOS 00/100 M.N.</v>
      </c>
      <c r="G122" s="45">
        <f t="shared" si="25" ref="G122:G123">+ROUND(D122*E122,2)</f>
        <v>0</v>
      </c>
      <c r="H122" s="65"/>
      <c r="I122" s="65"/>
      <c r="J122" s="1"/>
      <c r="K122" s="1"/>
    </row>
    <row r="123" spans="1:11" s="4" customFormat="1" ht="81">
      <c r="A123" s="39" t="s">
        <v>409</v>
      </c>
      <c r="B123" s="40" t="s">
        <v>242</v>
      </c>
      <c r="C123" s="41" t="s">
        <v>29</v>
      </c>
      <c r="D123" s="42">
        <v>1</v>
      </c>
      <c r="E123" s="43"/>
      <c r="F123" s="44" t="str">
        <f t="shared" si="24"/>
        <v>CERO PESOS 00/100 M.N.</v>
      </c>
      <c r="G123" s="45">
        <f t="shared" si="25"/>
        <v>0</v>
      </c>
      <c r="H123" s="65"/>
      <c r="I123" s="65"/>
      <c r="J123" s="1"/>
      <c r="K123" s="1"/>
    </row>
    <row r="124" spans="1:11" s="4" customFormat="1" ht="14.25">
      <c r="A124" s="66" t="s">
        <v>153</v>
      </c>
      <c r="B124" s="66" t="s">
        <v>129</v>
      </c>
      <c r="C124" s="67"/>
      <c r="D124" s="68"/>
      <c r="E124" s="69"/>
      <c r="F124" s="70"/>
      <c r="G124" s="71">
        <f>SUM(G125:G141)</f>
        <v>0</v>
      </c>
      <c r="H124" s="65"/>
      <c r="I124" s="65"/>
      <c r="J124" s="1"/>
      <c r="K124" s="1"/>
    </row>
    <row r="125" spans="1:11" s="4" customFormat="1" ht="81">
      <c r="A125" s="39" t="s">
        <v>410</v>
      </c>
      <c r="B125" s="40" t="s">
        <v>219</v>
      </c>
      <c r="C125" s="41" t="s">
        <v>119</v>
      </c>
      <c r="D125" s="42">
        <v>1</v>
      </c>
      <c r="E125" s="43"/>
      <c r="F125" s="44" t="str">
        <f t="shared" si="26" ref="F125:F141">+numtext(E125)</f>
        <v>CERO PESOS 00/100 M.N.</v>
      </c>
      <c r="G125" s="45">
        <f t="shared" si="27" ref="G125:G141">+ROUND(D125*E125,2)</f>
        <v>0</v>
      </c>
      <c r="H125" s="65"/>
      <c r="I125" s="65"/>
      <c r="J125" s="1"/>
      <c r="K125" s="1"/>
    </row>
    <row r="126" spans="1:11" s="4" customFormat="1" ht="81">
      <c r="A126" s="39" t="s">
        <v>411</v>
      </c>
      <c r="B126" s="40" t="s">
        <v>220</v>
      </c>
      <c r="C126" s="41" t="s">
        <v>119</v>
      </c>
      <c r="D126" s="42">
        <v>2</v>
      </c>
      <c r="E126" s="43"/>
      <c r="F126" s="44" t="str">
        <f t="shared" si="26"/>
        <v>CERO PESOS 00/100 M.N.</v>
      </c>
      <c r="G126" s="45">
        <f t="shared" si="27"/>
        <v>0</v>
      </c>
      <c r="H126" s="65"/>
      <c r="I126" s="65"/>
      <c r="J126" s="1"/>
      <c r="K126" s="1"/>
    </row>
    <row r="127" spans="1:11" s="4" customFormat="1" ht="40.5">
      <c r="A127" s="39" t="s">
        <v>412</v>
      </c>
      <c r="B127" s="40" t="s">
        <v>221</v>
      </c>
      <c r="C127" s="41" t="s">
        <v>29</v>
      </c>
      <c r="D127" s="42">
        <v>1</v>
      </c>
      <c r="E127" s="43"/>
      <c r="F127" s="44" t="str">
        <f t="shared" si="26"/>
        <v>CERO PESOS 00/100 M.N.</v>
      </c>
      <c r="G127" s="45">
        <f t="shared" si="27"/>
        <v>0</v>
      </c>
      <c r="H127" s="65"/>
      <c r="I127" s="65"/>
      <c r="J127" s="1"/>
      <c r="K127" s="1"/>
    </row>
    <row r="128" spans="1:11" s="4" customFormat="1" ht="50.65">
      <c r="A128" s="39" t="s">
        <v>413</v>
      </c>
      <c r="B128" s="40" t="s">
        <v>222</v>
      </c>
      <c r="C128" s="41" t="s">
        <v>29</v>
      </c>
      <c r="D128" s="42">
        <v>2</v>
      </c>
      <c r="E128" s="43"/>
      <c r="F128" s="44" t="str">
        <f t="shared" si="26"/>
        <v>CERO PESOS 00/100 M.N.</v>
      </c>
      <c r="G128" s="45">
        <f t="shared" si="27"/>
        <v>0</v>
      </c>
      <c r="H128" s="65"/>
      <c r="I128" s="65"/>
      <c r="J128" s="1"/>
      <c r="K128" s="1"/>
    </row>
    <row r="129" spans="1:11" s="4" customFormat="1" ht="40.5">
      <c r="A129" s="39" t="s">
        <v>414</v>
      </c>
      <c r="B129" s="40" t="s">
        <v>895</v>
      </c>
      <c r="C129" s="41" t="s">
        <v>22</v>
      </c>
      <c r="D129" s="42">
        <v>15.07</v>
      </c>
      <c r="E129" s="43"/>
      <c r="F129" s="44" t="str">
        <f t="shared" si="26"/>
        <v>CERO PESOS 00/100 M.N.</v>
      </c>
      <c r="G129" s="45">
        <f t="shared" si="27"/>
        <v>0</v>
      </c>
      <c r="H129" s="65"/>
      <c r="I129" s="65"/>
      <c r="J129" s="1"/>
      <c r="K129" s="1"/>
    </row>
    <row r="130" spans="1:11" s="4" customFormat="1" ht="40.5">
      <c r="A130" s="39" t="s">
        <v>415</v>
      </c>
      <c r="B130" s="40" t="s">
        <v>305</v>
      </c>
      <c r="C130" s="41" t="s">
        <v>22</v>
      </c>
      <c r="D130" s="42">
        <v>3</v>
      </c>
      <c r="E130" s="43"/>
      <c r="F130" s="44" t="str">
        <f t="shared" si="26"/>
        <v>CERO PESOS 00/100 M.N.</v>
      </c>
      <c r="G130" s="45">
        <f t="shared" si="27"/>
        <v>0</v>
      </c>
      <c r="H130" s="65"/>
      <c r="I130" s="65"/>
      <c r="J130" s="1"/>
      <c r="K130" s="1"/>
    </row>
    <row r="131" spans="1:11" s="4" customFormat="1" ht="20.25">
      <c r="A131" s="39" t="s">
        <v>416</v>
      </c>
      <c r="B131" s="40" t="s">
        <v>896</v>
      </c>
      <c r="C131" s="41" t="s">
        <v>22</v>
      </c>
      <c r="D131" s="42">
        <v>18.07</v>
      </c>
      <c r="E131" s="43"/>
      <c r="F131" s="44" t="str">
        <f t="shared" si="26"/>
        <v>CERO PESOS 00/100 M.N.</v>
      </c>
      <c r="G131" s="45">
        <f t="shared" si="27"/>
        <v>0</v>
      </c>
      <c r="H131" s="65"/>
      <c r="I131" s="65"/>
      <c r="J131" s="1"/>
      <c r="K131" s="1"/>
    </row>
    <row r="132" spans="1:11" s="4" customFormat="1" ht="30.4">
      <c r="A132" s="39" t="s">
        <v>417</v>
      </c>
      <c r="B132" s="40" t="s">
        <v>306</v>
      </c>
      <c r="C132" s="41" t="s">
        <v>29</v>
      </c>
      <c r="D132" s="42">
        <v>3</v>
      </c>
      <c r="E132" s="43"/>
      <c r="F132" s="44" t="str">
        <f t="shared" si="26"/>
        <v>CERO PESOS 00/100 M.N.</v>
      </c>
      <c r="G132" s="45">
        <f t="shared" si="27"/>
        <v>0</v>
      </c>
      <c r="H132" s="65"/>
      <c r="I132" s="65"/>
      <c r="J132" s="1"/>
      <c r="K132" s="1"/>
    </row>
    <row r="133" spans="1:11" s="4" customFormat="1" ht="40.5">
      <c r="A133" s="39" t="s">
        <v>418</v>
      </c>
      <c r="B133" s="40" t="s">
        <v>897</v>
      </c>
      <c r="C133" s="41" t="s">
        <v>29</v>
      </c>
      <c r="D133" s="42">
        <v>1</v>
      </c>
      <c r="E133" s="43"/>
      <c r="F133" s="44" t="str">
        <f t="shared" si="26"/>
        <v>CERO PESOS 00/100 M.N.</v>
      </c>
      <c r="G133" s="45">
        <f t="shared" si="27"/>
        <v>0</v>
      </c>
      <c r="H133" s="65"/>
      <c r="I133" s="65"/>
      <c r="J133" s="1"/>
      <c r="K133" s="1"/>
    </row>
    <row r="134" spans="1:11" s="4" customFormat="1" ht="40.5">
      <c r="A134" s="39" t="s">
        <v>419</v>
      </c>
      <c r="B134" s="40" t="s">
        <v>898</v>
      </c>
      <c r="C134" s="41" t="s">
        <v>29</v>
      </c>
      <c r="D134" s="42">
        <v>1</v>
      </c>
      <c r="E134" s="43"/>
      <c r="F134" s="44" t="str">
        <f t="shared" si="26"/>
        <v>CERO PESOS 00/100 M.N.</v>
      </c>
      <c r="G134" s="45">
        <f t="shared" si="27"/>
        <v>0</v>
      </c>
      <c r="H134" s="65"/>
      <c r="I134" s="65"/>
      <c r="J134" s="1"/>
      <c r="K134" s="1"/>
    </row>
    <row r="135" spans="1:11" s="4" customFormat="1" ht="50.65">
      <c r="A135" s="39" t="s">
        <v>420</v>
      </c>
      <c r="B135" s="40" t="s">
        <v>233</v>
      </c>
      <c r="C135" s="41" t="s">
        <v>29</v>
      </c>
      <c r="D135" s="42">
        <v>1</v>
      </c>
      <c r="E135" s="43"/>
      <c r="F135" s="44" t="str">
        <f t="shared" si="26"/>
        <v>CERO PESOS 00/100 M.N.</v>
      </c>
      <c r="G135" s="45">
        <f t="shared" si="27"/>
        <v>0</v>
      </c>
      <c r="H135" s="65"/>
      <c r="I135" s="65"/>
      <c r="J135" s="1"/>
      <c r="K135" s="1"/>
    </row>
    <row r="136" spans="1:11" s="4" customFormat="1" ht="50.65">
      <c r="A136" s="39" t="s">
        <v>421</v>
      </c>
      <c r="B136" s="40" t="s">
        <v>234</v>
      </c>
      <c r="C136" s="41" t="s">
        <v>29</v>
      </c>
      <c r="D136" s="42">
        <v>8</v>
      </c>
      <c r="E136" s="43"/>
      <c r="F136" s="44" t="str">
        <f t="shared" si="26"/>
        <v>CERO PESOS 00/100 M.N.</v>
      </c>
      <c r="G136" s="45">
        <f t="shared" si="27"/>
        <v>0</v>
      </c>
      <c r="H136" s="65"/>
      <c r="I136" s="65"/>
      <c r="J136" s="1"/>
      <c r="K136" s="1"/>
    </row>
    <row r="137" spans="1:11" s="4" customFormat="1" ht="30.4">
      <c r="A137" s="39" t="s">
        <v>422</v>
      </c>
      <c r="B137" s="40" t="s">
        <v>235</v>
      </c>
      <c r="C137" s="41" t="s">
        <v>29</v>
      </c>
      <c r="D137" s="42">
        <v>1</v>
      </c>
      <c r="E137" s="43"/>
      <c r="F137" s="44" t="str">
        <f t="shared" si="26"/>
        <v>CERO PESOS 00/100 M.N.</v>
      </c>
      <c r="G137" s="45">
        <f t="shared" si="27"/>
        <v>0</v>
      </c>
      <c r="H137" s="65"/>
      <c r="I137" s="65"/>
      <c r="J137" s="1"/>
      <c r="K137" s="1"/>
    </row>
    <row r="138" spans="1:11" s="4" customFormat="1" ht="40.5">
      <c r="A138" s="39" t="s">
        <v>423</v>
      </c>
      <c r="B138" s="40" t="s">
        <v>239</v>
      </c>
      <c r="C138" s="41" t="s">
        <v>29</v>
      </c>
      <c r="D138" s="42">
        <v>1</v>
      </c>
      <c r="E138" s="43"/>
      <c r="F138" s="44" t="str">
        <f t="shared" si="26"/>
        <v>CERO PESOS 00/100 M.N.</v>
      </c>
      <c r="G138" s="45">
        <f t="shared" si="27"/>
        <v>0</v>
      </c>
      <c r="H138" s="65"/>
      <c r="I138" s="65"/>
      <c r="J138" s="1"/>
      <c r="K138" s="1"/>
    </row>
    <row r="139" spans="1:11" s="4" customFormat="1" ht="60.75">
      <c r="A139" s="39" t="s">
        <v>424</v>
      </c>
      <c r="B139" s="40" t="s">
        <v>130</v>
      </c>
      <c r="C139" s="41" t="s">
        <v>29</v>
      </c>
      <c r="D139" s="42">
        <v>1</v>
      </c>
      <c r="E139" s="43"/>
      <c r="F139" s="44" t="str">
        <f t="shared" si="26"/>
        <v>CERO PESOS 00/100 M.N.</v>
      </c>
      <c r="G139" s="45">
        <f t="shared" si="27"/>
        <v>0</v>
      </c>
      <c r="H139" s="65"/>
      <c r="I139" s="65"/>
      <c r="J139" s="1"/>
      <c r="K139" s="1"/>
    </row>
    <row r="140" spans="1:11" s="4" customFormat="1" ht="40.5">
      <c r="A140" s="39" t="s">
        <v>425</v>
      </c>
      <c r="B140" s="40" t="s">
        <v>899</v>
      </c>
      <c r="C140" s="41" t="s">
        <v>29</v>
      </c>
      <c r="D140" s="42">
        <v>2</v>
      </c>
      <c r="E140" s="43"/>
      <c r="F140" s="44" t="str">
        <f t="shared" si="26"/>
        <v>CERO PESOS 00/100 M.N.</v>
      </c>
      <c r="G140" s="45">
        <f t="shared" si="27"/>
        <v>0</v>
      </c>
      <c r="H140" s="65"/>
      <c r="I140" s="65"/>
      <c r="J140" s="1"/>
      <c r="K140" s="1"/>
    </row>
    <row r="141" spans="1:11" s="4" customFormat="1" ht="81">
      <c r="A141" s="39" t="s">
        <v>426</v>
      </c>
      <c r="B141" s="40" t="s">
        <v>900</v>
      </c>
      <c r="C141" s="41" t="s">
        <v>29</v>
      </c>
      <c r="D141" s="42">
        <v>2</v>
      </c>
      <c r="E141" s="43"/>
      <c r="F141" s="44" t="str">
        <f t="shared" si="26"/>
        <v>CERO PESOS 00/100 M.N.</v>
      </c>
      <c r="G141" s="45">
        <f t="shared" si="27"/>
        <v>0</v>
      </c>
      <c r="H141" s="65"/>
      <c r="I141" s="65"/>
      <c r="J141" s="1"/>
      <c r="K141" s="1"/>
    </row>
    <row r="142" spans="1:11" s="4" customFormat="1" ht="14.25">
      <c r="A142" s="66" t="s">
        <v>154</v>
      </c>
      <c r="B142" s="66" t="s">
        <v>252</v>
      </c>
      <c r="C142" s="67"/>
      <c r="D142" s="68"/>
      <c r="E142" s="69"/>
      <c r="F142" s="70"/>
      <c r="G142" s="71">
        <f>SUM(G143:G144)</f>
        <v>0</v>
      </c>
      <c r="H142" s="65"/>
      <c r="I142" s="65"/>
      <c r="J142" s="1"/>
      <c r="K142" s="1"/>
    </row>
    <row r="143" spans="1:11" s="4" customFormat="1" ht="81">
      <c r="A143" s="39" t="s">
        <v>427</v>
      </c>
      <c r="B143" s="40" t="s">
        <v>253</v>
      </c>
      <c r="C143" s="41" t="s">
        <v>29</v>
      </c>
      <c r="D143" s="42">
        <v>2</v>
      </c>
      <c r="E143" s="43"/>
      <c r="F143" s="44" t="str">
        <f t="shared" si="28" ref="F143:F144">+numtext(E143)</f>
        <v>CERO PESOS 00/100 M.N.</v>
      </c>
      <c r="G143" s="45">
        <f t="shared" si="29" ref="G143:G144">+ROUND(D143*E143,2)</f>
        <v>0</v>
      </c>
      <c r="H143" s="65"/>
      <c r="I143" s="65"/>
      <c r="J143" s="1"/>
      <c r="K143" s="1"/>
    </row>
    <row r="144" spans="1:11" s="4" customFormat="1" ht="40.5">
      <c r="A144" s="39" t="s">
        <v>428</v>
      </c>
      <c r="B144" s="40" t="s">
        <v>901</v>
      </c>
      <c r="C144" s="41" t="s">
        <v>29</v>
      </c>
      <c r="D144" s="42">
        <v>2</v>
      </c>
      <c r="E144" s="43"/>
      <c r="F144" s="44" t="str">
        <f t="shared" si="28"/>
        <v>CERO PESOS 00/100 M.N.</v>
      </c>
      <c r="G144" s="45">
        <f t="shared" si="29"/>
        <v>0</v>
      </c>
      <c r="H144" s="65"/>
      <c r="I144" s="65"/>
      <c r="J144" s="1"/>
      <c r="K144" s="1"/>
    </row>
    <row r="145" spans="1:11" s="4" customFormat="1" ht="14.25">
      <c r="A145" s="66" t="s">
        <v>155</v>
      </c>
      <c r="B145" s="66" t="s">
        <v>257</v>
      </c>
      <c r="C145" s="67"/>
      <c r="D145" s="68"/>
      <c r="E145" s="69"/>
      <c r="F145" s="70"/>
      <c r="G145" s="71">
        <f>SUM(G146:G160)</f>
        <v>0</v>
      </c>
      <c r="H145" s="65"/>
      <c r="I145" s="65"/>
      <c r="J145" s="1"/>
      <c r="K145" s="1"/>
    </row>
    <row r="146" spans="1:11" s="4" customFormat="1" ht="81">
      <c r="A146" s="39" t="s">
        <v>429</v>
      </c>
      <c r="B146" s="40" t="s">
        <v>258</v>
      </c>
      <c r="C146" s="41" t="s">
        <v>119</v>
      </c>
      <c r="D146" s="42">
        <v>2</v>
      </c>
      <c r="E146" s="43"/>
      <c r="F146" s="44" t="str">
        <f t="shared" si="30" ref="F146:F160">+numtext(E146)</f>
        <v>CERO PESOS 00/100 M.N.</v>
      </c>
      <c r="G146" s="45">
        <f t="shared" si="31" ref="G146:G160">+ROUND(D146*E146,2)</f>
        <v>0</v>
      </c>
      <c r="H146" s="65"/>
      <c r="I146" s="65"/>
      <c r="J146" s="1"/>
      <c r="K146" s="1"/>
    </row>
    <row r="147" spans="1:11" s="4" customFormat="1" ht="60.75">
      <c r="A147" s="39" t="s">
        <v>430</v>
      </c>
      <c r="B147" s="40" t="s">
        <v>259</v>
      </c>
      <c r="C147" s="41" t="s">
        <v>29</v>
      </c>
      <c r="D147" s="42">
        <v>2</v>
      </c>
      <c r="E147" s="43"/>
      <c r="F147" s="44" t="str">
        <f t="shared" si="30"/>
        <v>CERO PESOS 00/100 M.N.</v>
      </c>
      <c r="G147" s="45">
        <f t="shared" si="31"/>
        <v>0</v>
      </c>
      <c r="H147" s="65"/>
      <c r="I147" s="65"/>
      <c r="J147" s="1"/>
      <c r="K147" s="1"/>
    </row>
    <row r="148" spans="1:11" s="4" customFormat="1" ht="50.65">
      <c r="A148" s="39" t="s">
        <v>431</v>
      </c>
      <c r="B148" s="40" t="s">
        <v>260</v>
      </c>
      <c r="C148" s="41" t="s">
        <v>29</v>
      </c>
      <c r="D148" s="42">
        <v>1</v>
      </c>
      <c r="E148" s="43"/>
      <c r="F148" s="44" t="str">
        <f t="shared" si="30"/>
        <v>CERO PESOS 00/100 M.N.</v>
      </c>
      <c r="G148" s="45">
        <f t="shared" si="31"/>
        <v>0</v>
      </c>
      <c r="H148" s="65"/>
      <c r="I148" s="65"/>
      <c r="J148" s="1"/>
      <c r="K148" s="1"/>
    </row>
    <row r="149" spans="1:11" s="4" customFormat="1" ht="30.4">
      <c r="A149" s="39" t="s">
        <v>432</v>
      </c>
      <c r="B149" s="40" t="s">
        <v>261</v>
      </c>
      <c r="C149" s="41" t="s">
        <v>29</v>
      </c>
      <c r="D149" s="42">
        <v>1</v>
      </c>
      <c r="E149" s="43"/>
      <c r="F149" s="44" t="str">
        <f t="shared" si="30"/>
        <v>CERO PESOS 00/100 M.N.</v>
      </c>
      <c r="G149" s="45">
        <f t="shared" si="31"/>
        <v>0</v>
      </c>
      <c r="H149" s="65"/>
      <c r="I149" s="65"/>
      <c r="J149" s="1"/>
      <c r="K149" s="1"/>
    </row>
    <row r="150" spans="1:11" s="4" customFormat="1" ht="50.65">
      <c r="A150" s="39" t="s">
        <v>433</v>
      </c>
      <c r="B150" s="40" t="s">
        <v>262</v>
      </c>
      <c r="C150" s="41" t="s">
        <v>29</v>
      </c>
      <c r="D150" s="42">
        <v>1</v>
      </c>
      <c r="E150" s="43"/>
      <c r="F150" s="44" t="str">
        <f t="shared" si="30"/>
        <v>CERO PESOS 00/100 M.N.</v>
      </c>
      <c r="G150" s="45">
        <f t="shared" si="31"/>
        <v>0</v>
      </c>
      <c r="H150" s="65"/>
      <c r="I150" s="65"/>
      <c r="J150" s="1"/>
      <c r="K150" s="1"/>
    </row>
    <row r="151" spans="1:11" s="4" customFormat="1" ht="20.25">
      <c r="A151" s="39" t="s">
        <v>434</v>
      </c>
      <c r="B151" s="40" t="s">
        <v>137</v>
      </c>
      <c r="C151" s="41" t="s">
        <v>22</v>
      </c>
      <c r="D151" s="42">
        <v>13.31</v>
      </c>
      <c r="E151" s="43"/>
      <c r="F151" s="44" t="str">
        <f t="shared" si="30"/>
        <v>CERO PESOS 00/100 M.N.</v>
      </c>
      <c r="G151" s="45">
        <f t="shared" si="31"/>
        <v>0</v>
      </c>
      <c r="H151" s="65"/>
      <c r="I151" s="65"/>
      <c r="J151" s="1"/>
      <c r="K151" s="1"/>
    </row>
    <row r="152" spans="1:11" s="4" customFormat="1" ht="70.9">
      <c r="A152" s="39" t="s">
        <v>435</v>
      </c>
      <c r="B152" s="40" t="s">
        <v>244</v>
      </c>
      <c r="C152" s="41" t="s">
        <v>22</v>
      </c>
      <c r="D152" s="42">
        <v>2.86</v>
      </c>
      <c r="E152" s="43"/>
      <c r="F152" s="44" t="str">
        <f t="shared" si="30"/>
        <v>CERO PESOS 00/100 M.N.</v>
      </c>
      <c r="G152" s="45">
        <f t="shared" si="31"/>
        <v>0</v>
      </c>
      <c r="H152" s="65"/>
      <c r="I152" s="65"/>
      <c r="J152" s="1"/>
      <c r="K152" s="1"/>
    </row>
    <row r="153" spans="1:11" s="4" customFormat="1" ht="30.4">
      <c r="A153" s="39" t="s">
        <v>436</v>
      </c>
      <c r="B153" s="40" t="s">
        <v>245</v>
      </c>
      <c r="C153" s="41" t="s">
        <v>22</v>
      </c>
      <c r="D153" s="42">
        <v>13.31</v>
      </c>
      <c r="E153" s="43"/>
      <c r="F153" s="44" t="str">
        <f t="shared" si="30"/>
        <v>CERO PESOS 00/100 M.N.</v>
      </c>
      <c r="G153" s="45">
        <f t="shared" si="31"/>
        <v>0</v>
      </c>
      <c r="H153" s="65"/>
      <c r="I153" s="65"/>
      <c r="J153" s="1"/>
      <c r="K153" s="1"/>
    </row>
    <row r="154" spans="1:11" s="4" customFormat="1" ht="70.9">
      <c r="A154" s="39" t="s">
        <v>437</v>
      </c>
      <c r="B154" s="40" t="s">
        <v>139</v>
      </c>
      <c r="C154" s="41" t="s">
        <v>29</v>
      </c>
      <c r="D154" s="42">
        <v>5</v>
      </c>
      <c r="E154" s="43"/>
      <c r="F154" s="44" t="str">
        <f t="shared" si="30"/>
        <v>CERO PESOS 00/100 M.N.</v>
      </c>
      <c r="G154" s="45">
        <f t="shared" si="31"/>
        <v>0</v>
      </c>
      <c r="H154" s="65"/>
      <c r="I154" s="65"/>
      <c r="J154" s="1"/>
      <c r="K154" s="1"/>
    </row>
    <row r="155" spans="1:11" s="4" customFormat="1" ht="40.5">
      <c r="A155" s="39" t="s">
        <v>438</v>
      </c>
      <c r="B155" s="40" t="s">
        <v>246</v>
      </c>
      <c r="C155" s="41" t="s">
        <v>29</v>
      </c>
      <c r="D155" s="42">
        <v>1</v>
      </c>
      <c r="E155" s="43"/>
      <c r="F155" s="44" t="str">
        <f t="shared" si="30"/>
        <v>CERO PESOS 00/100 M.N.</v>
      </c>
      <c r="G155" s="45">
        <f t="shared" si="31"/>
        <v>0</v>
      </c>
      <c r="H155" s="65"/>
      <c r="I155" s="65"/>
      <c r="J155" s="1"/>
      <c r="K155" s="1"/>
    </row>
    <row r="156" spans="1:11" s="4" customFormat="1" ht="30.4">
      <c r="A156" s="39" t="s">
        <v>439</v>
      </c>
      <c r="B156" s="40" t="s">
        <v>247</v>
      </c>
      <c r="C156" s="41" t="s">
        <v>29</v>
      </c>
      <c r="D156" s="42">
        <v>1</v>
      </c>
      <c r="E156" s="43"/>
      <c r="F156" s="44" t="str">
        <f t="shared" si="30"/>
        <v>CERO PESOS 00/100 M.N.</v>
      </c>
      <c r="G156" s="45">
        <f t="shared" si="31"/>
        <v>0</v>
      </c>
      <c r="H156" s="65"/>
      <c r="I156" s="65"/>
      <c r="J156" s="1"/>
      <c r="K156" s="1"/>
    </row>
    <row r="157" spans="1:11" s="4" customFormat="1" ht="40.5">
      <c r="A157" s="39" t="s">
        <v>440</v>
      </c>
      <c r="B157" s="40" t="s">
        <v>122</v>
      </c>
      <c r="C157" s="41" t="s">
        <v>22</v>
      </c>
      <c r="D157" s="42">
        <v>13.31</v>
      </c>
      <c r="E157" s="43"/>
      <c r="F157" s="44" t="str">
        <f t="shared" si="30"/>
        <v>CERO PESOS 00/100 M.N.</v>
      </c>
      <c r="G157" s="45">
        <f t="shared" si="31"/>
        <v>0</v>
      </c>
      <c r="H157" s="65"/>
      <c r="I157" s="65"/>
      <c r="J157" s="1"/>
      <c r="K157" s="1"/>
    </row>
    <row r="158" spans="1:11" s="4" customFormat="1" ht="40.5">
      <c r="A158" s="39" t="s">
        <v>441</v>
      </c>
      <c r="B158" s="40" t="s">
        <v>250</v>
      </c>
      <c r="C158" s="41" t="s">
        <v>29</v>
      </c>
      <c r="D158" s="42">
        <v>1</v>
      </c>
      <c r="E158" s="43"/>
      <c r="F158" s="44" t="str">
        <f t="shared" si="30"/>
        <v>CERO PESOS 00/100 M.N.</v>
      </c>
      <c r="G158" s="45">
        <f t="shared" si="31"/>
        <v>0</v>
      </c>
      <c r="H158" s="65"/>
      <c r="I158" s="65"/>
      <c r="J158" s="1"/>
      <c r="K158" s="1"/>
    </row>
    <row r="159" spans="1:11" s="4" customFormat="1" ht="40.5">
      <c r="A159" s="39" t="s">
        <v>442</v>
      </c>
      <c r="B159" s="40" t="s">
        <v>251</v>
      </c>
      <c r="C159" s="41" t="s">
        <v>29</v>
      </c>
      <c r="D159" s="42">
        <v>1</v>
      </c>
      <c r="E159" s="43"/>
      <c r="F159" s="44" t="str">
        <f t="shared" si="30"/>
        <v>CERO PESOS 00/100 M.N.</v>
      </c>
      <c r="G159" s="45">
        <f t="shared" si="31"/>
        <v>0</v>
      </c>
      <c r="H159" s="65"/>
      <c r="I159" s="65"/>
      <c r="J159" s="1"/>
      <c r="K159" s="1"/>
    </row>
    <row r="160" spans="1:11" s="4" customFormat="1" ht="30.4">
      <c r="A160" s="39" t="s">
        <v>443</v>
      </c>
      <c r="B160" s="40" t="s">
        <v>263</v>
      </c>
      <c r="C160" s="41" t="s">
        <v>22</v>
      </c>
      <c r="D160" s="42">
        <v>13.31</v>
      </c>
      <c r="E160" s="43"/>
      <c r="F160" s="44" t="str">
        <f t="shared" si="30"/>
        <v>CERO PESOS 00/100 M.N.</v>
      </c>
      <c r="G160" s="45">
        <f t="shared" si="31"/>
        <v>0</v>
      </c>
      <c r="H160" s="65"/>
      <c r="I160" s="65"/>
      <c r="J160" s="1"/>
      <c r="K160" s="1"/>
    </row>
    <row r="161" spans="1:11" s="4" customFormat="1" ht="14.25">
      <c r="A161" s="66" t="s">
        <v>156</v>
      </c>
      <c r="B161" s="66" t="s">
        <v>140</v>
      </c>
      <c r="C161" s="67"/>
      <c r="D161" s="68"/>
      <c r="E161" s="69"/>
      <c r="F161" s="70"/>
      <c r="G161" s="71">
        <f>SUM(G162:G163)</f>
        <v>0</v>
      </c>
      <c r="H161" s="65"/>
      <c r="I161" s="65"/>
      <c r="J161" s="1"/>
      <c r="K161" s="1"/>
    </row>
    <row r="162" spans="1:11" s="4" customFormat="1" ht="20.25">
      <c r="A162" s="39" t="s">
        <v>444</v>
      </c>
      <c r="B162" s="40" t="s">
        <v>141</v>
      </c>
      <c r="C162" s="41" t="s">
        <v>21</v>
      </c>
      <c r="D162" s="42">
        <v>84.74</v>
      </c>
      <c r="E162" s="43"/>
      <c r="F162" s="44" t="str">
        <f t="shared" si="32" ref="F162:F163">+numtext(E162)</f>
        <v>CERO PESOS 00/100 M.N.</v>
      </c>
      <c r="G162" s="45">
        <f t="shared" si="33" ref="G162:G163">+ROUND(D162*E162,2)</f>
        <v>0</v>
      </c>
      <c r="H162" s="65"/>
      <c r="I162" s="65"/>
      <c r="J162" s="1"/>
      <c r="K162" s="1"/>
    </row>
    <row r="163" spans="1:11" s="4" customFormat="1" ht="20.25">
      <c r="A163" s="39" t="s">
        <v>445</v>
      </c>
      <c r="B163" s="40" t="s">
        <v>142</v>
      </c>
      <c r="C163" s="41" t="s">
        <v>21</v>
      </c>
      <c r="D163" s="42">
        <v>84.74</v>
      </c>
      <c r="E163" s="43"/>
      <c r="F163" s="44" t="str">
        <f t="shared" si="32"/>
        <v>CERO PESOS 00/100 M.N.</v>
      </c>
      <c r="G163" s="45">
        <f t="shared" si="33"/>
        <v>0</v>
      </c>
      <c r="H163" s="65"/>
      <c r="I163" s="65"/>
      <c r="J163" s="1"/>
      <c r="K163" s="1"/>
    </row>
    <row r="164" spans="1:11" s="4" customFormat="1" ht="14.25">
      <c r="A164" s="34" t="s">
        <v>157</v>
      </c>
      <c r="B164" s="35" t="s">
        <v>902</v>
      </c>
      <c r="C164" s="36"/>
      <c r="D164" s="37"/>
      <c r="E164" s="38"/>
      <c r="F164" s="38"/>
      <c r="G164" s="33">
        <f>G165+G178+G186+G193+G205+G215+G224+G230+G240+G247+G270+G277+G283+G292+G295+G307+G309+G318+G322</f>
        <v>0</v>
      </c>
      <c r="H164" s="65"/>
      <c r="I164" s="65"/>
      <c r="J164" s="1"/>
      <c r="K164" s="1"/>
    </row>
    <row r="165" spans="1:11" s="4" customFormat="1" ht="14.25">
      <c r="A165" s="66" t="s">
        <v>158</v>
      </c>
      <c r="B165" s="66" t="s">
        <v>31</v>
      </c>
      <c r="C165" s="67"/>
      <c r="D165" s="68"/>
      <c r="E165" s="69"/>
      <c r="F165" s="70"/>
      <c r="G165" s="71">
        <f>SUM(G166:G177)</f>
        <v>0</v>
      </c>
      <c r="H165" s="65"/>
      <c r="I165" s="65"/>
      <c r="J165" s="1"/>
      <c r="K165" s="1"/>
    </row>
    <row r="166" spans="1:11" s="4" customFormat="1" ht="81">
      <c r="A166" s="39" t="s">
        <v>446</v>
      </c>
      <c r="B166" s="40" t="s">
        <v>32</v>
      </c>
      <c r="C166" s="41" t="s">
        <v>21</v>
      </c>
      <c r="D166" s="42">
        <v>103.78</v>
      </c>
      <c r="E166" s="43"/>
      <c r="F166" s="44" t="str">
        <f t="shared" si="34" ref="F166:F177">+numtext(E166)</f>
        <v>CERO PESOS 00/100 M.N.</v>
      </c>
      <c r="G166" s="45">
        <f t="shared" si="35" ref="G166:G177">+ROUND(D166*E166,2)</f>
        <v>0</v>
      </c>
      <c r="H166" s="65"/>
      <c r="I166" s="65"/>
      <c r="J166" s="1"/>
      <c r="K166" s="1"/>
    </row>
    <row r="167" spans="1:11" s="4" customFormat="1" ht="40.5">
      <c r="A167" s="39" t="s">
        <v>447</v>
      </c>
      <c r="B167" s="40" t="s">
        <v>33</v>
      </c>
      <c r="C167" s="41" t="s">
        <v>21</v>
      </c>
      <c r="D167" s="42">
        <v>155.64</v>
      </c>
      <c r="E167" s="43"/>
      <c r="F167" s="44" t="str">
        <f t="shared" si="34"/>
        <v>CERO PESOS 00/100 M.N.</v>
      </c>
      <c r="G167" s="45">
        <f t="shared" si="35"/>
        <v>0</v>
      </c>
      <c r="H167" s="65"/>
      <c r="I167" s="65"/>
      <c r="J167" s="1"/>
      <c r="K167" s="1"/>
    </row>
    <row r="168" spans="1:11" s="4" customFormat="1" ht="50.65">
      <c r="A168" s="39" t="s">
        <v>448</v>
      </c>
      <c r="B168" s="40" t="s">
        <v>34</v>
      </c>
      <c r="C168" s="41" t="s">
        <v>21</v>
      </c>
      <c r="D168" s="42">
        <v>98.22</v>
      </c>
      <c r="E168" s="43"/>
      <c r="F168" s="44" t="str">
        <f t="shared" si="34"/>
        <v>CERO PESOS 00/100 M.N.</v>
      </c>
      <c r="G168" s="45">
        <f t="shared" si="35"/>
        <v>0</v>
      </c>
      <c r="H168" s="65"/>
      <c r="I168" s="65"/>
      <c r="J168" s="1"/>
      <c r="K168" s="1"/>
    </row>
    <row r="169" spans="1:11" s="4" customFormat="1" ht="60.75">
      <c r="A169" s="39" t="s">
        <v>449</v>
      </c>
      <c r="B169" s="40" t="s">
        <v>35</v>
      </c>
      <c r="C169" s="41" t="s">
        <v>21</v>
      </c>
      <c r="D169" s="42">
        <v>37.50</v>
      </c>
      <c r="E169" s="43"/>
      <c r="F169" s="44" t="str">
        <f t="shared" si="34"/>
        <v>CERO PESOS 00/100 M.N.</v>
      </c>
      <c r="G169" s="45">
        <f t="shared" si="35"/>
        <v>0</v>
      </c>
      <c r="H169" s="65"/>
      <c r="I169" s="65"/>
      <c r="J169" s="1"/>
      <c r="K169" s="1"/>
    </row>
    <row r="170" spans="1:11" s="4" customFormat="1" ht="40.5">
      <c r="A170" s="39" t="s">
        <v>450</v>
      </c>
      <c r="B170" s="40" t="s">
        <v>36</v>
      </c>
      <c r="C170" s="41" t="s">
        <v>21</v>
      </c>
      <c r="D170" s="42">
        <v>107.79</v>
      </c>
      <c r="E170" s="43"/>
      <c r="F170" s="44" t="str">
        <f t="shared" si="34"/>
        <v>CERO PESOS 00/100 M.N.</v>
      </c>
      <c r="G170" s="45">
        <f t="shared" si="35"/>
        <v>0</v>
      </c>
      <c r="H170" s="65"/>
      <c r="I170" s="65"/>
      <c r="J170" s="1"/>
      <c r="K170" s="1"/>
    </row>
    <row r="171" spans="1:11" s="4" customFormat="1" ht="40.5">
      <c r="A171" s="39" t="s">
        <v>451</v>
      </c>
      <c r="B171" s="40" t="s">
        <v>37</v>
      </c>
      <c r="C171" s="41" t="s">
        <v>29</v>
      </c>
      <c r="D171" s="42">
        <v>5</v>
      </c>
      <c r="E171" s="43"/>
      <c r="F171" s="44" t="str">
        <f t="shared" si="34"/>
        <v>CERO PESOS 00/100 M.N.</v>
      </c>
      <c r="G171" s="45">
        <f t="shared" si="35"/>
        <v>0</v>
      </c>
      <c r="H171" s="65"/>
      <c r="I171" s="65"/>
      <c r="J171" s="1"/>
      <c r="K171" s="1"/>
    </row>
    <row r="172" spans="1:11" s="4" customFormat="1" ht="50.65">
      <c r="A172" s="39" t="s">
        <v>452</v>
      </c>
      <c r="B172" s="40" t="s">
        <v>38</v>
      </c>
      <c r="C172" s="41" t="s">
        <v>22</v>
      </c>
      <c r="D172" s="42">
        <v>19.40</v>
      </c>
      <c r="E172" s="43"/>
      <c r="F172" s="44" t="str">
        <f t="shared" si="34"/>
        <v>CERO PESOS 00/100 M.N.</v>
      </c>
      <c r="G172" s="45">
        <f t="shared" si="35"/>
        <v>0</v>
      </c>
      <c r="H172" s="65"/>
      <c r="I172" s="65"/>
      <c r="J172" s="1"/>
      <c r="K172" s="1"/>
    </row>
    <row r="173" spans="1:11" s="4" customFormat="1" ht="40.5">
      <c r="A173" s="39" t="s">
        <v>453</v>
      </c>
      <c r="B173" s="40" t="s">
        <v>39</v>
      </c>
      <c r="C173" s="41" t="s">
        <v>29</v>
      </c>
      <c r="D173" s="42">
        <v>16</v>
      </c>
      <c r="E173" s="43"/>
      <c r="F173" s="44" t="str">
        <f t="shared" si="34"/>
        <v>CERO PESOS 00/100 M.N.</v>
      </c>
      <c r="G173" s="45">
        <f t="shared" si="35"/>
        <v>0</v>
      </c>
      <c r="H173" s="65"/>
      <c r="I173" s="65"/>
      <c r="J173" s="1"/>
      <c r="K173" s="1"/>
    </row>
    <row r="174" spans="1:11" s="4" customFormat="1" ht="60.75">
      <c r="A174" s="39" t="s">
        <v>454</v>
      </c>
      <c r="B174" s="40" t="s">
        <v>40</v>
      </c>
      <c r="C174" s="41" t="s">
        <v>22</v>
      </c>
      <c r="D174" s="42">
        <v>280.56</v>
      </c>
      <c r="E174" s="43"/>
      <c r="F174" s="44" t="str">
        <f t="shared" si="34"/>
        <v>CERO PESOS 00/100 M.N.</v>
      </c>
      <c r="G174" s="45">
        <f t="shared" si="35"/>
        <v>0</v>
      </c>
      <c r="H174" s="65"/>
      <c r="I174" s="65"/>
      <c r="J174" s="1"/>
      <c r="K174" s="1"/>
    </row>
    <row r="175" spans="1:11" s="4" customFormat="1" ht="20.25">
      <c r="A175" s="39" t="s">
        <v>455</v>
      </c>
      <c r="B175" s="40" t="s">
        <v>41</v>
      </c>
      <c r="C175" s="41" t="s">
        <v>29</v>
      </c>
      <c r="D175" s="42">
        <v>20</v>
      </c>
      <c r="E175" s="43"/>
      <c r="F175" s="44" t="str">
        <f t="shared" si="34"/>
        <v>CERO PESOS 00/100 M.N.</v>
      </c>
      <c r="G175" s="45">
        <f t="shared" si="35"/>
        <v>0</v>
      </c>
      <c r="H175" s="65"/>
      <c r="I175" s="65"/>
      <c r="J175" s="1"/>
      <c r="K175" s="1"/>
    </row>
    <row r="176" spans="1:11" s="4" customFormat="1" ht="40.5">
      <c r="A176" s="39" t="s">
        <v>456</v>
      </c>
      <c r="B176" s="40" t="s">
        <v>44</v>
      </c>
      <c r="C176" s="41" t="s">
        <v>28</v>
      </c>
      <c r="D176" s="42">
        <v>31.04</v>
      </c>
      <c r="E176" s="43"/>
      <c r="F176" s="44" t="str">
        <f t="shared" si="34"/>
        <v>CERO PESOS 00/100 M.N.</v>
      </c>
      <c r="G176" s="45">
        <f t="shared" si="35"/>
        <v>0</v>
      </c>
      <c r="H176" s="65"/>
      <c r="I176" s="65"/>
      <c r="J176" s="1"/>
      <c r="K176" s="1"/>
    </row>
    <row r="177" spans="1:11" s="4" customFormat="1" ht="40.5">
      <c r="A177" s="39" t="s">
        <v>457</v>
      </c>
      <c r="B177" s="40" t="s">
        <v>45</v>
      </c>
      <c r="C177" s="41" t="s">
        <v>46</v>
      </c>
      <c r="D177" s="42">
        <v>310.4</v>
      </c>
      <c r="E177" s="43"/>
      <c r="F177" s="44" t="str">
        <f t="shared" si="34"/>
        <v>CERO PESOS 00/100 M.N.</v>
      </c>
      <c r="G177" s="45">
        <f t="shared" si="35"/>
        <v>0</v>
      </c>
      <c r="H177" s="65"/>
      <c r="I177" s="65"/>
      <c r="J177" s="1"/>
      <c r="K177" s="1"/>
    </row>
    <row r="178" spans="1:11" s="4" customFormat="1" ht="14.25">
      <c r="A178" s="66" t="s">
        <v>265</v>
      </c>
      <c r="B178" s="66" t="s">
        <v>48</v>
      </c>
      <c r="C178" s="67"/>
      <c r="D178" s="68"/>
      <c r="E178" s="69"/>
      <c r="F178" s="70"/>
      <c r="G178" s="71">
        <f>SUM(G179:G185)</f>
        <v>0</v>
      </c>
      <c r="H178" s="65"/>
      <c r="I178" s="65"/>
      <c r="J178" s="1"/>
      <c r="K178" s="1"/>
    </row>
    <row r="179" spans="1:11" s="4" customFormat="1" ht="70.9">
      <c r="A179" s="39" t="s">
        <v>458</v>
      </c>
      <c r="B179" s="40" t="s">
        <v>49</v>
      </c>
      <c r="C179" s="41" t="s">
        <v>22</v>
      </c>
      <c r="D179" s="42">
        <v>8.63</v>
      </c>
      <c r="E179" s="43"/>
      <c r="F179" s="44" t="str">
        <f t="shared" si="36" ref="F179:F185">+numtext(E179)</f>
        <v>CERO PESOS 00/100 M.N.</v>
      </c>
      <c r="G179" s="45">
        <f t="shared" si="37" ref="G179:G185">+ROUND(D179*E179,2)</f>
        <v>0</v>
      </c>
      <c r="H179" s="65"/>
      <c r="I179" s="65"/>
      <c r="J179" s="1"/>
      <c r="K179" s="1"/>
    </row>
    <row r="180" spans="1:11" s="4" customFormat="1" ht="70.9">
      <c r="A180" s="39" t="s">
        <v>459</v>
      </c>
      <c r="B180" s="40" t="s">
        <v>50</v>
      </c>
      <c r="C180" s="41" t="s">
        <v>22</v>
      </c>
      <c r="D180" s="42">
        <v>8.63</v>
      </c>
      <c r="E180" s="43"/>
      <c r="F180" s="44" t="str">
        <f t="shared" si="36"/>
        <v>CERO PESOS 00/100 M.N.</v>
      </c>
      <c r="G180" s="45">
        <f t="shared" si="37"/>
        <v>0</v>
      </c>
      <c r="H180" s="65"/>
      <c r="I180" s="65"/>
      <c r="J180" s="1"/>
      <c r="K180" s="1"/>
    </row>
    <row r="181" spans="1:11" s="4" customFormat="1" ht="70.9">
      <c r="A181" s="39" t="s">
        <v>460</v>
      </c>
      <c r="B181" s="40" t="s">
        <v>51</v>
      </c>
      <c r="C181" s="41" t="s">
        <v>22</v>
      </c>
      <c r="D181" s="42">
        <v>8.63</v>
      </c>
      <c r="E181" s="43"/>
      <c r="F181" s="44" t="str">
        <f t="shared" si="36"/>
        <v>CERO PESOS 00/100 M.N.</v>
      </c>
      <c r="G181" s="45">
        <f t="shared" si="37"/>
        <v>0</v>
      </c>
      <c r="H181" s="65"/>
      <c r="I181" s="65"/>
      <c r="J181" s="1"/>
      <c r="K181" s="1"/>
    </row>
    <row r="182" spans="1:11" s="4" customFormat="1" ht="70.9">
      <c r="A182" s="39" t="s">
        <v>461</v>
      </c>
      <c r="B182" s="40" t="s">
        <v>52</v>
      </c>
      <c r="C182" s="41" t="s">
        <v>22</v>
      </c>
      <c r="D182" s="42">
        <v>12</v>
      </c>
      <c r="E182" s="43"/>
      <c r="F182" s="44" t="str">
        <f t="shared" si="36"/>
        <v>CERO PESOS 00/100 M.N.</v>
      </c>
      <c r="G182" s="45">
        <f t="shared" si="37"/>
        <v>0</v>
      </c>
      <c r="H182" s="65"/>
      <c r="I182" s="65"/>
      <c r="J182" s="1"/>
      <c r="K182" s="1"/>
    </row>
    <row r="183" spans="1:11" s="4" customFormat="1" ht="50.65">
      <c r="A183" s="39" t="s">
        <v>462</v>
      </c>
      <c r="B183" s="40" t="s">
        <v>53</v>
      </c>
      <c r="C183" s="41" t="s">
        <v>29</v>
      </c>
      <c r="D183" s="42">
        <v>4</v>
      </c>
      <c r="E183" s="43"/>
      <c r="F183" s="44" t="str">
        <f t="shared" si="36"/>
        <v>CERO PESOS 00/100 M.N.</v>
      </c>
      <c r="G183" s="45">
        <f t="shared" si="37"/>
        <v>0</v>
      </c>
      <c r="H183" s="65"/>
      <c r="I183" s="65"/>
      <c r="J183" s="1"/>
      <c r="K183" s="1"/>
    </row>
    <row r="184" spans="1:11" s="4" customFormat="1" ht="60.75">
      <c r="A184" s="39" t="s">
        <v>463</v>
      </c>
      <c r="B184" s="40" t="s">
        <v>54</v>
      </c>
      <c r="C184" s="41" t="s">
        <v>29</v>
      </c>
      <c r="D184" s="42">
        <v>4</v>
      </c>
      <c r="E184" s="43"/>
      <c r="F184" s="44" t="str">
        <f t="shared" si="36"/>
        <v>CERO PESOS 00/100 M.N.</v>
      </c>
      <c r="G184" s="45">
        <f t="shared" si="37"/>
        <v>0</v>
      </c>
      <c r="H184" s="65"/>
      <c r="I184" s="65"/>
      <c r="J184" s="1"/>
      <c r="K184" s="1"/>
    </row>
    <row r="185" spans="1:11" s="4" customFormat="1" ht="50.65">
      <c r="A185" s="39" t="s">
        <v>464</v>
      </c>
      <c r="B185" s="40" t="s">
        <v>161</v>
      </c>
      <c r="C185" s="41" t="s">
        <v>21</v>
      </c>
      <c r="D185" s="42">
        <v>19.48</v>
      </c>
      <c r="E185" s="43"/>
      <c r="F185" s="44" t="str">
        <f t="shared" si="36"/>
        <v>CERO PESOS 00/100 M.N.</v>
      </c>
      <c r="G185" s="45">
        <f t="shared" si="37"/>
        <v>0</v>
      </c>
      <c r="H185" s="65"/>
      <c r="I185" s="65"/>
      <c r="J185" s="1"/>
      <c r="K185" s="1"/>
    </row>
    <row r="186" spans="1:11" s="4" customFormat="1" ht="14.25">
      <c r="A186" s="66" t="s">
        <v>266</v>
      </c>
      <c r="B186" s="66" t="s">
        <v>56</v>
      </c>
      <c r="C186" s="67"/>
      <c r="D186" s="68"/>
      <c r="E186" s="69"/>
      <c r="F186" s="70"/>
      <c r="G186" s="71">
        <f>SUM(G187:G192)</f>
        <v>0</v>
      </c>
      <c r="H186" s="65"/>
      <c r="I186" s="65"/>
      <c r="J186" s="1"/>
      <c r="K186" s="1"/>
    </row>
    <row r="187" spans="1:11" s="4" customFormat="1" ht="30.4">
      <c r="A187" s="39" t="s">
        <v>465</v>
      </c>
      <c r="B187" s="40" t="s">
        <v>57</v>
      </c>
      <c r="C187" s="41" t="s">
        <v>21</v>
      </c>
      <c r="D187" s="42">
        <v>103.78</v>
      </c>
      <c r="E187" s="43"/>
      <c r="F187" s="44" t="str">
        <f t="shared" si="38" ref="F187:F192">+numtext(E187)</f>
        <v>CERO PESOS 00/100 M.N.</v>
      </c>
      <c r="G187" s="45">
        <f t="shared" si="39" ref="G187:G192">+ROUND(D187*E187,2)</f>
        <v>0</v>
      </c>
      <c r="H187" s="65"/>
      <c r="I187" s="65"/>
      <c r="J187" s="1"/>
      <c r="K187" s="1"/>
    </row>
    <row r="188" spans="1:11" s="4" customFormat="1" ht="40.5">
      <c r="A188" s="39" t="s">
        <v>466</v>
      </c>
      <c r="B188" s="40" t="s">
        <v>58</v>
      </c>
      <c r="C188" s="41" t="s">
        <v>21</v>
      </c>
      <c r="D188" s="42">
        <v>103.78</v>
      </c>
      <c r="E188" s="43"/>
      <c r="F188" s="44" t="str">
        <f t="shared" si="38"/>
        <v>CERO PESOS 00/100 M.N.</v>
      </c>
      <c r="G188" s="45">
        <f t="shared" si="39"/>
        <v>0</v>
      </c>
      <c r="H188" s="65"/>
      <c r="I188" s="65"/>
      <c r="J188" s="1"/>
      <c r="K188" s="1"/>
    </row>
    <row r="189" spans="1:11" s="4" customFormat="1" ht="50.65">
      <c r="A189" s="39" t="s">
        <v>467</v>
      </c>
      <c r="B189" s="40" t="s">
        <v>59</v>
      </c>
      <c r="C189" s="41" t="s">
        <v>21</v>
      </c>
      <c r="D189" s="42">
        <v>19.48</v>
      </c>
      <c r="E189" s="43"/>
      <c r="F189" s="44" t="str">
        <f t="shared" si="38"/>
        <v>CERO PESOS 00/100 M.N.</v>
      </c>
      <c r="G189" s="45">
        <f t="shared" si="39"/>
        <v>0</v>
      </c>
      <c r="H189" s="65"/>
      <c r="I189" s="65"/>
      <c r="J189" s="1"/>
      <c r="K189" s="1"/>
    </row>
    <row r="190" spans="1:11" s="4" customFormat="1" ht="40.5">
      <c r="A190" s="39" t="s">
        <v>468</v>
      </c>
      <c r="B190" s="40" t="s">
        <v>60</v>
      </c>
      <c r="C190" s="41" t="s">
        <v>22</v>
      </c>
      <c r="D190" s="42">
        <v>35.60</v>
      </c>
      <c r="E190" s="43"/>
      <c r="F190" s="44" t="str">
        <f t="shared" si="38"/>
        <v>CERO PESOS 00/100 M.N.</v>
      </c>
      <c r="G190" s="45">
        <f t="shared" si="39"/>
        <v>0</v>
      </c>
      <c r="H190" s="65"/>
      <c r="I190" s="65"/>
      <c r="J190" s="1"/>
      <c r="K190" s="1"/>
    </row>
    <row r="191" spans="1:11" s="4" customFormat="1" ht="50.65">
      <c r="A191" s="39" t="s">
        <v>469</v>
      </c>
      <c r="B191" s="40" t="s">
        <v>61</v>
      </c>
      <c r="C191" s="41" t="s">
        <v>22</v>
      </c>
      <c r="D191" s="42">
        <v>11.56</v>
      </c>
      <c r="E191" s="43"/>
      <c r="F191" s="44" t="str">
        <f t="shared" si="38"/>
        <v>CERO PESOS 00/100 M.N.</v>
      </c>
      <c r="G191" s="45">
        <f t="shared" si="39"/>
        <v>0</v>
      </c>
      <c r="H191" s="65"/>
      <c r="I191" s="65"/>
      <c r="J191" s="1"/>
      <c r="K191" s="1"/>
    </row>
    <row r="192" spans="1:11" s="4" customFormat="1" ht="81">
      <c r="A192" s="39" t="s">
        <v>470</v>
      </c>
      <c r="B192" s="40" t="s">
        <v>62</v>
      </c>
      <c r="C192" s="41" t="s">
        <v>29</v>
      </c>
      <c r="D192" s="42">
        <v>10</v>
      </c>
      <c r="E192" s="43"/>
      <c r="F192" s="44" t="str">
        <f t="shared" si="38"/>
        <v>CERO PESOS 00/100 M.N.</v>
      </c>
      <c r="G192" s="45">
        <f t="shared" si="39"/>
        <v>0</v>
      </c>
      <c r="H192" s="65"/>
      <c r="I192" s="65"/>
      <c r="J192" s="1"/>
      <c r="K192" s="1"/>
    </row>
    <row r="193" spans="1:11" s="4" customFormat="1" ht="14.25">
      <c r="A193" s="66" t="s">
        <v>876</v>
      </c>
      <c r="B193" s="66" t="s">
        <v>63</v>
      </c>
      <c r="C193" s="67"/>
      <c r="D193" s="68"/>
      <c r="E193" s="69"/>
      <c r="F193" s="70"/>
      <c r="G193" s="71">
        <f>SUM(G194:G204)</f>
        <v>0</v>
      </c>
      <c r="H193" s="65"/>
      <c r="I193" s="65"/>
      <c r="J193" s="1"/>
      <c r="K193" s="1"/>
    </row>
    <row r="194" spans="1:11" s="4" customFormat="1" ht="30.4">
      <c r="A194" s="39" t="s">
        <v>471</v>
      </c>
      <c r="B194" s="40" t="s">
        <v>64</v>
      </c>
      <c r="C194" s="41" t="s">
        <v>22</v>
      </c>
      <c r="D194" s="42">
        <v>32.17</v>
      </c>
      <c r="E194" s="43"/>
      <c r="F194" s="44" t="str">
        <f t="shared" si="40" ref="F194:F204">+numtext(E194)</f>
        <v>CERO PESOS 00/100 M.N.</v>
      </c>
      <c r="G194" s="45">
        <f t="shared" si="41" ref="G194:G204">+ROUND(D194*E194,2)</f>
        <v>0</v>
      </c>
      <c r="H194" s="65"/>
      <c r="I194" s="65"/>
      <c r="J194" s="1"/>
      <c r="K194" s="1"/>
    </row>
    <row r="195" spans="1:11" s="4" customFormat="1" ht="50.65">
      <c r="A195" s="39" t="s">
        <v>472</v>
      </c>
      <c r="B195" s="40" t="s">
        <v>65</v>
      </c>
      <c r="C195" s="41" t="s">
        <v>29</v>
      </c>
      <c r="D195" s="42">
        <v>14</v>
      </c>
      <c r="E195" s="43"/>
      <c r="F195" s="44" t="str">
        <f t="shared" si="40"/>
        <v>CERO PESOS 00/100 M.N.</v>
      </c>
      <c r="G195" s="45">
        <f t="shared" si="41"/>
        <v>0</v>
      </c>
      <c r="H195" s="65"/>
      <c r="I195" s="65"/>
      <c r="J195" s="1"/>
      <c r="K195" s="1"/>
    </row>
    <row r="196" spans="1:11" s="4" customFormat="1" ht="40.5">
      <c r="A196" s="39" t="s">
        <v>473</v>
      </c>
      <c r="B196" s="40" t="s">
        <v>66</v>
      </c>
      <c r="C196" s="41" t="s">
        <v>22</v>
      </c>
      <c r="D196" s="42">
        <v>10.19</v>
      </c>
      <c r="E196" s="43"/>
      <c r="F196" s="44" t="str">
        <f t="shared" si="40"/>
        <v>CERO PESOS 00/100 M.N.</v>
      </c>
      <c r="G196" s="45">
        <f t="shared" si="41"/>
        <v>0</v>
      </c>
      <c r="H196" s="65"/>
      <c r="I196" s="65"/>
      <c r="J196" s="1"/>
      <c r="K196" s="1"/>
    </row>
    <row r="197" spans="1:11" s="4" customFormat="1" ht="30.4">
      <c r="A197" s="39" t="s">
        <v>474</v>
      </c>
      <c r="B197" s="40" t="s">
        <v>903</v>
      </c>
      <c r="C197" s="41" t="s">
        <v>22</v>
      </c>
      <c r="D197" s="42">
        <v>21.98</v>
      </c>
      <c r="E197" s="43"/>
      <c r="F197" s="44" t="str">
        <f t="shared" si="40"/>
        <v>CERO PESOS 00/100 M.N.</v>
      </c>
      <c r="G197" s="45">
        <f t="shared" si="41"/>
        <v>0</v>
      </c>
      <c r="H197" s="65"/>
      <c r="I197" s="65"/>
      <c r="J197" s="1"/>
      <c r="K197" s="1"/>
    </row>
    <row r="198" spans="1:11" s="4" customFormat="1" ht="30.4">
      <c r="A198" s="39" t="s">
        <v>475</v>
      </c>
      <c r="B198" s="40" t="s">
        <v>67</v>
      </c>
      <c r="C198" s="41" t="s">
        <v>29</v>
      </c>
      <c r="D198" s="42">
        <v>6</v>
      </c>
      <c r="E198" s="43"/>
      <c r="F198" s="44" t="str">
        <f t="shared" si="40"/>
        <v>CERO PESOS 00/100 M.N.</v>
      </c>
      <c r="G198" s="45">
        <f t="shared" si="41"/>
        <v>0</v>
      </c>
      <c r="H198" s="65"/>
      <c r="I198" s="65"/>
      <c r="J198" s="1"/>
      <c r="K198" s="1"/>
    </row>
    <row r="199" spans="1:11" s="4" customFormat="1" ht="30.4">
      <c r="A199" s="39" t="s">
        <v>476</v>
      </c>
      <c r="B199" s="40" t="s">
        <v>68</v>
      </c>
      <c r="C199" s="41" t="s">
        <v>29</v>
      </c>
      <c r="D199" s="42">
        <v>10</v>
      </c>
      <c r="E199" s="43"/>
      <c r="F199" s="44" t="str">
        <f t="shared" si="40"/>
        <v>CERO PESOS 00/100 M.N.</v>
      </c>
      <c r="G199" s="45">
        <f t="shared" si="41"/>
        <v>0</v>
      </c>
      <c r="H199" s="65"/>
      <c r="I199" s="65"/>
      <c r="J199" s="1"/>
      <c r="K199" s="1"/>
    </row>
    <row r="200" spans="1:11" s="4" customFormat="1" ht="20.25">
      <c r="A200" s="39" t="s">
        <v>477</v>
      </c>
      <c r="B200" s="40" t="s">
        <v>70</v>
      </c>
      <c r="C200" s="41" t="s">
        <v>29</v>
      </c>
      <c r="D200" s="42">
        <v>6</v>
      </c>
      <c r="E200" s="43"/>
      <c r="F200" s="44" t="str">
        <f t="shared" si="40"/>
        <v>CERO PESOS 00/100 M.N.</v>
      </c>
      <c r="G200" s="45">
        <f t="shared" si="41"/>
        <v>0</v>
      </c>
      <c r="H200" s="65"/>
      <c r="I200" s="65"/>
      <c r="J200" s="1"/>
      <c r="K200" s="1"/>
    </row>
    <row r="201" spans="1:11" s="4" customFormat="1" ht="20.25">
      <c r="A201" s="39" t="s">
        <v>478</v>
      </c>
      <c r="B201" s="40" t="s">
        <v>904</v>
      </c>
      <c r="C201" s="41" t="s">
        <v>29</v>
      </c>
      <c r="D201" s="42">
        <v>4</v>
      </c>
      <c r="E201" s="43"/>
      <c r="F201" s="44" t="str">
        <f t="shared" si="40"/>
        <v>CERO PESOS 00/100 M.N.</v>
      </c>
      <c r="G201" s="45">
        <f t="shared" si="41"/>
        <v>0</v>
      </c>
      <c r="H201" s="65"/>
      <c r="I201" s="65"/>
      <c r="J201" s="1"/>
      <c r="K201" s="1"/>
    </row>
    <row r="202" spans="1:11" s="4" customFormat="1" ht="40.5">
      <c r="A202" s="39" t="s">
        <v>479</v>
      </c>
      <c r="B202" s="40" t="s">
        <v>170</v>
      </c>
      <c r="C202" s="41" t="s">
        <v>29</v>
      </c>
      <c r="D202" s="42">
        <v>7</v>
      </c>
      <c r="E202" s="43"/>
      <c r="F202" s="44" t="str">
        <f t="shared" si="40"/>
        <v>CERO PESOS 00/100 M.N.</v>
      </c>
      <c r="G202" s="45">
        <f t="shared" si="41"/>
        <v>0</v>
      </c>
      <c r="H202" s="65"/>
      <c r="I202" s="65"/>
      <c r="J202" s="1"/>
      <c r="K202" s="1"/>
    </row>
    <row r="203" spans="1:11" s="4" customFormat="1" ht="40.5">
      <c r="A203" s="39" t="s">
        <v>480</v>
      </c>
      <c r="B203" s="40" t="s">
        <v>71</v>
      </c>
      <c r="C203" s="41" t="s">
        <v>29</v>
      </c>
      <c r="D203" s="42">
        <v>6</v>
      </c>
      <c r="E203" s="43"/>
      <c r="F203" s="44" t="str">
        <f t="shared" si="40"/>
        <v>CERO PESOS 00/100 M.N.</v>
      </c>
      <c r="G203" s="45">
        <f t="shared" si="41"/>
        <v>0</v>
      </c>
      <c r="H203" s="65"/>
      <c r="I203" s="65"/>
      <c r="J203" s="1"/>
      <c r="K203" s="1"/>
    </row>
    <row r="204" spans="1:11" s="4" customFormat="1" ht="40.5">
      <c r="A204" s="39" t="s">
        <v>481</v>
      </c>
      <c r="B204" s="40" t="s">
        <v>905</v>
      </c>
      <c r="C204" s="41" t="s">
        <v>29</v>
      </c>
      <c r="D204" s="42">
        <v>11</v>
      </c>
      <c r="E204" s="43"/>
      <c r="F204" s="44" t="str">
        <f t="shared" si="40"/>
        <v>CERO PESOS 00/100 M.N.</v>
      </c>
      <c r="G204" s="45">
        <f t="shared" si="41"/>
        <v>0</v>
      </c>
      <c r="H204" s="65"/>
      <c r="I204" s="65"/>
      <c r="J204" s="1"/>
      <c r="K204" s="1"/>
    </row>
    <row r="205" spans="1:11" s="4" customFormat="1" ht="14.25">
      <c r="A205" s="66" t="s">
        <v>267</v>
      </c>
      <c r="B205" s="66" t="s">
        <v>72</v>
      </c>
      <c r="C205" s="67"/>
      <c r="D205" s="68"/>
      <c r="E205" s="69"/>
      <c r="F205" s="70"/>
      <c r="G205" s="71">
        <f>SUM(G206:G214)</f>
        <v>0</v>
      </c>
      <c r="H205" s="65"/>
      <c r="I205" s="65"/>
      <c r="J205" s="1"/>
      <c r="K205" s="1"/>
    </row>
    <row r="206" spans="1:11" s="4" customFormat="1" ht="30.4">
      <c r="A206" s="39" t="s">
        <v>482</v>
      </c>
      <c r="B206" s="40" t="s">
        <v>64</v>
      </c>
      <c r="C206" s="41" t="s">
        <v>22</v>
      </c>
      <c r="D206" s="42">
        <v>32.17</v>
      </c>
      <c r="E206" s="43"/>
      <c r="F206" s="44" t="str">
        <f t="shared" si="42" ref="F206:F214">+numtext(E206)</f>
        <v>CERO PESOS 00/100 M.N.</v>
      </c>
      <c r="G206" s="45">
        <f t="shared" si="43" ref="G206:G214">+ROUND(D206*E206,2)</f>
        <v>0</v>
      </c>
      <c r="H206" s="65"/>
      <c r="I206" s="65"/>
      <c r="J206" s="1"/>
      <c r="K206" s="1"/>
    </row>
    <row r="207" spans="1:11" s="4" customFormat="1" ht="40.5">
      <c r="A207" s="39" t="s">
        <v>483</v>
      </c>
      <c r="B207" s="40" t="s">
        <v>906</v>
      </c>
      <c r="C207" s="41" t="s">
        <v>22</v>
      </c>
      <c r="D207" s="42">
        <v>21.98</v>
      </c>
      <c r="E207" s="43"/>
      <c r="F207" s="44" t="str">
        <f t="shared" si="42"/>
        <v>CERO PESOS 00/100 M.N.</v>
      </c>
      <c r="G207" s="45">
        <f t="shared" si="43"/>
        <v>0</v>
      </c>
      <c r="H207" s="65"/>
      <c r="I207" s="65"/>
      <c r="J207" s="1"/>
      <c r="K207" s="1"/>
    </row>
    <row r="208" spans="1:11" s="4" customFormat="1" ht="40.5">
      <c r="A208" s="39" t="s">
        <v>484</v>
      </c>
      <c r="B208" s="40" t="s">
        <v>73</v>
      </c>
      <c r="C208" s="41" t="s">
        <v>22</v>
      </c>
      <c r="D208" s="42">
        <v>10.19</v>
      </c>
      <c r="E208" s="43"/>
      <c r="F208" s="44" t="str">
        <f t="shared" si="42"/>
        <v>CERO PESOS 00/100 M.N.</v>
      </c>
      <c r="G208" s="45">
        <f t="shared" si="43"/>
        <v>0</v>
      </c>
      <c r="H208" s="65"/>
      <c r="I208" s="65"/>
      <c r="J208" s="1"/>
      <c r="K208" s="1"/>
    </row>
    <row r="209" spans="1:11" s="4" customFormat="1" ht="91.15">
      <c r="A209" s="39" t="s">
        <v>485</v>
      </c>
      <c r="B209" s="40" t="s">
        <v>74</v>
      </c>
      <c r="C209" s="41" t="s">
        <v>119</v>
      </c>
      <c r="D209" s="42">
        <v>14</v>
      </c>
      <c r="E209" s="43"/>
      <c r="F209" s="44" t="str">
        <f t="shared" si="42"/>
        <v>CERO PESOS 00/100 M.N.</v>
      </c>
      <c r="G209" s="45">
        <f t="shared" si="43"/>
        <v>0</v>
      </c>
      <c r="H209" s="65"/>
      <c r="I209" s="65"/>
      <c r="J209" s="1"/>
      <c r="K209" s="1"/>
    </row>
    <row r="210" spans="1:11" s="4" customFormat="1" ht="30.4">
      <c r="A210" s="39" t="s">
        <v>486</v>
      </c>
      <c r="B210" s="40" t="s">
        <v>907</v>
      </c>
      <c r="C210" s="41" t="s">
        <v>29</v>
      </c>
      <c r="D210" s="42">
        <v>1</v>
      </c>
      <c r="E210" s="43"/>
      <c r="F210" s="44" t="str">
        <f t="shared" si="42"/>
        <v>CERO PESOS 00/100 M.N.</v>
      </c>
      <c r="G210" s="45">
        <f t="shared" si="43"/>
        <v>0</v>
      </c>
      <c r="H210" s="65"/>
      <c r="I210" s="65"/>
      <c r="J210" s="1"/>
      <c r="K210" s="1"/>
    </row>
    <row r="211" spans="1:11" s="4" customFormat="1" ht="30.4">
      <c r="A211" s="39" t="s">
        <v>487</v>
      </c>
      <c r="B211" s="40" t="s">
        <v>75</v>
      </c>
      <c r="C211" s="41" t="s">
        <v>29</v>
      </c>
      <c r="D211" s="42">
        <v>1</v>
      </c>
      <c r="E211" s="43"/>
      <c r="F211" s="44" t="str">
        <f t="shared" si="42"/>
        <v>CERO PESOS 00/100 M.N.</v>
      </c>
      <c r="G211" s="45">
        <f t="shared" si="43"/>
        <v>0</v>
      </c>
      <c r="H211" s="65"/>
      <c r="I211" s="65"/>
      <c r="J211" s="1"/>
      <c r="K211" s="1"/>
    </row>
    <row r="212" spans="1:11" s="4" customFormat="1" ht="60.75">
      <c r="A212" s="39" t="s">
        <v>488</v>
      </c>
      <c r="B212" s="40" t="s">
        <v>76</v>
      </c>
      <c r="C212" s="41" t="s">
        <v>29</v>
      </c>
      <c r="D212" s="42">
        <v>17</v>
      </c>
      <c r="E212" s="43"/>
      <c r="F212" s="44" t="str">
        <f t="shared" si="42"/>
        <v>CERO PESOS 00/100 M.N.</v>
      </c>
      <c r="G212" s="45">
        <f t="shared" si="43"/>
        <v>0</v>
      </c>
      <c r="H212" s="65"/>
      <c r="I212" s="65"/>
      <c r="J212" s="1"/>
      <c r="K212" s="1"/>
    </row>
    <row r="213" spans="1:11" s="4" customFormat="1" ht="40.5">
      <c r="A213" s="39" t="s">
        <v>489</v>
      </c>
      <c r="B213" s="40" t="s">
        <v>908</v>
      </c>
      <c r="C213" s="41" t="s">
        <v>29</v>
      </c>
      <c r="D213" s="42">
        <v>11</v>
      </c>
      <c r="E213" s="43"/>
      <c r="F213" s="44" t="str">
        <f t="shared" si="42"/>
        <v>CERO PESOS 00/100 M.N.</v>
      </c>
      <c r="G213" s="45">
        <f t="shared" si="43"/>
        <v>0</v>
      </c>
      <c r="H213" s="65"/>
      <c r="I213" s="65"/>
      <c r="J213" s="1"/>
      <c r="K213" s="1"/>
    </row>
    <row r="214" spans="1:11" s="4" customFormat="1" ht="40.5">
      <c r="A214" s="39" t="s">
        <v>490</v>
      </c>
      <c r="B214" s="40" t="s">
        <v>77</v>
      </c>
      <c r="C214" s="41" t="s">
        <v>29</v>
      </c>
      <c r="D214" s="42">
        <v>6</v>
      </c>
      <c r="E214" s="43"/>
      <c r="F214" s="44" t="str">
        <f t="shared" si="42"/>
        <v>CERO PESOS 00/100 M.N.</v>
      </c>
      <c r="G214" s="45">
        <f t="shared" si="43"/>
        <v>0</v>
      </c>
      <c r="H214" s="65"/>
      <c r="I214" s="65"/>
      <c r="J214" s="1"/>
      <c r="K214" s="1"/>
    </row>
    <row r="215" spans="1:11" s="4" customFormat="1" ht="14.25">
      <c r="A215" s="66" t="s">
        <v>268</v>
      </c>
      <c r="B215" s="66" t="s">
        <v>78</v>
      </c>
      <c r="C215" s="67"/>
      <c r="D215" s="68"/>
      <c r="E215" s="69"/>
      <c r="F215" s="70"/>
      <c r="G215" s="71">
        <f>SUM(G216:G223)</f>
        <v>0</v>
      </c>
      <c r="H215" s="65"/>
      <c r="I215" s="65"/>
      <c r="J215" s="1"/>
      <c r="K215" s="1"/>
    </row>
    <row r="216" spans="1:11" s="4" customFormat="1" ht="151.9">
      <c r="A216" s="39" t="s">
        <v>491</v>
      </c>
      <c r="B216" s="40" t="s">
        <v>79</v>
      </c>
      <c r="C216" s="41" t="s">
        <v>29</v>
      </c>
      <c r="D216" s="42">
        <v>9</v>
      </c>
      <c r="E216" s="43"/>
      <c r="F216" s="44" t="str">
        <f t="shared" si="44" ref="F216:F223">+numtext(E216)</f>
        <v>CERO PESOS 00/100 M.N.</v>
      </c>
      <c r="G216" s="45">
        <f t="shared" si="45" ref="G216:G223">+ROUND(D216*E216,2)</f>
        <v>0</v>
      </c>
      <c r="H216" s="65"/>
      <c r="I216" s="65"/>
      <c r="J216" s="1"/>
      <c r="K216" s="1"/>
    </row>
    <row r="217" spans="1:11" s="4" customFormat="1" ht="60.75">
      <c r="A217" s="39" t="s">
        <v>492</v>
      </c>
      <c r="B217" s="40" t="s">
        <v>80</v>
      </c>
      <c r="C217" s="41" t="s">
        <v>29</v>
      </c>
      <c r="D217" s="42">
        <v>9</v>
      </c>
      <c r="E217" s="43"/>
      <c r="F217" s="44" t="str">
        <f t="shared" si="44"/>
        <v>CERO PESOS 00/100 M.N.</v>
      </c>
      <c r="G217" s="45">
        <f t="shared" si="45"/>
        <v>0</v>
      </c>
      <c r="H217" s="65"/>
      <c r="I217" s="65"/>
      <c r="J217" s="1"/>
      <c r="K217" s="1"/>
    </row>
    <row r="218" spans="1:11" s="4" customFormat="1" ht="111.4">
      <c r="A218" s="39" t="s">
        <v>493</v>
      </c>
      <c r="B218" s="40" t="s">
        <v>81</v>
      </c>
      <c r="C218" s="41" t="s">
        <v>29</v>
      </c>
      <c r="D218" s="42">
        <v>5</v>
      </c>
      <c r="E218" s="43"/>
      <c r="F218" s="44" t="str">
        <f t="shared" si="44"/>
        <v>CERO PESOS 00/100 M.N.</v>
      </c>
      <c r="G218" s="45">
        <f t="shared" si="45"/>
        <v>0</v>
      </c>
      <c r="H218" s="65"/>
      <c r="I218" s="65"/>
      <c r="J218" s="1"/>
      <c r="K218" s="1"/>
    </row>
    <row r="219" spans="1:11" s="4" customFormat="1" ht="40.5">
      <c r="A219" s="39" t="s">
        <v>494</v>
      </c>
      <c r="B219" s="40" t="s">
        <v>82</v>
      </c>
      <c r="C219" s="41" t="s">
        <v>29</v>
      </c>
      <c r="D219" s="42">
        <v>5</v>
      </c>
      <c r="E219" s="43"/>
      <c r="F219" s="44" t="str">
        <f t="shared" si="44"/>
        <v>CERO PESOS 00/100 M.N.</v>
      </c>
      <c r="G219" s="45">
        <f t="shared" si="45"/>
        <v>0</v>
      </c>
      <c r="H219" s="65"/>
      <c r="I219" s="65"/>
      <c r="J219" s="1"/>
      <c r="K219" s="1"/>
    </row>
    <row r="220" spans="1:11" s="4" customFormat="1" ht="131.65">
      <c r="A220" s="39" t="s">
        <v>495</v>
      </c>
      <c r="B220" s="40" t="s">
        <v>83</v>
      </c>
      <c r="C220" s="41" t="s">
        <v>29</v>
      </c>
      <c r="D220" s="42">
        <v>32</v>
      </c>
      <c r="E220" s="43"/>
      <c r="F220" s="44" t="str">
        <f t="shared" si="44"/>
        <v>CERO PESOS 00/100 M.N.</v>
      </c>
      <c r="G220" s="45">
        <f t="shared" si="45"/>
        <v>0</v>
      </c>
      <c r="H220" s="65"/>
      <c r="I220" s="65"/>
      <c r="J220" s="1"/>
      <c r="K220" s="1"/>
    </row>
    <row r="221" spans="1:11" s="4" customFormat="1" ht="40.5">
      <c r="A221" s="39" t="s">
        <v>496</v>
      </c>
      <c r="B221" s="40" t="s">
        <v>183</v>
      </c>
      <c r="C221" s="41" t="s">
        <v>29</v>
      </c>
      <c r="D221" s="42">
        <v>4</v>
      </c>
      <c r="E221" s="43"/>
      <c r="F221" s="44" t="str">
        <f t="shared" si="44"/>
        <v>CERO PESOS 00/100 M.N.</v>
      </c>
      <c r="G221" s="45">
        <f t="shared" si="45"/>
        <v>0</v>
      </c>
      <c r="H221" s="65"/>
      <c r="I221" s="65"/>
      <c r="J221" s="1"/>
      <c r="K221" s="1"/>
    </row>
    <row r="222" spans="1:11" s="4" customFormat="1" ht="30.4">
      <c r="A222" s="39" t="s">
        <v>497</v>
      </c>
      <c r="B222" s="40" t="s">
        <v>84</v>
      </c>
      <c r="C222" s="41" t="s">
        <v>29</v>
      </c>
      <c r="D222" s="42">
        <v>28</v>
      </c>
      <c r="E222" s="43"/>
      <c r="F222" s="44" t="str">
        <f t="shared" si="44"/>
        <v>CERO PESOS 00/100 M.N.</v>
      </c>
      <c r="G222" s="45">
        <f t="shared" si="45"/>
        <v>0</v>
      </c>
      <c r="H222" s="65"/>
      <c r="I222" s="65"/>
      <c r="J222" s="1"/>
      <c r="K222" s="1"/>
    </row>
    <row r="223" spans="1:11" s="4" customFormat="1" ht="40.5">
      <c r="A223" s="39" t="s">
        <v>498</v>
      </c>
      <c r="B223" s="40" t="s">
        <v>184</v>
      </c>
      <c r="C223" s="41" t="s">
        <v>22</v>
      </c>
      <c r="D223" s="42">
        <v>52.80</v>
      </c>
      <c r="E223" s="43"/>
      <c r="F223" s="44" t="str">
        <f t="shared" si="44"/>
        <v>CERO PESOS 00/100 M.N.</v>
      </c>
      <c r="G223" s="45">
        <f t="shared" si="45"/>
        <v>0</v>
      </c>
      <c r="H223" s="65"/>
      <c r="I223" s="65"/>
      <c r="J223" s="1"/>
      <c r="K223" s="1"/>
    </row>
    <row r="224" spans="1:11" s="4" customFormat="1" ht="14.25">
      <c r="A224" s="66" t="s">
        <v>269</v>
      </c>
      <c r="B224" s="66" t="s">
        <v>85</v>
      </c>
      <c r="C224" s="67"/>
      <c r="D224" s="68"/>
      <c r="E224" s="69"/>
      <c r="F224" s="70"/>
      <c r="G224" s="71">
        <f>SUM(G225:G229)</f>
        <v>0</v>
      </c>
      <c r="H224" s="65"/>
      <c r="I224" s="65"/>
      <c r="J224" s="1"/>
      <c r="K224" s="1"/>
    </row>
    <row r="225" spans="1:11" s="4" customFormat="1" ht="40.5">
      <c r="A225" s="39" t="s">
        <v>499</v>
      </c>
      <c r="B225" s="40" t="s">
        <v>304</v>
      </c>
      <c r="C225" s="41" t="s">
        <v>22</v>
      </c>
      <c r="D225" s="42">
        <v>39.07</v>
      </c>
      <c r="E225" s="43"/>
      <c r="F225" s="44" t="str">
        <f t="shared" si="46" ref="F225:F229">+numtext(E225)</f>
        <v>CERO PESOS 00/100 M.N.</v>
      </c>
      <c r="G225" s="45">
        <f t="shared" si="47" ref="G225:G229">+ROUND(D225*E225,2)</f>
        <v>0</v>
      </c>
      <c r="H225" s="65"/>
      <c r="I225" s="65"/>
      <c r="J225" s="1"/>
      <c r="K225" s="1"/>
    </row>
    <row r="226" spans="1:11" s="4" customFormat="1" ht="40.5">
      <c r="A226" s="39" t="s">
        <v>500</v>
      </c>
      <c r="B226" s="40" t="s">
        <v>186</v>
      </c>
      <c r="C226" s="41" t="s">
        <v>22</v>
      </c>
      <c r="D226" s="42">
        <v>54.45</v>
      </c>
      <c r="E226" s="43"/>
      <c r="F226" s="44" t="str">
        <f t="shared" si="46"/>
        <v>CERO PESOS 00/100 M.N.</v>
      </c>
      <c r="G226" s="45">
        <f t="shared" si="47"/>
        <v>0</v>
      </c>
      <c r="H226" s="65"/>
      <c r="I226" s="65"/>
      <c r="J226" s="1"/>
      <c r="K226" s="1"/>
    </row>
    <row r="227" spans="1:11" s="4" customFormat="1" ht="70.9">
      <c r="A227" s="39" t="s">
        <v>501</v>
      </c>
      <c r="B227" s="40" t="s">
        <v>86</v>
      </c>
      <c r="C227" s="41" t="s">
        <v>29</v>
      </c>
      <c r="D227" s="42">
        <v>47</v>
      </c>
      <c r="E227" s="43"/>
      <c r="F227" s="44" t="str">
        <f t="shared" si="46"/>
        <v>CERO PESOS 00/100 M.N.</v>
      </c>
      <c r="G227" s="45">
        <f t="shared" si="47"/>
        <v>0</v>
      </c>
      <c r="H227" s="65"/>
      <c r="I227" s="65"/>
      <c r="J227" s="1"/>
      <c r="K227" s="1"/>
    </row>
    <row r="228" spans="1:11" s="4" customFormat="1" ht="50.65">
      <c r="A228" s="39" t="s">
        <v>502</v>
      </c>
      <c r="B228" s="40" t="s">
        <v>194</v>
      </c>
      <c r="C228" s="41" t="s">
        <v>22</v>
      </c>
      <c r="D228" s="42">
        <v>50.46</v>
      </c>
      <c r="E228" s="43"/>
      <c r="F228" s="44" t="str">
        <f t="shared" si="46"/>
        <v>CERO PESOS 00/100 M.N.</v>
      </c>
      <c r="G228" s="45">
        <f t="shared" si="47"/>
        <v>0</v>
      </c>
      <c r="H228" s="65"/>
      <c r="I228" s="65"/>
      <c r="J228" s="1"/>
      <c r="K228" s="1"/>
    </row>
    <row r="229" spans="1:11" s="4" customFormat="1" ht="50.65">
      <c r="A229" s="39" t="s">
        <v>503</v>
      </c>
      <c r="B229" s="40" t="s">
        <v>87</v>
      </c>
      <c r="C229" s="41" t="s">
        <v>22</v>
      </c>
      <c r="D229" s="42">
        <v>230.10</v>
      </c>
      <c r="E229" s="43"/>
      <c r="F229" s="44" t="str">
        <f t="shared" si="46"/>
        <v>CERO PESOS 00/100 M.N.</v>
      </c>
      <c r="G229" s="45">
        <f t="shared" si="47"/>
        <v>0</v>
      </c>
      <c r="H229" s="65"/>
      <c r="I229" s="65"/>
      <c r="J229" s="1"/>
      <c r="K229" s="1"/>
    </row>
    <row r="230" spans="1:11" s="4" customFormat="1" ht="14.25">
      <c r="A230" s="66" t="s">
        <v>270</v>
      </c>
      <c r="B230" s="66" t="s">
        <v>89</v>
      </c>
      <c r="C230" s="67"/>
      <c r="D230" s="68"/>
      <c r="E230" s="69"/>
      <c r="F230" s="70"/>
      <c r="G230" s="71">
        <f>SUM(G231:G239)</f>
        <v>0</v>
      </c>
      <c r="H230" s="65"/>
      <c r="I230" s="65"/>
      <c r="J230" s="1"/>
      <c r="K230" s="1"/>
    </row>
    <row r="231" spans="1:11" s="4" customFormat="1" ht="81">
      <c r="A231" s="39" t="s">
        <v>504</v>
      </c>
      <c r="B231" s="40" t="s">
        <v>90</v>
      </c>
      <c r="C231" s="41" t="s">
        <v>21</v>
      </c>
      <c r="D231" s="42">
        <v>81.30</v>
      </c>
      <c r="E231" s="43"/>
      <c r="F231" s="44" t="str">
        <f t="shared" si="48" ref="F231:F239">+numtext(E231)</f>
        <v>CERO PESOS 00/100 M.N.</v>
      </c>
      <c r="G231" s="45">
        <f t="shared" si="49" ref="G231:G239">+ROUND(D231*E231,2)</f>
        <v>0</v>
      </c>
      <c r="H231" s="65"/>
      <c r="I231" s="65"/>
      <c r="J231" s="1"/>
      <c r="K231" s="1"/>
    </row>
    <row r="232" spans="1:11" s="4" customFormat="1" ht="70.9">
      <c r="A232" s="39" t="s">
        <v>505</v>
      </c>
      <c r="B232" s="40" t="s">
        <v>909</v>
      </c>
      <c r="C232" s="41" t="s">
        <v>21</v>
      </c>
      <c r="D232" s="42">
        <v>72.21</v>
      </c>
      <c r="E232" s="43"/>
      <c r="F232" s="44" t="str">
        <f t="shared" si="48"/>
        <v>CERO PESOS 00/100 M.N.</v>
      </c>
      <c r="G232" s="45">
        <f t="shared" si="49"/>
        <v>0</v>
      </c>
      <c r="H232" s="65"/>
      <c r="I232" s="65"/>
      <c r="J232" s="1"/>
      <c r="K232" s="1"/>
    </row>
    <row r="233" spans="1:11" s="4" customFormat="1" ht="50.65">
      <c r="A233" s="39" t="s">
        <v>506</v>
      </c>
      <c r="B233" s="40" t="s">
        <v>91</v>
      </c>
      <c r="C233" s="41" t="s">
        <v>22</v>
      </c>
      <c r="D233" s="42">
        <v>23.77</v>
      </c>
      <c r="E233" s="43"/>
      <c r="F233" s="44" t="str">
        <f t="shared" si="48"/>
        <v>CERO PESOS 00/100 M.N.</v>
      </c>
      <c r="G233" s="45">
        <f t="shared" si="49"/>
        <v>0</v>
      </c>
      <c r="H233" s="65"/>
      <c r="I233" s="65"/>
      <c r="J233" s="1"/>
      <c r="K233" s="1"/>
    </row>
    <row r="234" spans="1:11" s="4" customFormat="1" ht="60.75">
      <c r="A234" s="39" t="s">
        <v>507</v>
      </c>
      <c r="B234" s="40" t="s">
        <v>92</v>
      </c>
      <c r="C234" s="41" t="s">
        <v>21</v>
      </c>
      <c r="D234" s="42">
        <v>33.04</v>
      </c>
      <c r="E234" s="43"/>
      <c r="F234" s="44" t="str">
        <f t="shared" si="48"/>
        <v>CERO PESOS 00/100 M.N.</v>
      </c>
      <c r="G234" s="45">
        <f t="shared" si="49"/>
        <v>0</v>
      </c>
      <c r="H234" s="65"/>
      <c r="I234" s="65"/>
      <c r="J234" s="1"/>
      <c r="K234" s="1"/>
    </row>
    <row r="235" spans="1:11" s="4" customFormat="1" ht="101.25">
      <c r="A235" s="39" t="s">
        <v>508</v>
      </c>
      <c r="B235" s="40" t="s">
        <v>198</v>
      </c>
      <c r="C235" s="41" t="s">
        <v>21</v>
      </c>
      <c r="D235" s="42">
        <v>45.04</v>
      </c>
      <c r="E235" s="43"/>
      <c r="F235" s="44" t="str">
        <f t="shared" si="48"/>
        <v>CERO PESOS 00/100 M.N.</v>
      </c>
      <c r="G235" s="45">
        <f t="shared" si="49"/>
        <v>0</v>
      </c>
      <c r="H235" s="65"/>
      <c r="I235" s="65"/>
      <c r="J235" s="1"/>
      <c r="K235" s="1"/>
    </row>
    <row r="236" spans="1:11" s="4" customFormat="1" ht="50.65">
      <c r="A236" s="39" t="s">
        <v>509</v>
      </c>
      <c r="B236" s="40" t="s">
        <v>199</v>
      </c>
      <c r="C236" s="41" t="s">
        <v>29</v>
      </c>
      <c r="D236" s="42">
        <v>32</v>
      </c>
      <c r="E236" s="43"/>
      <c r="F236" s="44" t="str">
        <f t="shared" si="48"/>
        <v>CERO PESOS 00/100 M.N.</v>
      </c>
      <c r="G236" s="45">
        <f t="shared" si="49"/>
        <v>0</v>
      </c>
      <c r="H236" s="65"/>
      <c r="I236" s="65"/>
      <c r="J236" s="1"/>
      <c r="K236" s="1"/>
    </row>
    <row r="237" spans="1:11" s="4" customFormat="1" ht="40.5">
      <c r="A237" s="39" t="s">
        <v>510</v>
      </c>
      <c r="B237" s="40" t="s">
        <v>200</v>
      </c>
      <c r="C237" s="41" t="s">
        <v>22</v>
      </c>
      <c r="D237" s="42">
        <v>4</v>
      </c>
      <c r="E237" s="43"/>
      <c r="F237" s="44" t="str">
        <f t="shared" si="48"/>
        <v>CERO PESOS 00/100 M.N.</v>
      </c>
      <c r="G237" s="45">
        <f t="shared" si="49"/>
        <v>0</v>
      </c>
      <c r="H237" s="65"/>
      <c r="I237" s="65"/>
      <c r="J237" s="1"/>
      <c r="K237" s="1"/>
    </row>
    <row r="238" spans="1:11" s="4" customFormat="1" ht="40.5">
      <c r="A238" s="39" t="s">
        <v>511</v>
      </c>
      <c r="B238" s="40" t="s">
        <v>93</v>
      </c>
      <c r="C238" s="41" t="s">
        <v>29</v>
      </c>
      <c r="D238" s="42">
        <v>28</v>
      </c>
      <c r="E238" s="43"/>
      <c r="F238" s="44" t="str">
        <f t="shared" si="48"/>
        <v>CERO PESOS 00/100 M.N.</v>
      </c>
      <c r="G238" s="45">
        <f t="shared" si="49"/>
        <v>0</v>
      </c>
      <c r="H238" s="65"/>
      <c r="I238" s="65"/>
      <c r="J238" s="1"/>
      <c r="K238" s="1"/>
    </row>
    <row r="239" spans="1:11" s="4" customFormat="1" ht="70.9">
      <c r="A239" s="39" t="s">
        <v>512</v>
      </c>
      <c r="B239" s="40" t="s">
        <v>201</v>
      </c>
      <c r="C239" s="41" t="s">
        <v>22</v>
      </c>
      <c r="D239" s="42">
        <v>52.38</v>
      </c>
      <c r="E239" s="43"/>
      <c r="F239" s="44" t="str">
        <f t="shared" si="48"/>
        <v>CERO PESOS 00/100 M.N.</v>
      </c>
      <c r="G239" s="45">
        <f t="shared" si="49"/>
        <v>0</v>
      </c>
      <c r="H239" s="65"/>
      <c r="I239" s="65"/>
      <c r="J239" s="1"/>
      <c r="K239" s="1"/>
    </row>
    <row r="240" spans="1:11" s="4" customFormat="1" ht="14.25">
      <c r="A240" s="66" t="s">
        <v>271</v>
      </c>
      <c r="B240" s="66" t="s">
        <v>94</v>
      </c>
      <c r="C240" s="67"/>
      <c r="D240" s="68"/>
      <c r="E240" s="69"/>
      <c r="F240" s="70"/>
      <c r="G240" s="71">
        <f>SUM(G241:G246)</f>
        <v>0</v>
      </c>
      <c r="H240" s="65"/>
      <c r="I240" s="65"/>
      <c r="J240" s="1"/>
      <c r="K240" s="1"/>
    </row>
    <row r="241" spans="1:11" s="4" customFormat="1" ht="60.75">
      <c r="A241" s="39" t="s">
        <v>513</v>
      </c>
      <c r="B241" s="40" t="s">
        <v>284</v>
      </c>
      <c r="C241" s="41" t="s">
        <v>21</v>
      </c>
      <c r="D241" s="42">
        <v>103.78</v>
      </c>
      <c r="E241" s="43"/>
      <c r="F241" s="44" t="str">
        <f t="shared" si="50" ref="F241:F246">+numtext(E241)</f>
        <v>CERO PESOS 00/100 M.N.</v>
      </c>
      <c r="G241" s="45">
        <f t="shared" si="51" ref="G241:G246">+ROUND(D241*E241,2)</f>
        <v>0</v>
      </c>
      <c r="H241" s="65"/>
      <c r="I241" s="65"/>
      <c r="J241" s="1"/>
      <c r="K241" s="1"/>
    </row>
    <row r="242" spans="1:11" s="4" customFormat="1" ht="70.9">
      <c r="A242" s="39" t="s">
        <v>514</v>
      </c>
      <c r="B242" s="40" t="s">
        <v>96</v>
      </c>
      <c r="C242" s="41" t="s">
        <v>22</v>
      </c>
      <c r="D242" s="42">
        <v>59.12</v>
      </c>
      <c r="E242" s="43"/>
      <c r="F242" s="44" t="str">
        <f t="shared" si="50"/>
        <v>CERO PESOS 00/100 M.N.</v>
      </c>
      <c r="G242" s="45">
        <f t="shared" si="51"/>
        <v>0</v>
      </c>
      <c r="H242" s="65"/>
      <c r="I242" s="65"/>
      <c r="J242" s="1"/>
      <c r="K242" s="1"/>
    </row>
    <row r="243" spans="1:11" s="4" customFormat="1" ht="30.4">
      <c r="A243" s="39" t="s">
        <v>515</v>
      </c>
      <c r="B243" s="40" t="s">
        <v>202</v>
      </c>
      <c r="C243" s="41" t="s">
        <v>21</v>
      </c>
      <c r="D243" s="42">
        <v>108.55</v>
      </c>
      <c r="E243" s="43"/>
      <c r="F243" s="44" t="str">
        <f t="shared" si="50"/>
        <v>CERO PESOS 00/100 M.N.</v>
      </c>
      <c r="G243" s="45">
        <f t="shared" si="51"/>
        <v>0</v>
      </c>
      <c r="H243" s="65"/>
      <c r="I243" s="65"/>
      <c r="J243" s="1"/>
      <c r="K243" s="1"/>
    </row>
    <row r="244" spans="1:11" s="4" customFormat="1" ht="50.65">
      <c r="A244" s="39" t="s">
        <v>516</v>
      </c>
      <c r="B244" s="40" t="s">
        <v>97</v>
      </c>
      <c r="C244" s="41" t="s">
        <v>21</v>
      </c>
      <c r="D244" s="42">
        <v>129.87</v>
      </c>
      <c r="E244" s="43"/>
      <c r="F244" s="44" t="str">
        <f t="shared" si="50"/>
        <v>CERO PESOS 00/100 M.N.</v>
      </c>
      <c r="G244" s="45">
        <f t="shared" si="51"/>
        <v>0</v>
      </c>
      <c r="H244" s="65"/>
      <c r="I244" s="65"/>
      <c r="J244" s="1"/>
      <c r="K244" s="1"/>
    </row>
    <row r="245" spans="1:11" s="4" customFormat="1" ht="40.5">
      <c r="A245" s="39" t="s">
        <v>517</v>
      </c>
      <c r="B245" s="40" t="s">
        <v>203</v>
      </c>
      <c r="C245" s="41" t="s">
        <v>21</v>
      </c>
      <c r="D245" s="42">
        <v>23.28</v>
      </c>
      <c r="E245" s="43"/>
      <c r="F245" s="44" t="str">
        <f t="shared" si="50"/>
        <v>CERO PESOS 00/100 M.N.</v>
      </c>
      <c r="G245" s="45">
        <f t="shared" si="51"/>
        <v>0</v>
      </c>
      <c r="H245" s="65"/>
      <c r="I245" s="65"/>
      <c r="J245" s="1"/>
      <c r="K245" s="1"/>
    </row>
    <row r="246" spans="1:11" s="4" customFormat="1" ht="50.65">
      <c r="A246" s="39" t="s">
        <v>518</v>
      </c>
      <c r="B246" s="40" t="s">
        <v>98</v>
      </c>
      <c r="C246" s="41" t="s">
        <v>21</v>
      </c>
      <c r="D246" s="42">
        <v>103.78</v>
      </c>
      <c r="E246" s="43"/>
      <c r="F246" s="44" t="str">
        <f t="shared" si="50"/>
        <v>CERO PESOS 00/100 M.N.</v>
      </c>
      <c r="G246" s="45">
        <f t="shared" si="51"/>
        <v>0</v>
      </c>
      <c r="H246" s="65"/>
      <c r="I246" s="65"/>
      <c r="J246" s="1"/>
      <c r="K246" s="1"/>
    </row>
    <row r="247" spans="1:11" s="4" customFormat="1" ht="14.25">
      <c r="A247" s="66" t="s">
        <v>272</v>
      </c>
      <c r="B247" s="66" t="s">
        <v>99</v>
      </c>
      <c r="C247" s="67"/>
      <c r="D247" s="68"/>
      <c r="E247" s="69"/>
      <c r="F247" s="70"/>
      <c r="G247" s="71">
        <f>SUM(G248:G269)</f>
        <v>0</v>
      </c>
      <c r="H247" s="65"/>
      <c r="I247" s="65"/>
      <c r="J247" s="1"/>
      <c r="K247" s="1"/>
    </row>
    <row r="248" spans="1:11" s="4" customFormat="1" ht="40.5">
      <c r="A248" s="39" t="s">
        <v>519</v>
      </c>
      <c r="B248" s="40" t="s">
        <v>204</v>
      </c>
      <c r="C248" s="41" t="s">
        <v>29</v>
      </c>
      <c r="D248" s="42">
        <v>3</v>
      </c>
      <c r="E248" s="43"/>
      <c r="F248" s="44" t="str">
        <f t="shared" si="52" ref="F248:F269">+numtext(E248)</f>
        <v>CERO PESOS 00/100 M.N.</v>
      </c>
      <c r="G248" s="45">
        <f t="shared" si="53" ref="G248:G269">+ROUND(D248*E248,2)</f>
        <v>0</v>
      </c>
      <c r="H248" s="65"/>
      <c r="I248" s="65"/>
      <c r="J248" s="1"/>
      <c r="K248" s="1"/>
    </row>
    <row r="249" spans="1:11" s="4" customFormat="1" ht="30.4">
      <c r="A249" s="39" t="s">
        <v>520</v>
      </c>
      <c r="B249" s="40" t="s">
        <v>100</v>
      </c>
      <c r="C249" s="41" t="s">
        <v>29</v>
      </c>
      <c r="D249" s="42">
        <v>3</v>
      </c>
      <c r="E249" s="43"/>
      <c r="F249" s="44" t="str">
        <f t="shared" si="52"/>
        <v>CERO PESOS 00/100 M.N.</v>
      </c>
      <c r="G249" s="45">
        <f t="shared" si="53"/>
        <v>0</v>
      </c>
      <c r="H249" s="65"/>
      <c r="I249" s="65"/>
      <c r="J249" s="1"/>
      <c r="K249" s="1"/>
    </row>
    <row r="250" spans="1:11" s="4" customFormat="1" ht="30.4">
      <c r="A250" s="39" t="s">
        <v>521</v>
      </c>
      <c r="B250" s="40" t="s">
        <v>101</v>
      </c>
      <c r="C250" s="41" t="s">
        <v>29</v>
      </c>
      <c r="D250" s="42">
        <v>3</v>
      </c>
      <c r="E250" s="43"/>
      <c r="F250" s="44" t="str">
        <f t="shared" si="52"/>
        <v>CERO PESOS 00/100 M.N.</v>
      </c>
      <c r="G250" s="45">
        <f t="shared" si="53"/>
        <v>0</v>
      </c>
      <c r="H250" s="65"/>
      <c r="I250" s="65"/>
      <c r="J250" s="1"/>
      <c r="K250" s="1"/>
    </row>
    <row r="251" spans="1:11" s="4" customFormat="1" ht="20.25">
      <c r="A251" s="39" t="s">
        <v>522</v>
      </c>
      <c r="B251" s="40" t="s">
        <v>102</v>
      </c>
      <c r="C251" s="41" t="s">
        <v>29</v>
      </c>
      <c r="D251" s="42">
        <v>3</v>
      </c>
      <c r="E251" s="43"/>
      <c r="F251" s="44" t="str">
        <f t="shared" si="52"/>
        <v>CERO PESOS 00/100 M.N.</v>
      </c>
      <c r="G251" s="45">
        <f t="shared" si="53"/>
        <v>0</v>
      </c>
      <c r="H251" s="65"/>
      <c r="I251" s="65"/>
      <c r="J251" s="1"/>
      <c r="K251" s="1"/>
    </row>
    <row r="252" spans="1:11" s="4" customFormat="1" ht="30.4">
      <c r="A252" s="39" t="s">
        <v>523</v>
      </c>
      <c r="B252" s="40" t="s">
        <v>103</v>
      </c>
      <c r="C252" s="41" t="s">
        <v>29</v>
      </c>
      <c r="D252" s="42">
        <v>3</v>
      </c>
      <c r="E252" s="43"/>
      <c r="F252" s="44" t="str">
        <f t="shared" si="52"/>
        <v>CERO PESOS 00/100 M.N.</v>
      </c>
      <c r="G252" s="45">
        <f t="shared" si="53"/>
        <v>0</v>
      </c>
      <c r="H252" s="65"/>
      <c r="I252" s="65"/>
      <c r="J252" s="1"/>
      <c r="K252" s="1"/>
    </row>
    <row r="253" spans="1:11" s="4" customFormat="1" ht="70.9">
      <c r="A253" s="39" t="s">
        <v>524</v>
      </c>
      <c r="B253" s="40" t="s">
        <v>205</v>
      </c>
      <c r="C253" s="41" t="s">
        <v>29</v>
      </c>
      <c r="D253" s="42">
        <v>4</v>
      </c>
      <c r="E253" s="43"/>
      <c r="F253" s="44" t="str">
        <f t="shared" si="52"/>
        <v>CERO PESOS 00/100 M.N.</v>
      </c>
      <c r="G253" s="45">
        <f t="shared" si="53"/>
        <v>0</v>
      </c>
      <c r="H253" s="65"/>
      <c r="I253" s="65"/>
      <c r="J253" s="1"/>
      <c r="K253" s="1"/>
    </row>
    <row r="254" spans="1:11" s="4" customFormat="1" ht="50.65">
      <c r="A254" s="39" t="s">
        <v>525</v>
      </c>
      <c r="B254" s="40" t="s">
        <v>206</v>
      </c>
      <c r="C254" s="41" t="s">
        <v>29</v>
      </c>
      <c r="D254" s="42">
        <v>4</v>
      </c>
      <c r="E254" s="43"/>
      <c r="F254" s="44" t="str">
        <f t="shared" si="52"/>
        <v>CERO PESOS 00/100 M.N.</v>
      </c>
      <c r="G254" s="45">
        <f t="shared" si="53"/>
        <v>0</v>
      </c>
      <c r="H254" s="65"/>
      <c r="I254" s="65"/>
      <c r="J254" s="1"/>
      <c r="K254" s="1"/>
    </row>
    <row r="255" spans="1:11" s="4" customFormat="1" ht="40.5">
      <c r="A255" s="39" t="s">
        <v>526</v>
      </c>
      <c r="B255" s="40" t="s">
        <v>207</v>
      </c>
      <c r="C255" s="41" t="s">
        <v>21</v>
      </c>
      <c r="D255" s="42">
        <v>1.44</v>
      </c>
      <c r="E255" s="43"/>
      <c r="F255" s="44" t="str">
        <f t="shared" si="52"/>
        <v>CERO PESOS 00/100 M.N.</v>
      </c>
      <c r="G255" s="45">
        <f t="shared" si="53"/>
        <v>0</v>
      </c>
      <c r="H255" s="65"/>
      <c r="I255" s="65"/>
      <c r="J255" s="1"/>
      <c r="K255" s="1"/>
    </row>
    <row r="256" spans="1:11" s="4" customFormat="1" ht="30.4">
      <c r="A256" s="39" t="s">
        <v>527</v>
      </c>
      <c r="B256" s="40" t="s">
        <v>208</v>
      </c>
      <c r="C256" s="41" t="s">
        <v>29</v>
      </c>
      <c r="D256" s="42">
        <v>4</v>
      </c>
      <c r="E256" s="43"/>
      <c r="F256" s="44" t="str">
        <f t="shared" si="52"/>
        <v>CERO PESOS 00/100 M.N.</v>
      </c>
      <c r="G256" s="45">
        <f t="shared" si="53"/>
        <v>0</v>
      </c>
      <c r="H256" s="65"/>
      <c r="I256" s="65"/>
      <c r="J256" s="1"/>
      <c r="K256" s="1"/>
    </row>
    <row r="257" spans="1:11" s="4" customFormat="1" ht="40.5">
      <c r="A257" s="39" t="s">
        <v>528</v>
      </c>
      <c r="B257" s="40" t="s">
        <v>209</v>
      </c>
      <c r="C257" s="41" t="s">
        <v>29</v>
      </c>
      <c r="D257" s="42">
        <v>4</v>
      </c>
      <c r="E257" s="43"/>
      <c r="F257" s="44" t="str">
        <f t="shared" si="52"/>
        <v>CERO PESOS 00/100 M.N.</v>
      </c>
      <c r="G257" s="45">
        <f t="shared" si="53"/>
        <v>0</v>
      </c>
      <c r="H257" s="65"/>
      <c r="I257" s="65"/>
      <c r="J257" s="1"/>
      <c r="K257" s="1"/>
    </row>
    <row r="258" spans="1:11" s="4" customFormat="1" ht="30.4">
      <c r="A258" s="39" t="s">
        <v>529</v>
      </c>
      <c r="B258" s="40" t="s">
        <v>104</v>
      </c>
      <c r="C258" s="41" t="s">
        <v>29</v>
      </c>
      <c r="D258" s="42">
        <v>3</v>
      </c>
      <c r="E258" s="43"/>
      <c r="F258" s="44" t="str">
        <f t="shared" si="52"/>
        <v>CERO PESOS 00/100 M.N.</v>
      </c>
      <c r="G258" s="45">
        <f t="shared" si="53"/>
        <v>0</v>
      </c>
      <c r="H258" s="65"/>
      <c r="I258" s="65"/>
      <c r="J258" s="1"/>
      <c r="K258" s="1"/>
    </row>
    <row r="259" spans="1:11" s="4" customFormat="1" ht="30.4">
      <c r="A259" s="39" t="s">
        <v>530</v>
      </c>
      <c r="B259" s="40" t="s">
        <v>210</v>
      </c>
      <c r="C259" s="41" t="s">
        <v>29</v>
      </c>
      <c r="D259" s="42">
        <v>7</v>
      </c>
      <c r="E259" s="43"/>
      <c r="F259" s="44" t="str">
        <f t="shared" si="52"/>
        <v>CERO PESOS 00/100 M.N.</v>
      </c>
      <c r="G259" s="45">
        <f t="shared" si="53"/>
        <v>0</v>
      </c>
      <c r="H259" s="65"/>
      <c r="I259" s="65"/>
      <c r="J259" s="1"/>
      <c r="K259" s="1"/>
    </row>
    <row r="260" spans="1:11" s="4" customFormat="1" ht="50.65">
      <c r="A260" s="39" t="s">
        <v>531</v>
      </c>
      <c r="B260" s="40" t="s">
        <v>910</v>
      </c>
      <c r="C260" s="41" t="s">
        <v>29</v>
      </c>
      <c r="D260" s="42">
        <v>3</v>
      </c>
      <c r="E260" s="43"/>
      <c r="F260" s="44" t="str">
        <f t="shared" si="52"/>
        <v>CERO PESOS 00/100 M.N.</v>
      </c>
      <c r="G260" s="45">
        <f t="shared" si="53"/>
        <v>0</v>
      </c>
      <c r="H260" s="65"/>
      <c r="I260" s="65"/>
      <c r="J260" s="1"/>
      <c r="K260" s="1"/>
    </row>
    <row r="261" spans="1:11" s="4" customFormat="1" ht="40.5">
      <c r="A261" s="39" t="s">
        <v>532</v>
      </c>
      <c r="B261" s="40" t="s">
        <v>911</v>
      </c>
      <c r="C261" s="41" t="s">
        <v>29</v>
      </c>
      <c r="D261" s="42">
        <v>3</v>
      </c>
      <c r="E261" s="43"/>
      <c r="F261" s="44" t="str">
        <f t="shared" si="52"/>
        <v>CERO PESOS 00/100 M.N.</v>
      </c>
      <c r="G261" s="45">
        <f t="shared" si="53"/>
        <v>0</v>
      </c>
      <c r="H261" s="65"/>
      <c r="I261" s="65"/>
      <c r="J261" s="1"/>
      <c r="K261" s="1"/>
    </row>
    <row r="262" spans="1:11" s="4" customFormat="1" ht="30.4">
      <c r="A262" s="39" t="s">
        <v>533</v>
      </c>
      <c r="B262" s="40" t="s">
        <v>105</v>
      </c>
      <c r="C262" s="41" t="s">
        <v>29</v>
      </c>
      <c r="D262" s="42">
        <v>4</v>
      </c>
      <c r="E262" s="43"/>
      <c r="F262" s="44" t="str">
        <f t="shared" si="52"/>
        <v>CERO PESOS 00/100 M.N.</v>
      </c>
      <c r="G262" s="45">
        <f t="shared" si="53"/>
        <v>0</v>
      </c>
      <c r="H262" s="65"/>
      <c r="I262" s="65"/>
      <c r="J262" s="1"/>
      <c r="K262" s="1"/>
    </row>
    <row r="263" spans="1:11" s="4" customFormat="1" ht="30.4">
      <c r="A263" s="39" t="s">
        <v>534</v>
      </c>
      <c r="B263" s="40" t="s">
        <v>106</v>
      </c>
      <c r="C263" s="41" t="s">
        <v>29</v>
      </c>
      <c r="D263" s="42">
        <v>2</v>
      </c>
      <c r="E263" s="43"/>
      <c r="F263" s="44" t="str">
        <f t="shared" si="52"/>
        <v>CERO PESOS 00/100 M.N.</v>
      </c>
      <c r="G263" s="45">
        <f t="shared" si="53"/>
        <v>0</v>
      </c>
      <c r="H263" s="65"/>
      <c r="I263" s="65"/>
      <c r="J263" s="1"/>
      <c r="K263" s="1"/>
    </row>
    <row r="264" spans="1:11" s="4" customFormat="1" ht="30.4">
      <c r="A264" s="39" t="s">
        <v>535</v>
      </c>
      <c r="B264" s="40" t="s">
        <v>211</v>
      </c>
      <c r="C264" s="41" t="s">
        <v>212</v>
      </c>
      <c r="D264" s="42">
        <v>4</v>
      </c>
      <c r="E264" s="43"/>
      <c r="F264" s="44" t="str">
        <f t="shared" si="52"/>
        <v>CERO PESOS 00/100 M.N.</v>
      </c>
      <c r="G264" s="45">
        <f t="shared" si="53"/>
        <v>0</v>
      </c>
      <c r="H264" s="65"/>
      <c r="I264" s="65"/>
      <c r="J264" s="1"/>
      <c r="K264" s="1"/>
    </row>
    <row r="265" spans="1:11" s="4" customFormat="1" ht="30.4">
      <c r="A265" s="39" t="s">
        <v>536</v>
      </c>
      <c r="B265" s="40" t="s">
        <v>107</v>
      </c>
      <c r="C265" s="41" t="s">
        <v>29</v>
      </c>
      <c r="D265" s="42">
        <v>2</v>
      </c>
      <c r="E265" s="43"/>
      <c r="F265" s="44" t="str">
        <f t="shared" si="52"/>
        <v>CERO PESOS 00/100 M.N.</v>
      </c>
      <c r="G265" s="45">
        <f t="shared" si="53"/>
        <v>0</v>
      </c>
      <c r="H265" s="65"/>
      <c r="I265" s="65"/>
      <c r="J265" s="1"/>
      <c r="K265" s="1"/>
    </row>
    <row r="266" spans="1:11" s="4" customFormat="1" ht="30.4">
      <c r="A266" s="39" t="s">
        <v>537</v>
      </c>
      <c r="B266" s="40" t="s">
        <v>108</v>
      </c>
      <c r="C266" s="41" t="s">
        <v>29</v>
      </c>
      <c r="D266" s="42">
        <v>10</v>
      </c>
      <c r="E266" s="43"/>
      <c r="F266" s="44" t="str">
        <f t="shared" si="52"/>
        <v>CERO PESOS 00/100 M.N.</v>
      </c>
      <c r="G266" s="45">
        <f t="shared" si="53"/>
        <v>0</v>
      </c>
      <c r="H266" s="65"/>
      <c r="I266" s="65"/>
      <c r="J266" s="1"/>
      <c r="K266" s="1"/>
    </row>
    <row r="267" spans="1:11" s="4" customFormat="1" ht="40.5">
      <c r="A267" s="39" t="s">
        <v>538</v>
      </c>
      <c r="B267" s="40" t="s">
        <v>213</v>
      </c>
      <c r="C267" s="41" t="s">
        <v>29</v>
      </c>
      <c r="D267" s="42">
        <v>4</v>
      </c>
      <c r="E267" s="43"/>
      <c r="F267" s="44" t="str">
        <f t="shared" si="52"/>
        <v>CERO PESOS 00/100 M.N.</v>
      </c>
      <c r="G267" s="45">
        <f t="shared" si="53"/>
        <v>0</v>
      </c>
      <c r="H267" s="65"/>
      <c r="I267" s="65"/>
      <c r="J267" s="1"/>
      <c r="K267" s="1"/>
    </row>
    <row r="268" spans="1:11" s="4" customFormat="1" ht="50.65">
      <c r="A268" s="39" t="s">
        <v>539</v>
      </c>
      <c r="B268" s="40" t="s">
        <v>912</v>
      </c>
      <c r="C268" s="41" t="s">
        <v>21</v>
      </c>
      <c r="D268" s="42">
        <v>27.74</v>
      </c>
      <c r="E268" s="43"/>
      <c r="F268" s="44" t="str">
        <f t="shared" si="52"/>
        <v>CERO PESOS 00/100 M.N.</v>
      </c>
      <c r="G268" s="45">
        <f t="shared" si="53"/>
        <v>0</v>
      </c>
      <c r="H268" s="65"/>
      <c r="I268" s="65"/>
      <c r="J268" s="1"/>
      <c r="K268" s="1"/>
    </row>
    <row r="269" spans="1:11" s="4" customFormat="1" ht="81">
      <c r="A269" s="39" t="s">
        <v>540</v>
      </c>
      <c r="B269" s="40" t="s">
        <v>913</v>
      </c>
      <c r="C269" s="41" t="s">
        <v>29</v>
      </c>
      <c r="D269" s="42">
        <v>1</v>
      </c>
      <c r="E269" s="43"/>
      <c r="F269" s="44" t="str">
        <f t="shared" si="52"/>
        <v>CERO PESOS 00/100 M.N.</v>
      </c>
      <c r="G269" s="45">
        <f t="shared" si="53"/>
        <v>0</v>
      </c>
      <c r="H269" s="65"/>
      <c r="I269" s="65"/>
      <c r="J269" s="1"/>
      <c r="K269" s="1"/>
    </row>
    <row r="270" spans="1:11" s="4" customFormat="1" ht="14.25">
      <c r="A270" s="66" t="s">
        <v>273</v>
      </c>
      <c r="B270" s="66" t="s">
        <v>109</v>
      </c>
      <c r="C270" s="67"/>
      <c r="D270" s="68"/>
      <c r="E270" s="69"/>
      <c r="F270" s="70"/>
      <c r="G270" s="71">
        <f>SUM(G271:G276)</f>
        <v>0</v>
      </c>
      <c r="H270" s="65"/>
      <c r="I270" s="65"/>
      <c r="J270" s="1"/>
      <c r="K270" s="1"/>
    </row>
    <row r="271" spans="1:11" s="4" customFormat="1" ht="81">
      <c r="A271" s="39" t="s">
        <v>541</v>
      </c>
      <c r="B271" s="40" t="s">
        <v>214</v>
      </c>
      <c r="C271" s="41" t="s">
        <v>29</v>
      </c>
      <c r="D271" s="42">
        <v>3</v>
      </c>
      <c r="E271" s="43"/>
      <c r="F271" s="44" t="str">
        <f t="shared" si="54" ref="F271:F276">+numtext(E271)</f>
        <v>CERO PESOS 00/100 M.N.</v>
      </c>
      <c r="G271" s="45">
        <f t="shared" si="55" ref="G271:G276">+ROUND(D271*E271,2)</f>
        <v>0</v>
      </c>
      <c r="H271" s="65"/>
      <c r="I271" s="65"/>
      <c r="J271" s="1"/>
      <c r="K271" s="1"/>
    </row>
    <row r="272" spans="1:11" s="4" customFormat="1" ht="81">
      <c r="A272" s="39" t="s">
        <v>542</v>
      </c>
      <c r="B272" s="40" t="s">
        <v>914</v>
      </c>
      <c r="C272" s="41" t="s">
        <v>29</v>
      </c>
      <c r="D272" s="42">
        <v>1</v>
      </c>
      <c r="E272" s="43"/>
      <c r="F272" s="44" t="str">
        <f t="shared" si="54"/>
        <v>CERO PESOS 00/100 M.N.</v>
      </c>
      <c r="G272" s="45">
        <f t="shared" si="55"/>
        <v>0</v>
      </c>
      <c r="H272" s="65"/>
      <c r="I272" s="65"/>
      <c r="J272" s="1"/>
      <c r="K272" s="1"/>
    </row>
    <row r="273" spans="1:11" s="4" customFormat="1" ht="81">
      <c r="A273" s="39" t="s">
        <v>543</v>
      </c>
      <c r="B273" s="40" t="s">
        <v>915</v>
      </c>
      <c r="C273" s="41" t="s">
        <v>29</v>
      </c>
      <c r="D273" s="42">
        <v>1</v>
      </c>
      <c r="E273" s="43"/>
      <c r="F273" s="44" t="str">
        <f t="shared" si="54"/>
        <v>CERO PESOS 00/100 M.N.</v>
      </c>
      <c r="G273" s="45">
        <f t="shared" si="55"/>
        <v>0</v>
      </c>
      <c r="H273" s="65"/>
      <c r="I273" s="65"/>
      <c r="J273" s="1"/>
      <c r="K273" s="1"/>
    </row>
    <row r="274" spans="1:11" s="4" customFormat="1" ht="30.4">
      <c r="A274" s="39" t="s">
        <v>544</v>
      </c>
      <c r="B274" s="40" t="s">
        <v>111</v>
      </c>
      <c r="C274" s="41" t="s">
        <v>29</v>
      </c>
      <c r="D274" s="42">
        <v>3</v>
      </c>
      <c r="E274" s="43"/>
      <c r="F274" s="44" t="str">
        <f t="shared" si="54"/>
        <v>CERO PESOS 00/100 M.N.</v>
      </c>
      <c r="G274" s="45">
        <f t="shared" si="55"/>
        <v>0</v>
      </c>
      <c r="H274" s="65"/>
      <c r="I274" s="65"/>
      <c r="J274" s="1"/>
      <c r="K274" s="1"/>
    </row>
    <row r="275" spans="1:11" s="4" customFormat="1" ht="30.4">
      <c r="A275" s="39" t="s">
        <v>545</v>
      </c>
      <c r="B275" s="40" t="s">
        <v>215</v>
      </c>
      <c r="C275" s="41" t="s">
        <v>29</v>
      </c>
      <c r="D275" s="42">
        <v>2</v>
      </c>
      <c r="E275" s="43"/>
      <c r="F275" s="44" t="str">
        <f t="shared" si="54"/>
        <v>CERO PESOS 00/100 M.N.</v>
      </c>
      <c r="G275" s="45">
        <f t="shared" si="55"/>
        <v>0</v>
      </c>
      <c r="H275" s="65"/>
      <c r="I275" s="65"/>
      <c r="J275" s="1"/>
      <c r="K275" s="1"/>
    </row>
    <row r="276" spans="1:11" s="4" customFormat="1" ht="40.5">
      <c r="A276" s="39" t="s">
        <v>546</v>
      </c>
      <c r="B276" s="40" t="s">
        <v>112</v>
      </c>
      <c r="C276" s="41" t="s">
        <v>29</v>
      </c>
      <c r="D276" s="42">
        <v>5</v>
      </c>
      <c r="E276" s="43"/>
      <c r="F276" s="44" t="str">
        <f t="shared" si="54"/>
        <v>CERO PESOS 00/100 M.N.</v>
      </c>
      <c r="G276" s="45">
        <f t="shared" si="55"/>
        <v>0</v>
      </c>
      <c r="H276" s="65"/>
      <c r="I276" s="65"/>
      <c r="J276" s="1"/>
      <c r="K276" s="1"/>
    </row>
    <row r="277" spans="1:11" s="4" customFormat="1" ht="14.25">
      <c r="A277" s="66" t="s">
        <v>274</v>
      </c>
      <c r="B277" s="66" t="s">
        <v>113</v>
      </c>
      <c r="C277" s="67"/>
      <c r="D277" s="68"/>
      <c r="E277" s="69"/>
      <c r="F277" s="70"/>
      <c r="G277" s="71">
        <f>SUM(G278:G282)</f>
        <v>0</v>
      </c>
      <c r="H277" s="65"/>
      <c r="I277" s="65"/>
      <c r="J277" s="1"/>
      <c r="K277" s="1"/>
    </row>
    <row r="278" spans="1:11" s="4" customFormat="1" ht="91.15">
      <c r="A278" s="39" t="s">
        <v>547</v>
      </c>
      <c r="B278" s="40" t="s">
        <v>216</v>
      </c>
      <c r="C278" s="41" t="s">
        <v>21</v>
      </c>
      <c r="D278" s="42">
        <v>2.06</v>
      </c>
      <c r="E278" s="43"/>
      <c r="F278" s="44" t="str">
        <f t="shared" si="56" ref="F278:F282">+numtext(E278)</f>
        <v>CERO PESOS 00/100 M.N.</v>
      </c>
      <c r="G278" s="45">
        <f t="shared" si="57" ref="G278:G282">+ROUND(D278*E278,2)</f>
        <v>0</v>
      </c>
      <c r="H278" s="65"/>
      <c r="I278" s="65"/>
      <c r="J278" s="1"/>
      <c r="K278" s="1"/>
    </row>
    <row r="279" spans="1:11" s="4" customFormat="1" ht="50.65">
      <c r="A279" s="39" t="s">
        <v>548</v>
      </c>
      <c r="B279" s="40" t="s">
        <v>217</v>
      </c>
      <c r="C279" s="41" t="s">
        <v>21</v>
      </c>
      <c r="D279" s="42">
        <v>2.06</v>
      </c>
      <c r="E279" s="43"/>
      <c r="F279" s="44" t="str">
        <f t="shared" si="56"/>
        <v>CERO PESOS 00/100 M.N.</v>
      </c>
      <c r="G279" s="45">
        <f t="shared" si="57"/>
        <v>0</v>
      </c>
      <c r="H279" s="65"/>
      <c r="I279" s="65"/>
      <c r="J279" s="1"/>
      <c r="K279" s="1"/>
    </row>
    <row r="280" spans="1:11" s="4" customFormat="1" ht="60.75">
      <c r="A280" s="39" t="s">
        <v>549</v>
      </c>
      <c r="B280" s="40" t="s">
        <v>114</v>
      </c>
      <c r="C280" s="41" t="s">
        <v>21</v>
      </c>
      <c r="D280" s="42">
        <v>1.11</v>
      </c>
      <c r="E280" s="43"/>
      <c r="F280" s="44" t="str">
        <f t="shared" si="56"/>
        <v>CERO PESOS 00/100 M.N.</v>
      </c>
      <c r="G280" s="45">
        <f t="shared" si="57"/>
        <v>0</v>
      </c>
      <c r="H280" s="65"/>
      <c r="I280" s="65"/>
      <c r="J280" s="1"/>
      <c r="K280" s="1"/>
    </row>
    <row r="281" spans="1:11" s="4" customFormat="1" ht="60.75">
      <c r="A281" s="39" t="s">
        <v>550</v>
      </c>
      <c r="B281" s="40" t="s">
        <v>115</v>
      </c>
      <c r="C281" s="41" t="s">
        <v>21</v>
      </c>
      <c r="D281" s="42">
        <v>0.95</v>
      </c>
      <c r="E281" s="43"/>
      <c r="F281" s="44" t="str">
        <f t="shared" si="56"/>
        <v>CERO PESOS 00/100 M.N.</v>
      </c>
      <c r="G281" s="45">
        <f t="shared" si="57"/>
        <v>0</v>
      </c>
      <c r="H281" s="65"/>
      <c r="I281" s="65"/>
      <c r="J281" s="1"/>
      <c r="K281" s="1"/>
    </row>
    <row r="282" spans="1:11" s="4" customFormat="1" ht="60.75">
      <c r="A282" s="39" t="s">
        <v>551</v>
      </c>
      <c r="B282" s="40" t="s">
        <v>916</v>
      </c>
      <c r="C282" s="41" t="s">
        <v>29</v>
      </c>
      <c r="D282" s="42">
        <v>1</v>
      </c>
      <c r="E282" s="43"/>
      <c r="F282" s="44" t="str">
        <f t="shared" si="56"/>
        <v>CERO PESOS 00/100 M.N.</v>
      </c>
      <c r="G282" s="45">
        <f t="shared" si="57"/>
        <v>0</v>
      </c>
      <c r="H282" s="65"/>
      <c r="I282" s="65"/>
      <c r="J282" s="1"/>
      <c r="K282" s="1"/>
    </row>
    <row r="283" spans="1:11" s="4" customFormat="1" ht="14.25">
      <c r="A283" s="66" t="s">
        <v>275</v>
      </c>
      <c r="B283" s="66" t="s">
        <v>117</v>
      </c>
      <c r="C283" s="67"/>
      <c r="D283" s="68"/>
      <c r="E283" s="69"/>
      <c r="F283" s="70"/>
      <c r="G283" s="71">
        <f>SUM(G284:G291)</f>
        <v>0</v>
      </c>
      <c r="H283" s="65"/>
      <c r="I283" s="65"/>
      <c r="J283" s="1"/>
      <c r="K283" s="1"/>
    </row>
    <row r="284" spans="1:11" s="4" customFormat="1" ht="70.9">
      <c r="A284" s="39" t="s">
        <v>552</v>
      </c>
      <c r="B284" s="40" t="s">
        <v>118</v>
      </c>
      <c r="C284" s="41" t="s">
        <v>119</v>
      </c>
      <c r="D284" s="42">
        <v>4</v>
      </c>
      <c r="E284" s="43"/>
      <c r="F284" s="44" t="str">
        <f t="shared" si="58" ref="F284:F291">+numtext(E284)</f>
        <v>CERO PESOS 00/100 M.N.</v>
      </c>
      <c r="G284" s="45">
        <f t="shared" si="59" ref="G284:G291">+ROUND(D284*E284,2)</f>
        <v>0</v>
      </c>
      <c r="H284" s="65"/>
      <c r="I284" s="65"/>
      <c r="J284" s="1"/>
      <c r="K284" s="1"/>
    </row>
    <row r="285" spans="1:11" s="4" customFormat="1" ht="40.5">
      <c r="A285" s="39" t="s">
        <v>553</v>
      </c>
      <c r="B285" s="40" t="s">
        <v>120</v>
      </c>
      <c r="C285" s="41" t="s">
        <v>29</v>
      </c>
      <c r="D285" s="42">
        <v>4</v>
      </c>
      <c r="E285" s="43"/>
      <c r="F285" s="44" t="str">
        <f t="shared" si="58"/>
        <v>CERO PESOS 00/100 M.N.</v>
      </c>
      <c r="G285" s="45">
        <f t="shared" si="59"/>
        <v>0</v>
      </c>
      <c r="H285" s="65"/>
      <c r="I285" s="65"/>
      <c r="J285" s="1"/>
      <c r="K285" s="1"/>
    </row>
    <row r="286" spans="1:11" s="4" customFormat="1" ht="40.5">
      <c r="A286" s="39" t="s">
        <v>554</v>
      </c>
      <c r="B286" s="40" t="s">
        <v>121</v>
      </c>
      <c r="C286" s="41" t="s">
        <v>29</v>
      </c>
      <c r="D286" s="42">
        <v>4</v>
      </c>
      <c r="E286" s="43"/>
      <c r="F286" s="44" t="str">
        <f t="shared" si="58"/>
        <v>CERO PESOS 00/100 M.N.</v>
      </c>
      <c r="G286" s="45">
        <f t="shared" si="59"/>
        <v>0</v>
      </c>
      <c r="H286" s="65"/>
      <c r="I286" s="65"/>
      <c r="J286" s="1"/>
      <c r="K286" s="1"/>
    </row>
    <row r="287" spans="1:11" s="4" customFormat="1" ht="40.5">
      <c r="A287" s="39" t="s">
        <v>555</v>
      </c>
      <c r="B287" s="40" t="s">
        <v>122</v>
      </c>
      <c r="C287" s="41" t="s">
        <v>22</v>
      </c>
      <c r="D287" s="42">
        <v>16.70</v>
      </c>
      <c r="E287" s="43"/>
      <c r="F287" s="44" t="str">
        <f t="shared" si="58"/>
        <v>CERO PESOS 00/100 M.N.</v>
      </c>
      <c r="G287" s="45">
        <f t="shared" si="59"/>
        <v>0</v>
      </c>
      <c r="H287" s="65"/>
      <c r="I287" s="65"/>
      <c r="J287" s="1"/>
      <c r="K287" s="1"/>
    </row>
    <row r="288" spans="1:11" s="4" customFormat="1" ht="40.5">
      <c r="A288" s="39" t="s">
        <v>556</v>
      </c>
      <c r="B288" s="40" t="s">
        <v>123</v>
      </c>
      <c r="C288" s="41" t="s">
        <v>29</v>
      </c>
      <c r="D288" s="42">
        <v>17</v>
      </c>
      <c r="E288" s="43"/>
      <c r="F288" s="44" t="str">
        <f t="shared" si="58"/>
        <v>CERO PESOS 00/100 M.N.</v>
      </c>
      <c r="G288" s="45">
        <f t="shared" si="59"/>
        <v>0</v>
      </c>
      <c r="H288" s="65"/>
      <c r="I288" s="65"/>
      <c r="J288" s="1"/>
      <c r="K288" s="1"/>
    </row>
    <row r="289" spans="1:11" s="4" customFormat="1" ht="40.5">
      <c r="A289" s="39" t="s">
        <v>557</v>
      </c>
      <c r="B289" s="40" t="s">
        <v>124</v>
      </c>
      <c r="C289" s="41" t="s">
        <v>22</v>
      </c>
      <c r="D289" s="42">
        <v>16.70</v>
      </c>
      <c r="E289" s="43"/>
      <c r="F289" s="44" t="str">
        <f t="shared" si="58"/>
        <v>CERO PESOS 00/100 M.N.</v>
      </c>
      <c r="G289" s="45">
        <f t="shared" si="59"/>
        <v>0</v>
      </c>
      <c r="H289" s="65"/>
      <c r="I289" s="65"/>
      <c r="J289" s="1"/>
      <c r="K289" s="1"/>
    </row>
    <row r="290" spans="1:11" s="4" customFormat="1" ht="40.5">
      <c r="A290" s="39" t="s">
        <v>558</v>
      </c>
      <c r="B290" s="40" t="s">
        <v>125</v>
      </c>
      <c r="C290" s="41" t="s">
        <v>29</v>
      </c>
      <c r="D290" s="42">
        <v>1</v>
      </c>
      <c r="E290" s="43"/>
      <c r="F290" s="44" t="str">
        <f t="shared" si="58"/>
        <v>CERO PESOS 00/100 M.N.</v>
      </c>
      <c r="G290" s="45">
        <f t="shared" si="59"/>
        <v>0</v>
      </c>
      <c r="H290" s="65"/>
      <c r="I290" s="65"/>
      <c r="J290" s="1"/>
      <c r="K290" s="1"/>
    </row>
    <row r="291" spans="1:11" s="4" customFormat="1" ht="40.5">
      <c r="A291" s="39" t="s">
        <v>559</v>
      </c>
      <c r="B291" s="40" t="s">
        <v>126</v>
      </c>
      <c r="C291" s="41" t="s">
        <v>29</v>
      </c>
      <c r="D291" s="42">
        <v>1</v>
      </c>
      <c r="E291" s="43"/>
      <c r="F291" s="44" t="str">
        <f t="shared" si="58"/>
        <v>CERO PESOS 00/100 M.N.</v>
      </c>
      <c r="G291" s="45">
        <f t="shared" si="59"/>
        <v>0</v>
      </c>
      <c r="H291" s="65"/>
      <c r="I291" s="65"/>
      <c r="J291" s="1"/>
      <c r="K291" s="1"/>
    </row>
    <row r="292" spans="1:11" s="4" customFormat="1" ht="14.25">
      <c r="A292" s="66" t="s">
        <v>276</v>
      </c>
      <c r="B292" s="66" t="s">
        <v>127</v>
      </c>
      <c r="C292" s="67"/>
      <c r="D292" s="68"/>
      <c r="E292" s="69"/>
      <c r="F292" s="70"/>
      <c r="G292" s="71">
        <f>SUM(G293:G294)</f>
        <v>0</v>
      </c>
      <c r="H292" s="65"/>
      <c r="I292" s="65"/>
      <c r="J292" s="1"/>
      <c r="K292" s="1"/>
    </row>
    <row r="293" spans="1:11" s="4" customFormat="1" ht="81">
      <c r="A293" s="39" t="s">
        <v>560</v>
      </c>
      <c r="B293" s="40" t="s">
        <v>128</v>
      </c>
      <c r="C293" s="41" t="s">
        <v>29</v>
      </c>
      <c r="D293" s="42">
        <v>2</v>
      </c>
      <c r="E293" s="43"/>
      <c r="F293" s="44" t="str">
        <f t="shared" si="60" ref="F293:F294">+numtext(E293)</f>
        <v>CERO PESOS 00/100 M.N.</v>
      </c>
      <c r="G293" s="45">
        <f t="shared" si="61" ref="G293:G294">+ROUND(D293*E293,2)</f>
        <v>0</v>
      </c>
      <c r="H293" s="65"/>
      <c r="I293" s="65"/>
      <c r="J293" s="1"/>
      <c r="K293" s="1"/>
    </row>
    <row r="294" spans="1:11" s="4" customFormat="1" ht="81">
      <c r="A294" s="39" t="s">
        <v>561</v>
      </c>
      <c r="B294" s="40" t="s">
        <v>242</v>
      </c>
      <c r="C294" s="41" t="s">
        <v>29</v>
      </c>
      <c r="D294" s="42">
        <v>1</v>
      </c>
      <c r="E294" s="43"/>
      <c r="F294" s="44" t="str">
        <f t="shared" si="60"/>
        <v>CERO PESOS 00/100 M.N.</v>
      </c>
      <c r="G294" s="45">
        <f t="shared" si="61"/>
        <v>0</v>
      </c>
      <c r="H294" s="65"/>
      <c r="I294" s="65"/>
      <c r="J294" s="1"/>
      <c r="K294" s="1"/>
    </row>
    <row r="295" spans="1:11" s="4" customFormat="1" ht="14.25">
      <c r="A295" s="66" t="s">
        <v>277</v>
      </c>
      <c r="B295" s="66" t="s">
        <v>129</v>
      </c>
      <c r="C295" s="67"/>
      <c r="D295" s="68"/>
      <c r="E295" s="69"/>
      <c r="F295" s="70"/>
      <c r="G295" s="71">
        <f>SUM(G296:G306)</f>
        <v>0</v>
      </c>
      <c r="H295" s="65"/>
      <c r="I295" s="65"/>
      <c r="J295" s="1"/>
      <c r="K295" s="1"/>
    </row>
    <row r="296" spans="1:11" s="4" customFormat="1" ht="40.5">
      <c r="A296" s="39" t="s">
        <v>562</v>
      </c>
      <c r="B296" s="40" t="s">
        <v>305</v>
      </c>
      <c r="C296" s="41" t="s">
        <v>22</v>
      </c>
      <c r="D296" s="42">
        <v>16.70</v>
      </c>
      <c r="E296" s="43"/>
      <c r="F296" s="44" t="str">
        <f t="shared" si="62" ref="F296:F306">+numtext(E296)</f>
        <v>CERO PESOS 00/100 M.N.</v>
      </c>
      <c r="G296" s="45">
        <f t="shared" si="63" ref="G296:G306">+ROUND(D296*E296,2)</f>
        <v>0</v>
      </c>
      <c r="H296" s="65"/>
      <c r="I296" s="65"/>
      <c r="J296" s="1"/>
      <c r="K296" s="1"/>
    </row>
    <row r="297" spans="1:11" s="4" customFormat="1" ht="20.25">
      <c r="A297" s="39" t="s">
        <v>563</v>
      </c>
      <c r="B297" s="40" t="s">
        <v>896</v>
      </c>
      <c r="C297" s="41" t="s">
        <v>22</v>
      </c>
      <c r="D297" s="42">
        <v>16.70</v>
      </c>
      <c r="E297" s="43"/>
      <c r="F297" s="44" t="str">
        <f t="shared" si="62"/>
        <v>CERO PESOS 00/100 M.N.</v>
      </c>
      <c r="G297" s="45">
        <f t="shared" si="63"/>
        <v>0</v>
      </c>
      <c r="H297" s="65"/>
      <c r="I297" s="65"/>
      <c r="J297" s="1"/>
      <c r="K297" s="1"/>
    </row>
    <row r="298" spans="1:11" s="4" customFormat="1" ht="30.4">
      <c r="A298" s="39" t="s">
        <v>564</v>
      </c>
      <c r="B298" s="40" t="s">
        <v>306</v>
      </c>
      <c r="C298" s="41" t="s">
        <v>29</v>
      </c>
      <c r="D298" s="42">
        <v>1</v>
      </c>
      <c r="E298" s="43"/>
      <c r="F298" s="44" t="str">
        <f t="shared" si="62"/>
        <v>CERO PESOS 00/100 M.N.</v>
      </c>
      <c r="G298" s="45">
        <f t="shared" si="63"/>
        <v>0</v>
      </c>
      <c r="H298" s="65"/>
      <c r="I298" s="65"/>
      <c r="J298" s="1"/>
      <c r="K298" s="1"/>
    </row>
    <row r="299" spans="1:11" s="4" customFormat="1" ht="40.5">
      <c r="A299" s="39" t="s">
        <v>565</v>
      </c>
      <c r="B299" s="40" t="s">
        <v>897</v>
      </c>
      <c r="C299" s="41" t="s">
        <v>29</v>
      </c>
      <c r="D299" s="42">
        <v>2</v>
      </c>
      <c r="E299" s="43"/>
      <c r="F299" s="44" t="str">
        <f t="shared" si="62"/>
        <v>CERO PESOS 00/100 M.N.</v>
      </c>
      <c r="G299" s="45">
        <f t="shared" si="63"/>
        <v>0</v>
      </c>
      <c r="H299" s="65"/>
      <c r="I299" s="65"/>
      <c r="J299" s="1"/>
      <c r="K299" s="1"/>
    </row>
    <row r="300" spans="1:11" s="4" customFormat="1" ht="40.5">
      <c r="A300" s="39" t="s">
        <v>566</v>
      </c>
      <c r="B300" s="40" t="s">
        <v>917</v>
      </c>
      <c r="C300" s="41" t="s">
        <v>29</v>
      </c>
      <c r="D300" s="42">
        <v>1</v>
      </c>
      <c r="E300" s="43"/>
      <c r="F300" s="44" t="str">
        <f t="shared" si="62"/>
        <v>CERO PESOS 00/100 M.N.</v>
      </c>
      <c r="G300" s="45">
        <f t="shared" si="63"/>
        <v>0</v>
      </c>
      <c r="H300" s="65"/>
      <c r="I300" s="65"/>
      <c r="J300" s="1"/>
      <c r="K300" s="1"/>
    </row>
    <row r="301" spans="1:11" s="4" customFormat="1" ht="40.5">
      <c r="A301" s="39" t="s">
        <v>567</v>
      </c>
      <c r="B301" s="40" t="s">
        <v>918</v>
      </c>
      <c r="C301" s="41" t="s">
        <v>29</v>
      </c>
      <c r="D301" s="42">
        <v>4</v>
      </c>
      <c r="E301" s="43"/>
      <c r="F301" s="44" t="str">
        <f t="shared" si="62"/>
        <v>CERO PESOS 00/100 M.N.</v>
      </c>
      <c r="G301" s="45">
        <f t="shared" si="63"/>
        <v>0</v>
      </c>
      <c r="H301" s="65"/>
      <c r="I301" s="65"/>
      <c r="J301" s="1"/>
      <c r="K301" s="1"/>
    </row>
    <row r="302" spans="1:11" s="4" customFormat="1" ht="40.5">
      <c r="A302" s="39" t="s">
        <v>568</v>
      </c>
      <c r="B302" s="40" t="s">
        <v>898</v>
      </c>
      <c r="C302" s="41" t="s">
        <v>29</v>
      </c>
      <c r="D302" s="42">
        <v>1</v>
      </c>
      <c r="E302" s="43"/>
      <c r="F302" s="44" t="str">
        <f t="shared" si="62"/>
        <v>CERO PESOS 00/100 M.N.</v>
      </c>
      <c r="G302" s="45">
        <f t="shared" si="63"/>
        <v>0</v>
      </c>
      <c r="H302" s="65"/>
      <c r="I302" s="65"/>
      <c r="J302" s="1"/>
      <c r="K302" s="1"/>
    </row>
    <row r="303" spans="1:11" s="4" customFormat="1" ht="50.65">
      <c r="A303" s="39" t="s">
        <v>569</v>
      </c>
      <c r="B303" s="40" t="s">
        <v>233</v>
      </c>
      <c r="C303" s="41" t="s">
        <v>29</v>
      </c>
      <c r="D303" s="42">
        <v>9</v>
      </c>
      <c r="E303" s="43"/>
      <c r="F303" s="44" t="str">
        <f t="shared" si="62"/>
        <v>CERO PESOS 00/100 M.N.</v>
      </c>
      <c r="G303" s="45">
        <f t="shared" si="63"/>
        <v>0</v>
      </c>
      <c r="H303" s="65"/>
      <c r="I303" s="65"/>
      <c r="J303" s="1"/>
      <c r="K303" s="1"/>
    </row>
    <row r="304" spans="1:11" s="4" customFormat="1" ht="40.5">
      <c r="A304" s="39" t="s">
        <v>570</v>
      </c>
      <c r="B304" s="40" t="s">
        <v>239</v>
      </c>
      <c r="C304" s="41" t="s">
        <v>29</v>
      </c>
      <c r="D304" s="42">
        <v>1</v>
      </c>
      <c r="E304" s="43"/>
      <c r="F304" s="44" t="str">
        <f t="shared" si="62"/>
        <v>CERO PESOS 00/100 M.N.</v>
      </c>
      <c r="G304" s="45">
        <f t="shared" si="63"/>
        <v>0</v>
      </c>
      <c r="H304" s="65"/>
      <c r="I304" s="65"/>
      <c r="J304" s="1"/>
      <c r="K304" s="1"/>
    </row>
    <row r="305" spans="1:11" s="4" customFormat="1" ht="60.75">
      <c r="A305" s="39" t="s">
        <v>571</v>
      </c>
      <c r="B305" s="40" t="s">
        <v>130</v>
      </c>
      <c r="C305" s="41" t="s">
        <v>29</v>
      </c>
      <c r="D305" s="42">
        <v>1</v>
      </c>
      <c r="E305" s="43"/>
      <c r="F305" s="44" t="str">
        <f t="shared" si="62"/>
        <v>CERO PESOS 00/100 M.N.</v>
      </c>
      <c r="G305" s="45">
        <f t="shared" si="63"/>
        <v>0</v>
      </c>
      <c r="H305" s="65"/>
      <c r="I305" s="65"/>
      <c r="J305" s="1"/>
      <c r="K305" s="1"/>
    </row>
    <row r="306" spans="1:11" s="4" customFormat="1" ht="40.5">
      <c r="A306" s="39" t="s">
        <v>572</v>
      </c>
      <c r="B306" s="40" t="s">
        <v>131</v>
      </c>
      <c r="C306" s="41" t="s">
        <v>29</v>
      </c>
      <c r="D306" s="42">
        <v>1</v>
      </c>
      <c r="E306" s="43"/>
      <c r="F306" s="44" t="str">
        <f t="shared" si="62"/>
        <v>CERO PESOS 00/100 M.N.</v>
      </c>
      <c r="G306" s="45">
        <f t="shared" si="63"/>
        <v>0</v>
      </c>
      <c r="H306" s="65"/>
      <c r="I306" s="65"/>
      <c r="J306" s="1"/>
      <c r="K306" s="1"/>
    </row>
    <row r="307" spans="1:11" s="4" customFormat="1" ht="14.25">
      <c r="A307" s="66" t="s">
        <v>278</v>
      </c>
      <c r="B307" s="66" t="s">
        <v>132</v>
      </c>
      <c r="C307" s="67"/>
      <c r="D307" s="68"/>
      <c r="E307" s="69"/>
      <c r="F307" s="70"/>
      <c r="G307" s="71">
        <f>SUM(G308:G308)</f>
        <v>0</v>
      </c>
      <c r="H307" s="65"/>
      <c r="I307" s="65"/>
      <c r="J307" s="1"/>
      <c r="K307" s="1"/>
    </row>
    <row r="308" spans="1:11" s="4" customFormat="1" ht="50.65">
      <c r="A308" s="39" t="s">
        <v>573</v>
      </c>
      <c r="B308" s="40" t="s">
        <v>133</v>
      </c>
      <c r="C308" s="41" t="s">
        <v>29</v>
      </c>
      <c r="D308" s="42">
        <v>12</v>
      </c>
      <c r="E308" s="43"/>
      <c r="F308" s="44" t="str">
        <f>+numtext(E308)</f>
        <v>CERO PESOS 00/100 M.N.</v>
      </c>
      <c r="G308" s="45">
        <f>+ROUND(D308*E308,2)</f>
        <v>0</v>
      </c>
      <c r="H308" s="65"/>
      <c r="I308" s="65"/>
      <c r="J308" s="1"/>
      <c r="K308" s="1"/>
    </row>
    <row r="309" spans="1:11" s="4" customFormat="1" ht="14.25">
      <c r="A309" s="66" t="s">
        <v>279</v>
      </c>
      <c r="B309" s="66" t="s">
        <v>134</v>
      </c>
      <c r="C309" s="67"/>
      <c r="D309" s="68"/>
      <c r="E309" s="69"/>
      <c r="F309" s="70"/>
      <c r="G309" s="71">
        <f>SUM(G310:G317)</f>
        <v>0</v>
      </c>
      <c r="H309" s="65"/>
      <c r="I309" s="65"/>
      <c r="J309" s="1"/>
      <c r="K309" s="1"/>
    </row>
    <row r="310" spans="1:11" s="4" customFormat="1" ht="91.15">
      <c r="A310" s="39" t="s">
        <v>574</v>
      </c>
      <c r="B310" s="40" t="s">
        <v>135</v>
      </c>
      <c r="C310" s="41" t="s">
        <v>119</v>
      </c>
      <c r="D310" s="42">
        <v>3</v>
      </c>
      <c r="E310" s="43"/>
      <c r="F310" s="44" t="str">
        <f t="shared" si="64" ref="F310:F317">+numtext(E310)</f>
        <v>CERO PESOS 00/100 M.N.</v>
      </c>
      <c r="G310" s="45">
        <f t="shared" si="65" ref="G310:G317">+ROUND(D310*E310,2)</f>
        <v>0</v>
      </c>
      <c r="H310" s="65"/>
      <c r="I310" s="65"/>
      <c r="J310" s="1"/>
      <c r="K310" s="1"/>
    </row>
    <row r="311" spans="1:11" s="4" customFormat="1" ht="30.4">
      <c r="A311" s="39" t="s">
        <v>575</v>
      </c>
      <c r="B311" s="40" t="s">
        <v>136</v>
      </c>
      <c r="C311" s="41" t="s">
        <v>22</v>
      </c>
      <c r="D311" s="42">
        <v>131.04</v>
      </c>
      <c r="E311" s="43"/>
      <c r="F311" s="44" t="str">
        <f t="shared" si="64"/>
        <v>CERO PESOS 00/100 M.N.</v>
      </c>
      <c r="G311" s="45">
        <f t="shared" si="65"/>
        <v>0</v>
      </c>
      <c r="H311" s="65"/>
      <c r="I311" s="65"/>
      <c r="J311" s="1"/>
      <c r="K311" s="1"/>
    </row>
    <row r="312" spans="1:11" s="4" customFormat="1" ht="20.25">
      <c r="A312" s="39" t="s">
        <v>576</v>
      </c>
      <c r="B312" s="40" t="s">
        <v>137</v>
      </c>
      <c r="C312" s="41" t="s">
        <v>22</v>
      </c>
      <c r="D312" s="42">
        <v>2.64</v>
      </c>
      <c r="E312" s="43"/>
      <c r="F312" s="44" t="str">
        <f t="shared" si="64"/>
        <v>CERO PESOS 00/100 M.N.</v>
      </c>
      <c r="G312" s="45">
        <f t="shared" si="65"/>
        <v>0</v>
      </c>
      <c r="H312" s="65"/>
      <c r="I312" s="65"/>
      <c r="J312" s="1"/>
      <c r="K312" s="1"/>
    </row>
    <row r="313" spans="1:11" s="4" customFormat="1" ht="30.4">
      <c r="A313" s="39" t="s">
        <v>577</v>
      </c>
      <c r="B313" s="40" t="s">
        <v>138</v>
      </c>
      <c r="C313" s="41" t="s">
        <v>22</v>
      </c>
      <c r="D313" s="42">
        <v>28.97</v>
      </c>
      <c r="E313" s="43"/>
      <c r="F313" s="44" t="str">
        <f t="shared" si="64"/>
        <v>CERO PESOS 00/100 M.N.</v>
      </c>
      <c r="G313" s="45">
        <f t="shared" si="65"/>
        <v>0</v>
      </c>
      <c r="H313" s="65"/>
      <c r="I313" s="65"/>
      <c r="J313" s="1"/>
      <c r="K313" s="1"/>
    </row>
    <row r="314" spans="1:11" s="4" customFormat="1" ht="70.9">
      <c r="A314" s="39" t="s">
        <v>578</v>
      </c>
      <c r="B314" s="40" t="s">
        <v>139</v>
      </c>
      <c r="C314" s="41" t="s">
        <v>29</v>
      </c>
      <c r="D314" s="42">
        <v>15</v>
      </c>
      <c r="E314" s="43"/>
      <c r="F314" s="44" t="str">
        <f t="shared" si="64"/>
        <v>CERO PESOS 00/100 M.N.</v>
      </c>
      <c r="G314" s="45">
        <f t="shared" si="65"/>
        <v>0</v>
      </c>
      <c r="H314" s="65"/>
      <c r="I314" s="65"/>
      <c r="J314" s="1"/>
      <c r="K314" s="1"/>
    </row>
    <row r="315" spans="1:11" s="4" customFormat="1" ht="40.5">
      <c r="A315" s="39" t="s">
        <v>579</v>
      </c>
      <c r="B315" s="40" t="s">
        <v>246</v>
      </c>
      <c r="C315" s="41" t="s">
        <v>29</v>
      </c>
      <c r="D315" s="42">
        <v>3</v>
      </c>
      <c r="E315" s="43"/>
      <c r="F315" s="44" t="str">
        <f t="shared" si="64"/>
        <v>CERO PESOS 00/100 M.N.</v>
      </c>
      <c r="G315" s="45">
        <f t="shared" si="65"/>
        <v>0</v>
      </c>
      <c r="H315" s="65"/>
      <c r="I315" s="65"/>
      <c r="J315" s="1"/>
      <c r="K315" s="1"/>
    </row>
    <row r="316" spans="1:11" s="4" customFormat="1" ht="30.4">
      <c r="A316" s="39" t="s">
        <v>580</v>
      </c>
      <c r="B316" s="40" t="s">
        <v>247</v>
      </c>
      <c r="C316" s="41" t="s">
        <v>29</v>
      </c>
      <c r="D316" s="42">
        <v>3</v>
      </c>
      <c r="E316" s="43"/>
      <c r="F316" s="44" t="str">
        <f t="shared" si="64"/>
        <v>CERO PESOS 00/100 M.N.</v>
      </c>
      <c r="G316" s="45">
        <f t="shared" si="65"/>
        <v>0</v>
      </c>
      <c r="H316" s="65"/>
      <c r="I316" s="65"/>
      <c r="J316" s="1"/>
      <c r="K316" s="1"/>
    </row>
    <row r="317" spans="1:11" s="4" customFormat="1" ht="40.5">
      <c r="A317" s="39" t="s">
        <v>581</v>
      </c>
      <c r="B317" s="40" t="s">
        <v>249</v>
      </c>
      <c r="C317" s="41" t="s">
        <v>29</v>
      </c>
      <c r="D317" s="42">
        <v>3</v>
      </c>
      <c r="E317" s="43"/>
      <c r="F317" s="44" t="str">
        <f t="shared" si="64"/>
        <v>CERO PESOS 00/100 M.N.</v>
      </c>
      <c r="G317" s="45">
        <f t="shared" si="65"/>
        <v>0</v>
      </c>
      <c r="H317" s="65"/>
      <c r="I317" s="65"/>
      <c r="J317" s="1"/>
      <c r="K317" s="1"/>
    </row>
    <row r="318" spans="1:11" s="4" customFormat="1" ht="14.25">
      <c r="A318" s="66" t="s">
        <v>280</v>
      </c>
      <c r="B318" s="66" t="s">
        <v>252</v>
      </c>
      <c r="C318" s="67"/>
      <c r="D318" s="68"/>
      <c r="E318" s="69"/>
      <c r="F318" s="70"/>
      <c r="G318" s="71">
        <f>SUM(G319:G321)</f>
        <v>0</v>
      </c>
      <c r="H318" s="65"/>
      <c r="I318" s="65"/>
      <c r="J318" s="1"/>
      <c r="K318" s="1"/>
    </row>
    <row r="319" spans="1:11" s="4" customFormat="1" ht="81">
      <c r="A319" s="39" t="s">
        <v>582</v>
      </c>
      <c r="B319" s="40" t="s">
        <v>253</v>
      </c>
      <c r="C319" s="41" t="s">
        <v>29</v>
      </c>
      <c r="D319" s="42">
        <v>1</v>
      </c>
      <c r="E319" s="43"/>
      <c r="F319" s="44" t="str">
        <f t="shared" si="66" ref="F319:F321">+numtext(E319)</f>
        <v>CERO PESOS 00/100 M.N.</v>
      </c>
      <c r="G319" s="45">
        <f t="shared" si="67" ref="G319:G321">+ROUND(D319*E319,2)</f>
        <v>0</v>
      </c>
      <c r="H319" s="65"/>
      <c r="I319" s="65"/>
      <c r="J319" s="1"/>
      <c r="K319" s="1"/>
    </row>
    <row r="320" spans="1:11" s="4" customFormat="1" ht="20.25">
      <c r="A320" s="39" t="s">
        <v>583</v>
      </c>
      <c r="B320" s="40" t="s">
        <v>137</v>
      </c>
      <c r="C320" s="41" t="s">
        <v>22</v>
      </c>
      <c r="D320" s="42">
        <v>4.15</v>
      </c>
      <c r="E320" s="43"/>
      <c r="F320" s="44" t="str">
        <f t="shared" si="66"/>
        <v>CERO PESOS 00/100 M.N.</v>
      </c>
      <c r="G320" s="45">
        <f t="shared" si="67"/>
        <v>0</v>
      </c>
      <c r="H320" s="65"/>
      <c r="I320" s="65"/>
      <c r="J320" s="1"/>
      <c r="K320" s="1"/>
    </row>
    <row r="321" spans="1:11" s="4" customFormat="1" ht="70.9">
      <c r="A321" s="39" t="s">
        <v>584</v>
      </c>
      <c r="B321" s="40" t="s">
        <v>256</v>
      </c>
      <c r="C321" s="41" t="s">
        <v>22</v>
      </c>
      <c r="D321" s="42">
        <v>4.15</v>
      </c>
      <c r="E321" s="43"/>
      <c r="F321" s="44" t="str">
        <f t="shared" si="66"/>
        <v>CERO PESOS 00/100 M.N.</v>
      </c>
      <c r="G321" s="45">
        <f t="shared" si="67"/>
        <v>0</v>
      </c>
      <c r="H321" s="65"/>
      <c r="I321" s="65"/>
      <c r="J321" s="1"/>
      <c r="K321" s="1"/>
    </row>
    <row r="322" spans="1:11" s="4" customFormat="1" ht="14.25">
      <c r="A322" s="66" t="s">
        <v>281</v>
      </c>
      <c r="B322" s="66" t="s">
        <v>140</v>
      </c>
      <c r="C322" s="67"/>
      <c r="D322" s="68"/>
      <c r="E322" s="69"/>
      <c r="F322" s="70"/>
      <c r="G322" s="71">
        <f>SUM(G323:G324)</f>
        <v>0</v>
      </c>
      <c r="H322" s="65"/>
      <c r="I322" s="65"/>
      <c r="J322" s="1"/>
      <c r="K322" s="1"/>
    </row>
    <row r="323" spans="1:11" s="4" customFormat="1" ht="20.25">
      <c r="A323" s="39" t="s">
        <v>585</v>
      </c>
      <c r="B323" s="40" t="s">
        <v>141</v>
      </c>
      <c r="C323" s="41" t="s">
        <v>21</v>
      </c>
      <c r="D323" s="42">
        <v>103.78</v>
      </c>
      <c r="E323" s="43"/>
      <c r="F323" s="44" t="str">
        <f t="shared" si="68" ref="F323:F324">+numtext(E323)</f>
        <v>CERO PESOS 00/100 M.N.</v>
      </c>
      <c r="G323" s="45">
        <f t="shared" si="69" ref="G323:G324">+ROUND(D323*E323,2)</f>
        <v>0</v>
      </c>
      <c r="H323" s="65"/>
      <c r="I323" s="65"/>
      <c r="J323" s="1"/>
      <c r="K323" s="1"/>
    </row>
    <row r="324" spans="1:11" s="4" customFormat="1" ht="20.25">
      <c r="A324" s="39" t="s">
        <v>586</v>
      </c>
      <c r="B324" s="40" t="s">
        <v>142</v>
      </c>
      <c r="C324" s="41" t="s">
        <v>21</v>
      </c>
      <c r="D324" s="42">
        <v>103.78</v>
      </c>
      <c r="E324" s="43"/>
      <c r="F324" s="44" t="str">
        <f t="shared" si="68"/>
        <v>CERO PESOS 00/100 M.N.</v>
      </c>
      <c r="G324" s="45">
        <f t="shared" si="69"/>
        <v>0</v>
      </c>
      <c r="H324" s="65"/>
      <c r="I324" s="65"/>
      <c r="J324" s="1"/>
      <c r="K324" s="1"/>
    </row>
    <row r="325" spans="1:11" s="4" customFormat="1" ht="14.25">
      <c r="A325" s="34" t="s">
        <v>282</v>
      </c>
      <c r="B325" s="35" t="s">
        <v>919</v>
      </c>
      <c r="C325" s="36"/>
      <c r="D325" s="37"/>
      <c r="E325" s="38"/>
      <c r="F325" s="38"/>
      <c r="G325" s="33">
        <f>G326+G339+G346+G353+G367+G375+G381+G386+G394+G399+G423+G429+G432+G442+G445+G450+G452+G460+G463</f>
        <v>0</v>
      </c>
      <c r="H325" s="65"/>
      <c r="I325" s="65"/>
      <c r="J325" s="1"/>
      <c r="K325" s="1"/>
    </row>
    <row r="326" spans="1:11" s="4" customFormat="1" ht="14.25">
      <c r="A326" s="66" t="s">
        <v>283</v>
      </c>
      <c r="B326" s="66" t="s">
        <v>31</v>
      </c>
      <c r="C326" s="67"/>
      <c r="D326" s="68"/>
      <c r="E326" s="69"/>
      <c r="F326" s="70"/>
      <c r="G326" s="71">
        <f>SUM(G327:G338)</f>
        <v>0</v>
      </c>
      <c r="H326" s="65"/>
      <c r="I326" s="65"/>
      <c r="J326" s="1"/>
      <c r="K326" s="1"/>
    </row>
    <row r="327" spans="1:11" s="4" customFormat="1" ht="81">
      <c r="A327" s="39" t="s">
        <v>587</v>
      </c>
      <c r="B327" s="40" t="s">
        <v>32</v>
      </c>
      <c r="C327" s="41" t="s">
        <v>21</v>
      </c>
      <c r="D327" s="42">
        <v>105.19</v>
      </c>
      <c r="E327" s="43"/>
      <c r="F327" s="44" t="str">
        <f t="shared" si="70" ref="F327:F338">+numtext(E327)</f>
        <v>CERO PESOS 00/100 M.N.</v>
      </c>
      <c r="G327" s="45">
        <f t="shared" si="71" ref="G327:G338">+ROUND(D327*E327,2)</f>
        <v>0</v>
      </c>
      <c r="H327" s="65"/>
      <c r="I327" s="65"/>
      <c r="J327" s="1"/>
      <c r="K327" s="1"/>
    </row>
    <row r="328" spans="1:11" s="4" customFormat="1" ht="40.5">
      <c r="A328" s="39" t="s">
        <v>588</v>
      </c>
      <c r="B328" s="40" t="s">
        <v>33</v>
      </c>
      <c r="C328" s="41" t="s">
        <v>21</v>
      </c>
      <c r="D328" s="42">
        <v>36.02</v>
      </c>
      <c r="E328" s="43"/>
      <c r="F328" s="44" t="str">
        <f t="shared" si="70"/>
        <v>CERO PESOS 00/100 M.N.</v>
      </c>
      <c r="G328" s="45">
        <f t="shared" si="71"/>
        <v>0</v>
      </c>
      <c r="H328" s="65"/>
      <c r="I328" s="65"/>
      <c r="J328" s="1"/>
      <c r="K328" s="1"/>
    </row>
    <row r="329" spans="1:11" s="4" customFormat="1" ht="50.65">
      <c r="A329" s="39" t="s">
        <v>589</v>
      </c>
      <c r="B329" s="40" t="s">
        <v>34</v>
      </c>
      <c r="C329" s="41" t="s">
        <v>21</v>
      </c>
      <c r="D329" s="42">
        <v>36.02</v>
      </c>
      <c r="E329" s="43"/>
      <c r="F329" s="44" t="str">
        <f t="shared" si="70"/>
        <v>CERO PESOS 00/100 M.N.</v>
      </c>
      <c r="G329" s="45">
        <f t="shared" si="71"/>
        <v>0</v>
      </c>
      <c r="H329" s="65"/>
      <c r="I329" s="65"/>
      <c r="J329" s="1"/>
      <c r="K329" s="1"/>
    </row>
    <row r="330" spans="1:11" s="4" customFormat="1" ht="60.75">
      <c r="A330" s="39" t="s">
        <v>590</v>
      </c>
      <c r="B330" s="40" t="s">
        <v>35</v>
      </c>
      <c r="C330" s="41" t="s">
        <v>21</v>
      </c>
      <c r="D330" s="42">
        <v>209.95</v>
      </c>
      <c r="E330" s="43"/>
      <c r="F330" s="44" t="str">
        <f t="shared" si="70"/>
        <v>CERO PESOS 00/100 M.N.</v>
      </c>
      <c r="G330" s="45">
        <f t="shared" si="71"/>
        <v>0</v>
      </c>
      <c r="H330" s="65"/>
      <c r="I330" s="65"/>
      <c r="J330" s="1"/>
      <c r="K330" s="1"/>
    </row>
    <row r="331" spans="1:11" s="4" customFormat="1" ht="40.5">
      <c r="A331" s="39" t="s">
        <v>591</v>
      </c>
      <c r="B331" s="40" t="s">
        <v>36</v>
      </c>
      <c r="C331" s="41" t="s">
        <v>21</v>
      </c>
      <c r="D331" s="42">
        <v>105.19</v>
      </c>
      <c r="E331" s="43"/>
      <c r="F331" s="44" t="str">
        <f t="shared" si="70"/>
        <v>CERO PESOS 00/100 M.N.</v>
      </c>
      <c r="G331" s="45">
        <f t="shared" si="71"/>
        <v>0</v>
      </c>
      <c r="H331" s="65"/>
      <c r="I331" s="65"/>
      <c r="J331" s="1"/>
      <c r="K331" s="1"/>
    </row>
    <row r="332" spans="1:11" s="4" customFormat="1" ht="40.5">
      <c r="A332" s="39" t="s">
        <v>592</v>
      </c>
      <c r="B332" s="40" t="s">
        <v>37</v>
      </c>
      <c r="C332" s="41" t="s">
        <v>29</v>
      </c>
      <c r="D332" s="42">
        <v>2</v>
      </c>
      <c r="E332" s="43"/>
      <c r="F332" s="44" t="str">
        <f t="shared" si="70"/>
        <v>CERO PESOS 00/100 M.N.</v>
      </c>
      <c r="G332" s="45">
        <f t="shared" si="71"/>
        <v>0</v>
      </c>
      <c r="H332" s="65"/>
      <c r="I332" s="65"/>
      <c r="J332" s="1"/>
      <c r="K332" s="1"/>
    </row>
    <row r="333" spans="1:11" s="4" customFormat="1" ht="50.65">
      <c r="A333" s="39" t="s">
        <v>593</v>
      </c>
      <c r="B333" s="40" t="s">
        <v>38</v>
      </c>
      <c r="C333" s="41" t="s">
        <v>22</v>
      </c>
      <c r="D333" s="42">
        <v>13.06</v>
      </c>
      <c r="E333" s="43"/>
      <c r="F333" s="44" t="str">
        <f t="shared" si="70"/>
        <v>CERO PESOS 00/100 M.N.</v>
      </c>
      <c r="G333" s="45">
        <f t="shared" si="71"/>
        <v>0</v>
      </c>
      <c r="H333" s="65"/>
      <c r="I333" s="65"/>
      <c r="J333" s="1"/>
      <c r="K333" s="1"/>
    </row>
    <row r="334" spans="1:11" s="4" customFormat="1" ht="40.5">
      <c r="A334" s="39" t="s">
        <v>594</v>
      </c>
      <c r="B334" s="40" t="s">
        <v>39</v>
      </c>
      <c r="C334" s="41" t="s">
        <v>29</v>
      </c>
      <c r="D334" s="42">
        <v>10</v>
      </c>
      <c r="E334" s="43"/>
      <c r="F334" s="44" t="str">
        <f t="shared" si="70"/>
        <v>CERO PESOS 00/100 M.N.</v>
      </c>
      <c r="G334" s="45">
        <f t="shared" si="71"/>
        <v>0</v>
      </c>
      <c r="H334" s="65"/>
      <c r="I334" s="65"/>
      <c r="J334" s="1"/>
      <c r="K334" s="1"/>
    </row>
    <row r="335" spans="1:11" s="4" customFormat="1" ht="60.75">
      <c r="A335" s="39" t="s">
        <v>595</v>
      </c>
      <c r="B335" s="40" t="s">
        <v>40</v>
      </c>
      <c r="C335" s="41" t="s">
        <v>22</v>
      </c>
      <c r="D335" s="42">
        <v>25.14</v>
      </c>
      <c r="E335" s="43"/>
      <c r="F335" s="44" t="str">
        <f t="shared" si="70"/>
        <v>CERO PESOS 00/100 M.N.</v>
      </c>
      <c r="G335" s="45">
        <f t="shared" si="71"/>
        <v>0</v>
      </c>
      <c r="H335" s="65"/>
      <c r="I335" s="65"/>
      <c r="J335" s="1"/>
      <c r="K335" s="1"/>
    </row>
    <row r="336" spans="1:11" s="4" customFormat="1" ht="20.25">
      <c r="A336" s="39" t="s">
        <v>596</v>
      </c>
      <c r="B336" s="40" t="s">
        <v>41</v>
      </c>
      <c r="C336" s="41" t="s">
        <v>29</v>
      </c>
      <c r="D336" s="42">
        <v>11</v>
      </c>
      <c r="E336" s="43"/>
      <c r="F336" s="44" t="str">
        <f t="shared" si="70"/>
        <v>CERO PESOS 00/100 M.N.</v>
      </c>
      <c r="G336" s="45">
        <f t="shared" si="71"/>
        <v>0</v>
      </c>
      <c r="H336" s="65"/>
      <c r="I336" s="65"/>
      <c r="J336" s="1"/>
      <c r="K336" s="1"/>
    </row>
    <row r="337" spans="1:11" s="4" customFormat="1" ht="40.5">
      <c r="A337" s="39" t="s">
        <v>597</v>
      </c>
      <c r="B337" s="40" t="s">
        <v>44</v>
      </c>
      <c r="C337" s="41" t="s">
        <v>28</v>
      </c>
      <c r="D337" s="42">
        <v>42.08</v>
      </c>
      <c r="E337" s="43"/>
      <c r="F337" s="44" t="str">
        <f t="shared" si="70"/>
        <v>CERO PESOS 00/100 M.N.</v>
      </c>
      <c r="G337" s="45">
        <f t="shared" si="71"/>
        <v>0</v>
      </c>
      <c r="H337" s="65"/>
      <c r="I337" s="65"/>
      <c r="J337" s="1"/>
      <c r="K337" s="1"/>
    </row>
    <row r="338" spans="1:11" s="4" customFormat="1" ht="40.5">
      <c r="A338" s="39" t="s">
        <v>598</v>
      </c>
      <c r="B338" s="40" t="s">
        <v>45</v>
      </c>
      <c r="C338" s="41" t="s">
        <v>46</v>
      </c>
      <c r="D338" s="42">
        <v>420.80</v>
      </c>
      <c r="E338" s="43"/>
      <c r="F338" s="44" t="str">
        <f t="shared" si="70"/>
        <v>CERO PESOS 00/100 M.N.</v>
      </c>
      <c r="G338" s="45">
        <f t="shared" si="71"/>
        <v>0</v>
      </c>
      <c r="H338" s="65"/>
      <c r="I338" s="65"/>
      <c r="J338" s="1"/>
      <c r="K338" s="1"/>
    </row>
    <row r="339" spans="1:11" s="4" customFormat="1" ht="14.25">
      <c r="A339" s="66" t="s">
        <v>285</v>
      </c>
      <c r="B339" s="66" t="s">
        <v>48</v>
      </c>
      <c r="C339" s="67"/>
      <c r="D339" s="68"/>
      <c r="E339" s="69"/>
      <c r="F339" s="70"/>
      <c r="G339" s="71">
        <f>SUM(G340:G345)</f>
        <v>0</v>
      </c>
      <c r="H339" s="65"/>
      <c r="I339" s="65"/>
      <c r="J339" s="1"/>
      <c r="K339" s="1"/>
    </row>
    <row r="340" spans="1:11" s="4" customFormat="1" ht="70.9">
      <c r="A340" s="39" t="s">
        <v>599</v>
      </c>
      <c r="B340" s="40" t="s">
        <v>49</v>
      </c>
      <c r="C340" s="41" t="s">
        <v>22</v>
      </c>
      <c r="D340" s="42">
        <v>9.7</v>
      </c>
      <c r="E340" s="43"/>
      <c r="F340" s="44" t="str">
        <f t="shared" si="72" ref="F340:F345">+numtext(E340)</f>
        <v>CERO PESOS 00/100 M.N.</v>
      </c>
      <c r="G340" s="45">
        <f t="shared" si="73" ref="G340:G345">+ROUND(D340*E340,2)</f>
        <v>0</v>
      </c>
      <c r="H340" s="65"/>
      <c r="I340" s="65"/>
      <c r="J340" s="1"/>
      <c r="K340" s="1"/>
    </row>
    <row r="341" spans="1:11" s="4" customFormat="1" ht="70.9">
      <c r="A341" s="39" t="s">
        <v>600</v>
      </c>
      <c r="B341" s="40" t="s">
        <v>50</v>
      </c>
      <c r="C341" s="41" t="s">
        <v>22</v>
      </c>
      <c r="D341" s="42">
        <v>19.40</v>
      </c>
      <c r="E341" s="43"/>
      <c r="F341" s="44" t="str">
        <f t="shared" si="72"/>
        <v>CERO PESOS 00/100 M.N.</v>
      </c>
      <c r="G341" s="45">
        <f t="shared" si="73"/>
        <v>0</v>
      </c>
      <c r="H341" s="65"/>
      <c r="I341" s="65"/>
      <c r="J341" s="1"/>
      <c r="K341" s="1"/>
    </row>
    <row r="342" spans="1:11" s="4" customFormat="1" ht="70.9">
      <c r="A342" s="39" t="s">
        <v>601</v>
      </c>
      <c r="B342" s="40" t="s">
        <v>51</v>
      </c>
      <c r="C342" s="41" t="s">
        <v>22</v>
      </c>
      <c r="D342" s="42">
        <v>9.7</v>
      </c>
      <c r="E342" s="43"/>
      <c r="F342" s="44" t="str">
        <f t="shared" si="72"/>
        <v>CERO PESOS 00/100 M.N.</v>
      </c>
      <c r="G342" s="45">
        <f t="shared" si="73"/>
        <v>0</v>
      </c>
      <c r="H342" s="65"/>
      <c r="I342" s="65"/>
      <c r="J342" s="1"/>
      <c r="K342" s="1"/>
    </row>
    <row r="343" spans="1:11" s="4" customFormat="1" ht="70.9">
      <c r="A343" s="39" t="s">
        <v>602</v>
      </c>
      <c r="B343" s="40" t="s">
        <v>52</v>
      </c>
      <c r="C343" s="41" t="s">
        <v>22</v>
      </c>
      <c r="D343" s="42">
        <v>12</v>
      </c>
      <c r="E343" s="43"/>
      <c r="F343" s="44" t="str">
        <f t="shared" si="72"/>
        <v>CERO PESOS 00/100 M.N.</v>
      </c>
      <c r="G343" s="45">
        <f t="shared" si="73"/>
        <v>0</v>
      </c>
      <c r="H343" s="65"/>
      <c r="I343" s="65"/>
      <c r="J343" s="1"/>
      <c r="K343" s="1"/>
    </row>
    <row r="344" spans="1:11" s="4" customFormat="1" ht="60.75">
      <c r="A344" s="39" t="s">
        <v>603</v>
      </c>
      <c r="B344" s="40" t="s">
        <v>54</v>
      </c>
      <c r="C344" s="41" t="s">
        <v>29</v>
      </c>
      <c r="D344" s="42">
        <v>4</v>
      </c>
      <c r="E344" s="43"/>
      <c r="F344" s="44" t="str">
        <f t="shared" si="72"/>
        <v>CERO PESOS 00/100 M.N.</v>
      </c>
      <c r="G344" s="45">
        <f t="shared" si="73"/>
        <v>0</v>
      </c>
      <c r="H344" s="65"/>
      <c r="I344" s="65"/>
      <c r="J344" s="1"/>
      <c r="K344" s="1"/>
    </row>
    <row r="345" spans="1:11" s="4" customFormat="1" ht="50.65">
      <c r="A345" s="39" t="s">
        <v>604</v>
      </c>
      <c r="B345" s="40" t="s">
        <v>161</v>
      </c>
      <c r="C345" s="41" t="s">
        <v>21</v>
      </c>
      <c r="D345" s="42">
        <v>116.52</v>
      </c>
      <c r="E345" s="43"/>
      <c r="F345" s="44" t="str">
        <f t="shared" si="72"/>
        <v>CERO PESOS 00/100 M.N.</v>
      </c>
      <c r="G345" s="45">
        <f t="shared" si="73"/>
        <v>0</v>
      </c>
      <c r="H345" s="65"/>
      <c r="I345" s="65"/>
      <c r="J345" s="1"/>
      <c r="K345" s="1"/>
    </row>
    <row r="346" spans="1:11" s="4" customFormat="1" ht="14.25">
      <c r="A346" s="66" t="s">
        <v>286</v>
      </c>
      <c r="B346" s="66" t="s">
        <v>56</v>
      </c>
      <c r="C346" s="67"/>
      <c r="D346" s="68"/>
      <c r="E346" s="69"/>
      <c r="F346" s="70"/>
      <c r="G346" s="71">
        <f>SUM(G347:G352)</f>
        <v>0</v>
      </c>
      <c r="H346" s="65"/>
      <c r="I346" s="65"/>
      <c r="J346" s="1"/>
      <c r="K346" s="1"/>
    </row>
    <row r="347" spans="1:11" s="4" customFormat="1" ht="30.4">
      <c r="A347" s="39" t="s">
        <v>605</v>
      </c>
      <c r="B347" s="40" t="s">
        <v>57</v>
      </c>
      <c r="C347" s="41" t="s">
        <v>21</v>
      </c>
      <c r="D347" s="42">
        <v>105.19</v>
      </c>
      <c r="E347" s="43"/>
      <c r="F347" s="44" t="str">
        <f t="shared" si="74" ref="F347:F352">+numtext(E347)</f>
        <v>CERO PESOS 00/100 M.N.</v>
      </c>
      <c r="G347" s="45">
        <f t="shared" si="75" ref="G347:G352">+ROUND(D347*E347,2)</f>
        <v>0</v>
      </c>
      <c r="H347" s="65"/>
      <c r="I347" s="65"/>
      <c r="J347" s="1"/>
      <c r="K347" s="1"/>
    </row>
    <row r="348" spans="1:11" s="4" customFormat="1" ht="40.5">
      <c r="A348" s="39" t="s">
        <v>606</v>
      </c>
      <c r="B348" s="40" t="s">
        <v>58</v>
      </c>
      <c r="C348" s="41" t="s">
        <v>21</v>
      </c>
      <c r="D348" s="42">
        <v>105.19</v>
      </c>
      <c r="E348" s="43"/>
      <c r="F348" s="44" t="str">
        <f t="shared" si="74"/>
        <v>CERO PESOS 00/100 M.N.</v>
      </c>
      <c r="G348" s="45">
        <f t="shared" si="75"/>
        <v>0</v>
      </c>
      <c r="H348" s="65"/>
      <c r="I348" s="65"/>
      <c r="J348" s="1"/>
      <c r="K348" s="1"/>
    </row>
    <row r="349" spans="1:11" s="4" customFormat="1" ht="50.65">
      <c r="A349" s="39" t="s">
        <v>607</v>
      </c>
      <c r="B349" s="40" t="s">
        <v>59</v>
      </c>
      <c r="C349" s="41" t="s">
        <v>21</v>
      </c>
      <c r="D349" s="42">
        <v>233.04</v>
      </c>
      <c r="E349" s="43"/>
      <c r="F349" s="44" t="str">
        <f t="shared" si="74"/>
        <v>CERO PESOS 00/100 M.N.</v>
      </c>
      <c r="G349" s="45">
        <f t="shared" si="75"/>
        <v>0</v>
      </c>
      <c r="H349" s="65"/>
      <c r="I349" s="65"/>
      <c r="J349" s="1"/>
      <c r="K349" s="1"/>
    </row>
    <row r="350" spans="1:11" s="4" customFormat="1" ht="40.5">
      <c r="A350" s="39" t="s">
        <v>608</v>
      </c>
      <c r="B350" s="40" t="s">
        <v>60</v>
      </c>
      <c r="C350" s="41" t="s">
        <v>22</v>
      </c>
      <c r="D350" s="42">
        <v>9.94</v>
      </c>
      <c r="E350" s="43"/>
      <c r="F350" s="44" t="str">
        <f t="shared" si="74"/>
        <v>CERO PESOS 00/100 M.N.</v>
      </c>
      <c r="G350" s="45">
        <f t="shared" si="75"/>
        <v>0</v>
      </c>
      <c r="H350" s="65"/>
      <c r="I350" s="65"/>
      <c r="J350" s="1"/>
      <c r="K350" s="1"/>
    </row>
    <row r="351" spans="1:11" s="4" customFormat="1" ht="50.65">
      <c r="A351" s="39" t="s">
        <v>609</v>
      </c>
      <c r="B351" s="40" t="s">
        <v>61</v>
      </c>
      <c r="C351" s="41" t="s">
        <v>22</v>
      </c>
      <c r="D351" s="42">
        <v>18</v>
      </c>
      <c r="E351" s="43"/>
      <c r="F351" s="44" t="str">
        <f t="shared" si="74"/>
        <v>CERO PESOS 00/100 M.N.</v>
      </c>
      <c r="G351" s="45">
        <f t="shared" si="75"/>
        <v>0</v>
      </c>
      <c r="H351" s="65"/>
      <c r="I351" s="65"/>
      <c r="J351" s="1"/>
      <c r="K351" s="1"/>
    </row>
    <row r="352" spans="1:11" s="4" customFormat="1" ht="81">
      <c r="A352" s="39" t="s">
        <v>610</v>
      </c>
      <c r="B352" s="40" t="s">
        <v>62</v>
      </c>
      <c r="C352" s="41" t="s">
        <v>29</v>
      </c>
      <c r="D352" s="42">
        <v>5</v>
      </c>
      <c r="E352" s="43"/>
      <c r="F352" s="44" t="str">
        <f t="shared" si="74"/>
        <v>CERO PESOS 00/100 M.N.</v>
      </c>
      <c r="G352" s="45">
        <f t="shared" si="75"/>
        <v>0</v>
      </c>
      <c r="H352" s="65"/>
      <c r="I352" s="65"/>
      <c r="J352" s="1"/>
      <c r="K352" s="1"/>
    </row>
    <row r="353" spans="1:11" s="4" customFormat="1" ht="14.25">
      <c r="A353" s="66" t="s">
        <v>287</v>
      </c>
      <c r="B353" s="66" t="s">
        <v>63</v>
      </c>
      <c r="C353" s="67"/>
      <c r="D353" s="68"/>
      <c r="E353" s="69"/>
      <c r="F353" s="70"/>
      <c r="G353" s="71">
        <f>SUM(G354:G366)</f>
        <v>0</v>
      </c>
      <c r="H353" s="65"/>
      <c r="I353" s="65"/>
      <c r="J353" s="1"/>
      <c r="K353" s="1"/>
    </row>
    <row r="354" spans="1:11" s="4" customFormat="1" ht="30.4">
      <c r="A354" s="39" t="s">
        <v>611</v>
      </c>
      <c r="B354" s="40" t="s">
        <v>64</v>
      </c>
      <c r="C354" s="41" t="s">
        <v>22</v>
      </c>
      <c r="D354" s="42">
        <v>46.48</v>
      </c>
      <c r="E354" s="43"/>
      <c r="F354" s="44" t="str">
        <f t="shared" si="76" ref="F354:F366">+numtext(E354)</f>
        <v>CERO PESOS 00/100 M.N.</v>
      </c>
      <c r="G354" s="45">
        <f t="shared" si="77" ref="G354:G366">+ROUND(D354*E354,2)</f>
        <v>0</v>
      </c>
      <c r="H354" s="65"/>
      <c r="I354" s="65"/>
      <c r="J354" s="1"/>
      <c r="K354" s="1"/>
    </row>
    <row r="355" spans="1:11" s="4" customFormat="1" ht="50.65">
      <c r="A355" s="39" t="s">
        <v>612</v>
      </c>
      <c r="B355" s="40" t="s">
        <v>65</v>
      </c>
      <c r="C355" s="41" t="s">
        <v>29</v>
      </c>
      <c r="D355" s="42">
        <v>14</v>
      </c>
      <c r="E355" s="43"/>
      <c r="F355" s="44" t="str">
        <f t="shared" si="76"/>
        <v>CERO PESOS 00/100 M.N.</v>
      </c>
      <c r="G355" s="45">
        <f t="shared" si="77"/>
        <v>0</v>
      </c>
      <c r="H355" s="65"/>
      <c r="I355" s="65"/>
      <c r="J355" s="1"/>
      <c r="K355" s="1"/>
    </row>
    <row r="356" spans="1:11" s="4" customFormat="1" ht="40.5">
      <c r="A356" s="39" t="s">
        <v>613</v>
      </c>
      <c r="B356" s="40" t="s">
        <v>66</v>
      </c>
      <c r="C356" s="41" t="s">
        <v>22</v>
      </c>
      <c r="D356" s="42">
        <v>25.15</v>
      </c>
      <c r="E356" s="43"/>
      <c r="F356" s="44" t="str">
        <f t="shared" si="76"/>
        <v>CERO PESOS 00/100 M.N.</v>
      </c>
      <c r="G356" s="45">
        <f t="shared" si="77"/>
        <v>0</v>
      </c>
      <c r="H356" s="65"/>
      <c r="I356" s="65"/>
      <c r="J356" s="1"/>
      <c r="K356" s="1"/>
    </row>
    <row r="357" spans="1:11" s="4" customFormat="1" ht="40.5">
      <c r="A357" s="39" t="s">
        <v>614</v>
      </c>
      <c r="B357" s="40" t="s">
        <v>167</v>
      </c>
      <c r="C357" s="41" t="s">
        <v>22</v>
      </c>
      <c r="D357" s="42">
        <v>19.43</v>
      </c>
      <c r="E357" s="43"/>
      <c r="F357" s="44" t="str">
        <f t="shared" si="76"/>
        <v>CERO PESOS 00/100 M.N.</v>
      </c>
      <c r="G357" s="45">
        <f t="shared" si="77"/>
        <v>0</v>
      </c>
      <c r="H357" s="65"/>
      <c r="I357" s="65"/>
      <c r="J357" s="1"/>
      <c r="K357" s="1"/>
    </row>
    <row r="358" spans="1:11" s="4" customFormat="1" ht="30.4">
      <c r="A358" s="39" t="s">
        <v>615</v>
      </c>
      <c r="B358" s="40" t="s">
        <v>67</v>
      </c>
      <c r="C358" s="41" t="s">
        <v>29</v>
      </c>
      <c r="D358" s="42">
        <v>28</v>
      </c>
      <c r="E358" s="43"/>
      <c r="F358" s="44" t="str">
        <f t="shared" si="76"/>
        <v>CERO PESOS 00/100 M.N.</v>
      </c>
      <c r="G358" s="45">
        <f t="shared" si="77"/>
        <v>0</v>
      </c>
      <c r="H358" s="65"/>
      <c r="I358" s="65"/>
      <c r="J358" s="1"/>
      <c r="K358" s="1"/>
    </row>
    <row r="359" spans="1:11" s="4" customFormat="1" ht="30.4">
      <c r="A359" s="39" t="s">
        <v>616</v>
      </c>
      <c r="B359" s="40" t="s">
        <v>68</v>
      </c>
      <c r="C359" s="41" t="s">
        <v>29</v>
      </c>
      <c r="D359" s="42">
        <v>28</v>
      </c>
      <c r="E359" s="43"/>
      <c r="F359" s="44" t="str">
        <f t="shared" si="76"/>
        <v>CERO PESOS 00/100 M.N.</v>
      </c>
      <c r="G359" s="45">
        <f t="shared" si="77"/>
        <v>0</v>
      </c>
      <c r="H359" s="65"/>
      <c r="I359" s="65"/>
      <c r="J359" s="1"/>
      <c r="K359" s="1"/>
    </row>
    <row r="360" spans="1:11" s="4" customFormat="1" ht="20.25">
      <c r="A360" s="39" t="s">
        <v>617</v>
      </c>
      <c r="B360" s="40" t="s">
        <v>69</v>
      </c>
      <c r="C360" s="41" t="s">
        <v>29</v>
      </c>
      <c r="D360" s="42">
        <v>28</v>
      </c>
      <c r="E360" s="43"/>
      <c r="F360" s="44" t="str">
        <f t="shared" si="76"/>
        <v>CERO PESOS 00/100 M.N.</v>
      </c>
      <c r="G360" s="45">
        <f t="shared" si="77"/>
        <v>0</v>
      </c>
      <c r="H360" s="65"/>
      <c r="I360" s="65"/>
      <c r="J360" s="1"/>
      <c r="K360" s="1"/>
    </row>
    <row r="361" spans="1:11" s="4" customFormat="1" ht="20.25">
      <c r="A361" s="39" t="s">
        <v>618</v>
      </c>
      <c r="B361" s="40" t="s">
        <v>70</v>
      </c>
      <c r="C361" s="41" t="s">
        <v>29</v>
      </c>
      <c r="D361" s="42">
        <v>28</v>
      </c>
      <c r="E361" s="43"/>
      <c r="F361" s="44" t="str">
        <f t="shared" si="76"/>
        <v>CERO PESOS 00/100 M.N.</v>
      </c>
      <c r="G361" s="45">
        <f t="shared" si="77"/>
        <v>0</v>
      </c>
      <c r="H361" s="65"/>
      <c r="I361" s="65"/>
      <c r="J361" s="1"/>
      <c r="K361" s="1"/>
    </row>
    <row r="362" spans="1:11" s="4" customFormat="1" ht="20.25">
      <c r="A362" s="39" t="s">
        <v>619</v>
      </c>
      <c r="B362" s="40" t="s">
        <v>904</v>
      </c>
      <c r="C362" s="41" t="s">
        <v>29</v>
      </c>
      <c r="D362" s="42">
        <v>28</v>
      </c>
      <c r="E362" s="43"/>
      <c r="F362" s="44" t="str">
        <f t="shared" si="76"/>
        <v>CERO PESOS 00/100 M.N.</v>
      </c>
      <c r="G362" s="45">
        <f t="shared" si="77"/>
        <v>0</v>
      </c>
      <c r="H362" s="65"/>
      <c r="I362" s="65"/>
      <c r="J362" s="1"/>
      <c r="K362" s="1"/>
    </row>
    <row r="363" spans="1:11" s="4" customFormat="1" ht="40.5">
      <c r="A363" s="39" t="s">
        <v>620</v>
      </c>
      <c r="B363" s="40" t="s">
        <v>170</v>
      </c>
      <c r="C363" s="41" t="s">
        <v>29</v>
      </c>
      <c r="D363" s="42">
        <v>28</v>
      </c>
      <c r="E363" s="43"/>
      <c r="F363" s="44" t="str">
        <f t="shared" si="76"/>
        <v>CERO PESOS 00/100 M.N.</v>
      </c>
      <c r="G363" s="45">
        <f t="shared" si="77"/>
        <v>0</v>
      </c>
      <c r="H363" s="65"/>
      <c r="I363" s="65"/>
      <c r="J363" s="1"/>
      <c r="K363" s="1"/>
    </row>
    <row r="364" spans="1:11" s="4" customFormat="1" ht="50.65">
      <c r="A364" s="39" t="s">
        <v>621</v>
      </c>
      <c r="B364" s="40" t="s">
        <v>65</v>
      </c>
      <c r="C364" s="41" t="s">
        <v>29</v>
      </c>
      <c r="D364" s="42">
        <v>14</v>
      </c>
      <c r="E364" s="43"/>
      <c r="F364" s="44" t="str">
        <f t="shared" si="76"/>
        <v>CERO PESOS 00/100 M.N.</v>
      </c>
      <c r="G364" s="45">
        <f t="shared" si="77"/>
        <v>0</v>
      </c>
      <c r="H364" s="65"/>
      <c r="I364" s="65"/>
      <c r="J364" s="1"/>
      <c r="K364" s="1"/>
    </row>
    <row r="365" spans="1:11" s="4" customFormat="1" ht="40.5">
      <c r="A365" s="39" t="s">
        <v>622</v>
      </c>
      <c r="B365" s="40" t="s">
        <v>71</v>
      </c>
      <c r="C365" s="41" t="s">
        <v>29</v>
      </c>
      <c r="D365" s="42">
        <v>13</v>
      </c>
      <c r="E365" s="43"/>
      <c r="F365" s="44" t="str">
        <f t="shared" si="76"/>
        <v>CERO PESOS 00/100 M.N.</v>
      </c>
      <c r="G365" s="45">
        <f t="shared" si="77"/>
        <v>0</v>
      </c>
      <c r="H365" s="65"/>
      <c r="I365" s="65"/>
      <c r="J365" s="1"/>
      <c r="K365" s="1"/>
    </row>
    <row r="366" spans="1:11" s="4" customFormat="1" ht="40.5">
      <c r="A366" s="39" t="s">
        <v>623</v>
      </c>
      <c r="B366" s="40" t="s">
        <v>905</v>
      </c>
      <c r="C366" s="41" t="s">
        <v>29</v>
      </c>
      <c r="D366" s="42">
        <v>10</v>
      </c>
      <c r="E366" s="43"/>
      <c r="F366" s="44" t="str">
        <f t="shared" si="76"/>
        <v>CERO PESOS 00/100 M.N.</v>
      </c>
      <c r="G366" s="45">
        <f t="shared" si="77"/>
        <v>0</v>
      </c>
      <c r="H366" s="65"/>
      <c r="I366" s="65"/>
      <c r="J366" s="1"/>
      <c r="K366" s="1"/>
    </row>
    <row r="367" spans="1:11" s="4" customFormat="1" ht="14.25">
      <c r="A367" s="66" t="s">
        <v>288</v>
      </c>
      <c r="B367" s="66" t="s">
        <v>72</v>
      </c>
      <c r="C367" s="67"/>
      <c r="D367" s="68"/>
      <c r="E367" s="69"/>
      <c r="F367" s="70"/>
      <c r="G367" s="71">
        <f>SUM(G368:G374)</f>
        <v>0</v>
      </c>
      <c r="H367" s="65"/>
      <c r="I367" s="65"/>
      <c r="J367" s="1"/>
      <c r="K367" s="1"/>
    </row>
    <row r="368" spans="1:11" s="4" customFormat="1" ht="30.4">
      <c r="A368" s="39" t="s">
        <v>624</v>
      </c>
      <c r="B368" s="40" t="s">
        <v>64</v>
      </c>
      <c r="C368" s="41" t="s">
        <v>22</v>
      </c>
      <c r="D368" s="42">
        <v>21.35</v>
      </c>
      <c r="E368" s="43"/>
      <c r="F368" s="44" t="str">
        <f t="shared" si="78" ref="F368:F374">+numtext(E368)</f>
        <v>CERO PESOS 00/100 M.N.</v>
      </c>
      <c r="G368" s="45">
        <f t="shared" si="79" ref="G368:G374">+ROUND(D368*E368,2)</f>
        <v>0</v>
      </c>
      <c r="H368" s="65"/>
      <c r="I368" s="65"/>
      <c r="J368" s="1"/>
      <c r="K368" s="1"/>
    </row>
    <row r="369" spans="1:11" s="4" customFormat="1" ht="40.5">
      <c r="A369" s="39" t="s">
        <v>625</v>
      </c>
      <c r="B369" s="40" t="s">
        <v>920</v>
      </c>
      <c r="C369" s="41" t="s">
        <v>22</v>
      </c>
      <c r="D369" s="42">
        <v>10.86</v>
      </c>
      <c r="E369" s="43"/>
      <c r="F369" s="44" t="str">
        <f t="shared" si="78"/>
        <v>CERO PESOS 00/100 M.N.</v>
      </c>
      <c r="G369" s="45">
        <f t="shared" si="79"/>
        <v>0</v>
      </c>
      <c r="H369" s="65"/>
      <c r="I369" s="65"/>
      <c r="J369" s="1"/>
      <c r="K369" s="1"/>
    </row>
    <row r="370" spans="1:11" s="4" customFormat="1" ht="40.5">
      <c r="A370" s="39" t="s">
        <v>626</v>
      </c>
      <c r="B370" s="40" t="s">
        <v>73</v>
      </c>
      <c r="C370" s="41" t="s">
        <v>22</v>
      </c>
      <c r="D370" s="42">
        <v>10.49</v>
      </c>
      <c r="E370" s="43"/>
      <c r="F370" s="44" t="str">
        <f t="shared" si="78"/>
        <v>CERO PESOS 00/100 M.N.</v>
      </c>
      <c r="G370" s="45">
        <f t="shared" si="79"/>
        <v>0</v>
      </c>
      <c r="H370" s="65"/>
      <c r="I370" s="65"/>
      <c r="J370" s="1"/>
      <c r="K370" s="1"/>
    </row>
    <row r="371" spans="1:11" s="4" customFormat="1" ht="91.15">
      <c r="A371" s="39" t="s">
        <v>627</v>
      </c>
      <c r="B371" s="40" t="s">
        <v>74</v>
      </c>
      <c r="C371" s="41" t="s">
        <v>119</v>
      </c>
      <c r="D371" s="42">
        <v>14</v>
      </c>
      <c r="E371" s="43"/>
      <c r="F371" s="44" t="str">
        <f t="shared" si="78"/>
        <v>CERO PESOS 00/100 M.N.</v>
      </c>
      <c r="G371" s="45">
        <f t="shared" si="79"/>
        <v>0</v>
      </c>
      <c r="H371" s="65"/>
      <c r="I371" s="65"/>
      <c r="J371" s="1"/>
      <c r="K371" s="1"/>
    </row>
    <row r="372" spans="1:11" s="4" customFormat="1" ht="30.4">
      <c r="A372" s="39" t="s">
        <v>628</v>
      </c>
      <c r="B372" s="40" t="s">
        <v>921</v>
      </c>
      <c r="C372" s="41" t="s">
        <v>29</v>
      </c>
      <c r="D372" s="42">
        <v>6</v>
      </c>
      <c r="E372" s="43"/>
      <c r="F372" s="44" t="str">
        <f t="shared" si="78"/>
        <v>CERO PESOS 00/100 M.N.</v>
      </c>
      <c r="G372" s="45">
        <f t="shared" si="79"/>
        <v>0</v>
      </c>
      <c r="H372" s="65"/>
      <c r="I372" s="65"/>
      <c r="J372" s="1"/>
      <c r="K372" s="1"/>
    </row>
    <row r="373" spans="1:11" s="4" customFormat="1" ht="30.4">
      <c r="A373" s="39" t="s">
        <v>629</v>
      </c>
      <c r="B373" s="40" t="s">
        <v>75</v>
      </c>
      <c r="C373" s="41" t="s">
        <v>29</v>
      </c>
      <c r="D373" s="42">
        <v>6</v>
      </c>
      <c r="E373" s="43"/>
      <c r="F373" s="44" t="str">
        <f t="shared" si="78"/>
        <v>CERO PESOS 00/100 M.N.</v>
      </c>
      <c r="G373" s="45">
        <f t="shared" si="79"/>
        <v>0</v>
      </c>
      <c r="H373" s="65"/>
      <c r="I373" s="65"/>
      <c r="J373" s="1"/>
      <c r="K373" s="1"/>
    </row>
    <row r="374" spans="1:11" s="4" customFormat="1" ht="60.75">
      <c r="A374" s="39" t="s">
        <v>630</v>
      </c>
      <c r="B374" s="40" t="s">
        <v>76</v>
      </c>
      <c r="C374" s="41" t="s">
        <v>29</v>
      </c>
      <c r="D374" s="42">
        <v>11</v>
      </c>
      <c r="E374" s="43"/>
      <c r="F374" s="44" t="str">
        <f t="shared" si="78"/>
        <v>CERO PESOS 00/100 M.N.</v>
      </c>
      <c r="G374" s="45">
        <f t="shared" si="79"/>
        <v>0</v>
      </c>
      <c r="H374" s="65"/>
      <c r="I374" s="65"/>
      <c r="J374" s="1"/>
      <c r="K374" s="1"/>
    </row>
    <row r="375" spans="1:11" s="4" customFormat="1" ht="14.25">
      <c r="A375" s="66" t="s">
        <v>289</v>
      </c>
      <c r="B375" s="66" t="s">
        <v>78</v>
      </c>
      <c r="C375" s="67"/>
      <c r="D375" s="68"/>
      <c r="E375" s="69"/>
      <c r="F375" s="70"/>
      <c r="G375" s="71">
        <f>SUM(G376:G380)</f>
        <v>0</v>
      </c>
      <c r="H375" s="65"/>
      <c r="I375" s="65"/>
      <c r="J375" s="1"/>
      <c r="K375" s="1"/>
    </row>
    <row r="376" spans="1:11" s="4" customFormat="1" ht="151.9">
      <c r="A376" s="39" t="s">
        <v>631</v>
      </c>
      <c r="B376" s="40" t="s">
        <v>79</v>
      </c>
      <c r="C376" s="41" t="s">
        <v>29</v>
      </c>
      <c r="D376" s="42">
        <v>32</v>
      </c>
      <c r="E376" s="43"/>
      <c r="F376" s="44" t="str">
        <f t="shared" si="80" ref="F376:F380">+numtext(E376)</f>
        <v>CERO PESOS 00/100 M.N.</v>
      </c>
      <c r="G376" s="45">
        <f t="shared" si="81" ref="G376:G380">+ROUND(D376*E376,2)</f>
        <v>0</v>
      </c>
      <c r="H376" s="65"/>
      <c r="I376" s="65"/>
      <c r="J376" s="1"/>
      <c r="K376" s="1"/>
    </row>
    <row r="377" spans="1:11" s="4" customFormat="1" ht="60.75">
      <c r="A377" s="39" t="s">
        <v>632</v>
      </c>
      <c r="B377" s="40" t="s">
        <v>80</v>
      </c>
      <c r="C377" s="41" t="s">
        <v>29</v>
      </c>
      <c r="D377" s="42">
        <v>7</v>
      </c>
      <c r="E377" s="43"/>
      <c r="F377" s="44" t="str">
        <f t="shared" si="80"/>
        <v>CERO PESOS 00/100 M.N.</v>
      </c>
      <c r="G377" s="45">
        <f t="shared" si="81"/>
        <v>0</v>
      </c>
      <c r="H377" s="65"/>
      <c r="I377" s="65"/>
      <c r="J377" s="1"/>
      <c r="K377" s="1"/>
    </row>
    <row r="378" spans="1:11" s="4" customFormat="1" ht="111.4">
      <c r="A378" s="39" t="s">
        <v>633</v>
      </c>
      <c r="B378" s="40" t="s">
        <v>81</v>
      </c>
      <c r="C378" s="41" t="s">
        <v>29</v>
      </c>
      <c r="D378" s="42">
        <v>5</v>
      </c>
      <c r="E378" s="43"/>
      <c r="F378" s="44" t="str">
        <f t="shared" si="80"/>
        <v>CERO PESOS 00/100 M.N.</v>
      </c>
      <c r="G378" s="45">
        <f t="shared" si="81"/>
        <v>0</v>
      </c>
      <c r="H378" s="65"/>
      <c r="I378" s="65"/>
      <c r="J378" s="1"/>
      <c r="K378" s="1"/>
    </row>
    <row r="379" spans="1:11" s="4" customFormat="1" ht="131.65">
      <c r="A379" s="39" t="s">
        <v>634</v>
      </c>
      <c r="B379" s="40" t="s">
        <v>83</v>
      </c>
      <c r="C379" s="41" t="s">
        <v>29</v>
      </c>
      <c r="D379" s="42">
        <v>32</v>
      </c>
      <c r="E379" s="43"/>
      <c r="F379" s="44" t="str">
        <f t="shared" si="80"/>
        <v>CERO PESOS 00/100 M.N.</v>
      </c>
      <c r="G379" s="45">
        <f t="shared" si="81"/>
        <v>0</v>
      </c>
      <c r="H379" s="65"/>
      <c r="I379" s="65"/>
      <c r="J379" s="1"/>
      <c r="K379" s="1"/>
    </row>
    <row r="380" spans="1:11" s="4" customFormat="1" ht="30.4">
      <c r="A380" s="39" t="s">
        <v>635</v>
      </c>
      <c r="B380" s="40" t="s">
        <v>84</v>
      </c>
      <c r="C380" s="41" t="s">
        <v>29</v>
      </c>
      <c r="D380" s="42">
        <v>32</v>
      </c>
      <c r="E380" s="43"/>
      <c r="F380" s="44" t="str">
        <f t="shared" si="80"/>
        <v>CERO PESOS 00/100 M.N.</v>
      </c>
      <c r="G380" s="45">
        <f t="shared" si="81"/>
        <v>0</v>
      </c>
      <c r="H380" s="65"/>
      <c r="I380" s="65"/>
      <c r="J380" s="1"/>
      <c r="K380" s="1"/>
    </row>
    <row r="381" spans="1:11" s="4" customFormat="1" ht="14.25">
      <c r="A381" s="66" t="s">
        <v>290</v>
      </c>
      <c r="B381" s="66" t="s">
        <v>85</v>
      </c>
      <c r="C381" s="67"/>
      <c r="D381" s="68"/>
      <c r="E381" s="69"/>
      <c r="F381" s="70"/>
      <c r="G381" s="71">
        <f>SUM(G382:G385)</f>
        <v>0</v>
      </c>
      <c r="H381" s="65"/>
      <c r="I381" s="65"/>
      <c r="J381" s="1"/>
      <c r="K381" s="1"/>
    </row>
    <row r="382" spans="1:11" s="4" customFormat="1" ht="40.5">
      <c r="A382" s="39" t="s">
        <v>636</v>
      </c>
      <c r="B382" s="40" t="s">
        <v>304</v>
      </c>
      <c r="C382" s="41" t="s">
        <v>22</v>
      </c>
      <c r="D382" s="42">
        <v>21.05</v>
      </c>
      <c r="E382" s="43"/>
      <c r="F382" s="44" t="str">
        <f t="shared" si="82" ref="F382:F385">+numtext(E382)</f>
        <v>CERO PESOS 00/100 M.N.</v>
      </c>
      <c r="G382" s="45">
        <f t="shared" si="83" ref="G382:G385">+ROUND(D382*E382,2)</f>
        <v>0</v>
      </c>
      <c r="H382" s="65"/>
      <c r="I382" s="65"/>
      <c r="J382" s="1"/>
      <c r="K382" s="1"/>
    </row>
    <row r="383" spans="1:11" s="4" customFormat="1" ht="70.9">
      <c r="A383" s="39" t="s">
        <v>637</v>
      </c>
      <c r="B383" s="40" t="s">
        <v>86</v>
      </c>
      <c r="C383" s="41" t="s">
        <v>29</v>
      </c>
      <c r="D383" s="42">
        <v>11</v>
      </c>
      <c r="E383" s="43"/>
      <c r="F383" s="44" t="str">
        <f t="shared" si="82"/>
        <v>CERO PESOS 00/100 M.N.</v>
      </c>
      <c r="G383" s="45">
        <f t="shared" si="83"/>
        <v>0</v>
      </c>
      <c r="H383" s="65"/>
      <c r="I383" s="65"/>
      <c r="J383" s="1"/>
      <c r="K383" s="1"/>
    </row>
    <row r="384" spans="1:11" s="4" customFormat="1" ht="50.65">
      <c r="A384" s="39" t="s">
        <v>638</v>
      </c>
      <c r="B384" s="40" t="s">
        <v>87</v>
      </c>
      <c r="C384" s="41" t="s">
        <v>22</v>
      </c>
      <c r="D384" s="42">
        <v>21.05</v>
      </c>
      <c r="E384" s="43"/>
      <c r="F384" s="44" t="str">
        <f t="shared" si="82"/>
        <v>CERO PESOS 00/100 M.N.</v>
      </c>
      <c r="G384" s="45">
        <f t="shared" si="83"/>
        <v>0</v>
      </c>
      <c r="H384" s="65"/>
      <c r="I384" s="65"/>
      <c r="J384" s="1"/>
      <c r="K384" s="1"/>
    </row>
    <row r="385" spans="1:11" s="4" customFormat="1" ht="50.65">
      <c r="A385" s="39" t="s">
        <v>639</v>
      </c>
      <c r="B385" s="40" t="s">
        <v>88</v>
      </c>
      <c r="C385" s="41" t="s">
        <v>22</v>
      </c>
      <c r="D385" s="42">
        <v>21.05</v>
      </c>
      <c r="E385" s="43"/>
      <c r="F385" s="44" t="str">
        <f t="shared" si="82"/>
        <v>CERO PESOS 00/100 M.N.</v>
      </c>
      <c r="G385" s="45">
        <f t="shared" si="83"/>
        <v>0</v>
      </c>
      <c r="H385" s="65"/>
      <c r="I385" s="65"/>
      <c r="J385" s="1"/>
      <c r="K385" s="1"/>
    </row>
    <row r="386" spans="1:11" s="4" customFormat="1" ht="14.25">
      <c r="A386" s="66" t="s">
        <v>291</v>
      </c>
      <c r="B386" s="66" t="s">
        <v>89</v>
      </c>
      <c r="C386" s="67"/>
      <c r="D386" s="68"/>
      <c r="E386" s="69"/>
      <c r="F386" s="70"/>
      <c r="G386" s="71">
        <f>SUM(G387:G393)</f>
        <v>0</v>
      </c>
      <c r="H386" s="65"/>
      <c r="I386" s="65"/>
      <c r="J386" s="1"/>
      <c r="K386" s="1"/>
    </row>
    <row r="387" spans="1:11" s="4" customFormat="1" ht="81">
      <c r="A387" s="39" t="s">
        <v>640</v>
      </c>
      <c r="B387" s="40" t="s">
        <v>90</v>
      </c>
      <c r="C387" s="41" t="s">
        <v>21</v>
      </c>
      <c r="D387" s="42">
        <v>22.88</v>
      </c>
      <c r="E387" s="43"/>
      <c r="F387" s="44" t="str">
        <f t="shared" si="84" ref="F387:F393">+numtext(E387)</f>
        <v>CERO PESOS 00/100 M.N.</v>
      </c>
      <c r="G387" s="45">
        <f t="shared" si="85" ref="G387:G393">+ROUND(D387*E387,2)</f>
        <v>0</v>
      </c>
      <c r="H387" s="65"/>
      <c r="I387" s="65"/>
      <c r="J387" s="1"/>
      <c r="K387" s="1"/>
    </row>
    <row r="388" spans="1:11" s="4" customFormat="1" ht="70.9">
      <c r="A388" s="39" t="s">
        <v>641</v>
      </c>
      <c r="B388" s="40" t="s">
        <v>909</v>
      </c>
      <c r="C388" s="41" t="s">
        <v>21</v>
      </c>
      <c r="D388" s="42">
        <v>74.16</v>
      </c>
      <c r="E388" s="43"/>
      <c r="F388" s="44" t="str">
        <f t="shared" si="84"/>
        <v>CERO PESOS 00/100 M.N.</v>
      </c>
      <c r="G388" s="45">
        <f t="shared" si="85"/>
        <v>0</v>
      </c>
      <c r="H388" s="65"/>
      <c r="I388" s="65"/>
      <c r="J388" s="1"/>
      <c r="K388" s="1"/>
    </row>
    <row r="389" spans="1:11" s="4" customFormat="1" ht="50.65">
      <c r="A389" s="39" t="s">
        <v>642</v>
      </c>
      <c r="B389" s="40" t="s">
        <v>91</v>
      </c>
      <c r="C389" s="41" t="s">
        <v>22</v>
      </c>
      <c r="D389" s="42">
        <v>21.50</v>
      </c>
      <c r="E389" s="43"/>
      <c r="F389" s="44" t="str">
        <f t="shared" si="84"/>
        <v>CERO PESOS 00/100 M.N.</v>
      </c>
      <c r="G389" s="45">
        <f t="shared" si="85"/>
        <v>0</v>
      </c>
      <c r="H389" s="65"/>
      <c r="I389" s="65"/>
      <c r="J389" s="1"/>
      <c r="K389" s="1"/>
    </row>
    <row r="390" spans="1:11" s="4" customFormat="1" ht="60.75">
      <c r="A390" s="39" t="s">
        <v>643</v>
      </c>
      <c r="B390" s="40" t="s">
        <v>92</v>
      </c>
      <c r="C390" s="41" t="s">
        <v>21</v>
      </c>
      <c r="D390" s="42">
        <v>33.90</v>
      </c>
      <c r="E390" s="43"/>
      <c r="F390" s="44" t="str">
        <f t="shared" si="84"/>
        <v>CERO PESOS 00/100 M.N.</v>
      </c>
      <c r="G390" s="45">
        <f t="shared" si="85"/>
        <v>0</v>
      </c>
      <c r="H390" s="65"/>
      <c r="I390" s="65"/>
      <c r="J390" s="1"/>
      <c r="K390" s="1"/>
    </row>
    <row r="391" spans="1:11" s="4" customFormat="1" ht="101.25">
      <c r="A391" s="39" t="s">
        <v>644</v>
      </c>
      <c r="B391" s="40" t="s">
        <v>198</v>
      </c>
      <c r="C391" s="41" t="s">
        <v>21</v>
      </c>
      <c r="D391" s="42">
        <v>66.1</v>
      </c>
      <c r="E391" s="43"/>
      <c r="F391" s="44" t="str">
        <f t="shared" si="84"/>
        <v>CERO PESOS 00/100 M.N.</v>
      </c>
      <c r="G391" s="45">
        <f t="shared" si="85"/>
        <v>0</v>
      </c>
      <c r="H391" s="65"/>
      <c r="I391" s="65"/>
      <c r="J391" s="1"/>
      <c r="K391" s="1"/>
    </row>
    <row r="392" spans="1:11" s="4" customFormat="1" ht="40.5">
      <c r="A392" s="39" t="s">
        <v>645</v>
      </c>
      <c r="B392" s="40" t="s">
        <v>93</v>
      </c>
      <c r="C392" s="41" t="s">
        <v>29</v>
      </c>
      <c r="D392" s="42">
        <v>32</v>
      </c>
      <c r="E392" s="43"/>
      <c r="F392" s="44" t="str">
        <f t="shared" si="84"/>
        <v>CERO PESOS 00/100 M.N.</v>
      </c>
      <c r="G392" s="45">
        <f t="shared" si="85"/>
        <v>0</v>
      </c>
      <c r="H392" s="65"/>
      <c r="I392" s="65"/>
      <c r="J392" s="1"/>
      <c r="K392" s="1"/>
    </row>
    <row r="393" spans="1:11" s="4" customFormat="1" ht="70.9">
      <c r="A393" s="39" t="s">
        <v>646</v>
      </c>
      <c r="B393" s="40" t="s">
        <v>201</v>
      </c>
      <c r="C393" s="41" t="s">
        <v>22</v>
      </c>
      <c r="D393" s="42">
        <v>22.27</v>
      </c>
      <c r="E393" s="43"/>
      <c r="F393" s="44" t="str">
        <f t="shared" si="84"/>
        <v>CERO PESOS 00/100 M.N.</v>
      </c>
      <c r="G393" s="45">
        <f t="shared" si="85"/>
        <v>0</v>
      </c>
      <c r="H393" s="65"/>
      <c r="I393" s="65"/>
      <c r="J393" s="1"/>
      <c r="K393" s="1"/>
    </row>
    <row r="394" spans="1:11" s="4" customFormat="1" ht="14.25">
      <c r="A394" s="66" t="s">
        <v>292</v>
      </c>
      <c r="B394" s="66" t="s">
        <v>94</v>
      </c>
      <c r="C394" s="67"/>
      <c r="D394" s="68"/>
      <c r="E394" s="69"/>
      <c r="F394" s="70"/>
      <c r="G394" s="71">
        <f>SUM(G395:G398)</f>
        <v>0</v>
      </c>
      <c r="H394" s="65"/>
      <c r="I394" s="65"/>
      <c r="J394" s="1"/>
      <c r="K394" s="1"/>
    </row>
    <row r="395" spans="1:11" s="4" customFormat="1" ht="70.9">
      <c r="A395" s="39" t="s">
        <v>647</v>
      </c>
      <c r="B395" s="40" t="s">
        <v>95</v>
      </c>
      <c r="C395" s="41" t="s">
        <v>21</v>
      </c>
      <c r="D395" s="42">
        <v>84.63</v>
      </c>
      <c r="E395" s="43"/>
      <c r="F395" s="44" t="str">
        <f t="shared" si="86" ref="F395:F398">+numtext(E395)</f>
        <v>CERO PESOS 00/100 M.N.</v>
      </c>
      <c r="G395" s="45">
        <f t="shared" si="87" ref="G395:G398">+ROUND(D395*E395,2)</f>
        <v>0</v>
      </c>
      <c r="H395" s="65"/>
      <c r="I395" s="65"/>
      <c r="J395" s="1"/>
      <c r="K395" s="1"/>
    </row>
    <row r="396" spans="1:11" s="4" customFormat="1" ht="70.9">
      <c r="A396" s="39" t="s">
        <v>648</v>
      </c>
      <c r="B396" s="40" t="s">
        <v>96</v>
      </c>
      <c r="C396" s="41" t="s">
        <v>22</v>
      </c>
      <c r="D396" s="42">
        <v>64.54</v>
      </c>
      <c r="E396" s="43"/>
      <c r="F396" s="44" t="str">
        <f t="shared" si="86"/>
        <v>CERO PESOS 00/100 M.N.</v>
      </c>
      <c r="G396" s="45">
        <f t="shared" si="87"/>
        <v>0</v>
      </c>
      <c r="H396" s="65"/>
      <c r="I396" s="65"/>
      <c r="J396" s="1"/>
      <c r="K396" s="1"/>
    </row>
    <row r="397" spans="1:11" s="4" customFormat="1" ht="30.4">
      <c r="A397" s="39" t="s">
        <v>649</v>
      </c>
      <c r="B397" s="40" t="s">
        <v>202</v>
      </c>
      <c r="C397" s="41" t="s">
        <v>21</v>
      </c>
      <c r="D397" s="42">
        <v>25.66</v>
      </c>
      <c r="E397" s="43"/>
      <c r="F397" s="44" t="str">
        <f t="shared" si="86"/>
        <v>CERO PESOS 00/100 M.N.</v>
      </c>
      <c r="G397" s="45">
        <f t="shared" si="87"/>
        <v>0</v>
      </c>
      <c r="H397" s="65"/>
      <c r="I397" s="65"/>
      <c r="J397" s="1"/>
      <c r="K397" s="1"/>
    </row>
    <row r="398" spans="1:11" s="4" customFormat="1" ht="40.5">
      <c r="A398" s="39" t="s">
        <v>650</v>
      </c>
      <c r="B398" s="40" t="s">
        <v>203</v>
      </c>
      <c r="C398" s="41" t="s">
        <v>21</v>
      </c>
      <c r="D398" s="42">
        <v>65.41</v>
      </c>
      <c r="E398" s="43"/>
      <c r="F398" s="44" t="str">
        <f t="shared" si="86"/>
        <v>CERO PESOS 00/100 M.N.</v>
      </c>
      <c r="G398" s="45">
        <f t="shared" si="87"/>
        <v>0</v>
      </c>
      <c r="H398" s="65"/>
      <c r="I398" s="65"/>
      <c r="J398" s="1"/>
      <c r="K398" s="1"/>
    </row>
    <row r="399" spans="1:11" s="4" customFormat="1" ht="14.25">
      <c r="A399" s="66" t="s">
        <v>293</v>
      </c>
      <c r="B399" s="66" t="s">
        <v>99</v>
      </c>
      <c r="C399" s="67"/>
      <c r="D399" s="68"/>
      <c r="E399" s="69"/>
      <c r="F399" s="70"/>
      <c r="G399" s="71">
        <f>SUM(G400:G422)</f>
        <v>0</v>
      </c>
      <c r="H399" s="65"/>
      <c r="I399" s="65"/>
      <c r="J399" s="1"/>
      <c r="K399" s="1"/>
    </row>
    <row r="400" spans="1:11" s="4" customFormat="1" ht="40.5">
      <c r="A400" s="39" t="s">
        <v>651</v>
      </c>
      <c r="B400" s="40" t="s">
        <v>204</v>
      </c>
      <c r="C400" s="41" t="s">
        <v>29</v>
      </c>
      <c r="D400" s="42">
        <v>6</v>
      </c>
      <c r="E400" s="43"/>
      <c r="F400" s="44" t="str">
        <f t="shared" si="88" ref="F400:F422">+numtext(E400)</f>
        <v>CERO PESOS 00/100 M.N.</v>
      </c>
      <c r="G400" s="45">
        <f t="shared" si="89" ref="G400:G422">+ROUND(D400*E400,2)</f>
        <v>0</v>
      </c>
      <c r="H400" s="65"/>
      <c r="I400" s="65"/>
      <c r="J400" s="1"/>
      <c r="K400" s="1"/>
    </row>
    <row r="401" spans="1:11" s="4" customFormat="1" ht="30.4">
      <c r="A401" s="39" t="s">
        <v>652</v>
      </c>
      <c r="B401" s="40" t="s">
        <v>100</v>
      </c>
      <c r="C401" s="41" t="s">
        <v>29</v>
      </c>
      <c r="D401" s="42">
        <v>3</v>
      </c>
      <c r="E401" s="43"/>
      <c r="F401" s="44" t="str">
        <f t="shared" si="88"/>
        <v>CERO PESOS 00/100 M.N.</v>
      </c>
      <c r="G401" s="45">
        <f t="shared" si="89"/>
        <v>0</v>
      </c>
      <c r="H401" s="65"/>
      <c r="I401" s="65"/>
      <c r="J401" s="1"/>
      <c r="K401" s="1"/>
    </row>
    <row r="402" spans="1:11" s="4" customFormat="1" ht="30.4">
      <c r="A402" s="39" t="s">
        <v>653</v>
      </c>
      <c r="B402" s="40" t="s">
        <v>101</v>
      </c>
      <c r="C402" s="41" t="s">
        <v>29</v>
      </c>
      <c r="D402" s="42">
        <v>3</v>
      </c>
      <c r="E402" s="43"/>
      <c r="F402" s="44" t="str">
        <f t="shared" si="88"/>
        <v>CERO PESOS 00/100 M.N.</v>
      </c>
      <c r="G402" s="45">
        <f t="shared" si="89"/>
        <v>0</v>
      </c>
      <c r="H402" s="65"/>
      <c r="I402" s="65"/>
      <c r="J402" s="1"/>
      <c r="K402" s="1"/>
    </row>
    <row r="403" spans="1:11" s="4" customFormat="1" ht="20.25">
      <c r="A403" s="39" t="s">
        <v>654</v>
      </c>
      <c r="B403" s="40" t="s">
        <v>102</v>
      </c>
      <c r="C403" s="41" t="s">
        <v>29</v>
      </c>
      <c r="D403" s="42">
        <v>3</v>
      </c>
      <c r="E403" s="43"/>
      <c r="F403" s="44" t="str">
        <f t="shared" si="88"/>
        <v>CERO PESOS 00/100 M.N.</v>
      </c>
      <c r="G403" s="45">
        <f t="shared" si="89"/>
        <v>0</v>
      </c>
      <c r="H403" s="65"/>
      <c r="I403" s="65"/>
      <c r="J403" s="1"/>
      <c r="K403" s="1"/>
    </row>
    <row r="404" spans="1:11" s="4" customFormat="1" ht="70.9">
      <c r="A404" s="39" t="s">
        <v>655</v>
      </c>
      <c r="B404" s="40" t="s">
        <v>205</v>
      </c>
      <c r="C404" s="41" t="s">
        <v>29</v>
      </c>
      <c r="D404" s="42">
        <v>4</v>
      </c>
      <c r="E404" s="43"/>
      <c r="F404" s="44" t="str">
        <f t="shared" si="88"/>
        <v>CERO PESOS 00/100 M.N.</v>
      </c>
      <c r="G404" s="45">
        <f t="shared" si="89"/>
        <v>0</v>
      </c>
      <c r="H404" s="65"/>
      <c r="I404" s="65"/>
      <c r="J404" s="1"/>
      <c r="K404" s="1"/>
    </row>
    <row r="405" spans="1:11" s="4" customFormat="1" ht="50.65">
      <c r="A405" s="39" t="s">
        <v>656</v>
      </c>
      <c r="B405" s="40" t="s">
        <v>206</v>
      </c>
      <c r="C405" s="41" t="s">
        <v>29</v>
      </c>
      <c r="D405" s="42">
        <v>4</v>
      </c>
      <c r="E405" s="43"/>
      <c r="F405" s="44" t="str">
        <f t="shared" si="88"/>
        <v>CERO PESOS 00/100 M.N.</v>
      </c>
      <c r="G405" s="45">
        <f t="shared" si="89"/>
        <v>0</v>
      </c>
      <c r="H405" s="65"/>
      <c r="I405" s="65"/>
      <c r="J405" s="1"/>
      <c r="K405" s="1"/>
    </row>
    <row r="406" spans="1:11" s="4" customFormat="1" ht="40.5">
      <c r="A406" s="39" t="s">
        <v>657</v>
      </c>
      <c r="B406" s="40" t="s">
        <v>207</v>
      </c>
      <c r="C406" s="41" t="s">
        <v>21</v>
      </c>
      <c r="D406" s="42">
        <v>1</v>
      </c>
      <c r="E406" s="43"/>
      <c r="F406" s="44" t="str">
        <f t="shared" si="88"/>
        <v>CERO PESOS 00/100 M.N.</v>
      </c>
      <c r="G406" s="45">
        <f t="shared" si="89"/>
        <v>0</v>
      </c>
      <c r="H406" s="65"/>
      <c r="I406" s="65"/>
      <c r="J406" s="1"/>
      <c r="K406" s="1"/>
    </row>
    <row r="407" spans="1:11" s="4" customFormat="1" ht="30.4">
      <c r="A407" s="39" t="s">
        <v>658</v>
      </c>
      <c r="B407" s="40" t="s">
        <v>208</v>
      </c>
      <c r="C407" s="41" t="s">
        <v>29</v>
      </c>
      <c r="D407" s="42">
        <v>4</v>
      </c>
      <c r="E407" s="43"/>
      <c r="F407" s="44" t="str">
        <f t="shared" si="88"/>
        <v>CERO PESOS 00/100 M.N.</v>
      </c>
      <c r="G407" s="45">
        <f t="shared" si="89"/>
        <v>0</v>
      </c>
      <c r="H407" s="65"/>
      <c r="I407" s="65"/>
      <c r="J407" s="1"/>
      <c r="K407" s="1"/>
    </row>
    <row r="408" spans="1:11" s="4" customFormat="1" ht="40.5">
      <c r="A408" s="39" t="s">
        <v>659</v>
      </c>
      <c r="B408" s="40" t="s">
        <v>209</v>
      </c>
      <c r="C408" s="41" t="s">
        <v>29</v>
      </c>
      <c r="D408" s="42">
        <v>4</v>
      </c>
      <c r="E408" s="43"/>
      <c r="F408" s="44" t="str">
        <f t="shared" si="88"/>
        <v>CERO PESOS 00/100 M.N.</v>
      </c>
      <c r="G408" s="45">
        <f t="shared" si="89"/>
        <v>0</v>
      </c>
      <c r="H408" s="65"/>
      <c r="I408" s="65"/>
      <c r="J408" s="1"/>
      <c r="K408" s="1"/>
    </row>
    <row r="409" spans="1:11" s="4" customFormat="1" ht="30.4">
      <c r="A409" s="39" t="s">
        <v>660</v>
      </c>
      <c r="B409" s="40" t="s">
        <v>104</v>
      </c>
      <c r="C409" s="41" t="s">
        <v>29</v>
      </c>
      <c r="D409" s="42">
        <v>3</v>
      </c>
      <c r="E409" s="43"/>
      <c r="F409" s="44" t="str">
        <f t="shared" si="88"/>
        <v>CERO PESOS 00/100 M.N.</v>
      </c>
      <c r="G409" s="45">
        <f t="shared" si="89"/>
        <v>0</v>
      </c>
      <c r="H409" s="65"/>
      <c r="I409" s="65"/>
      <c r="J409" s="1"/>
      <c r="K409" s="1"/>
    </row>
    <row r="410" spans="1:11" s="4" customFormat="1" ht="30.4">
      <c r="A410" s="39" t="s">
        <v>661</v>
      </c>
      <c r="B410" s="40" t="s">
        <v>210</v>
      </c>
      <c r="C410" s="41" t="s">
        <v>29</v>
      </c>
      <c r="D410" s="42">
        <v>3</v>
      </c>
      <c r="E410" s="43"/>
      <c r="F410" s="44" t="str">
        <f t="shared" si="88"/>
        <v>CERO PESOS 00/100 M.N.</v>
      </c>
      <c r="G410" s="45">
        <f t="shared" si="89"/>
        <v>0</v>
      </c>
      <c r="H410" s="65"/>
      <c r="I410" s="65"/>
      <c r="J410" s="1"/>
      <c r="K410" s="1"/>
    </row>
    <row r="411" spans="1:11" s="4" customFormat="1" ht="50.65">
      <c r="A411" s="39" t="s">
        <v>662</v>
      </c>
      <c r="B411" s="40" t="s">
        <v>910</v>
      </c>
      <c r="C411" s="41" t="s">
        <v>29</v>
      </c>
      <c r="D411" s="42">
        <v>4</v>
      </c>
      <c r="E411" s="43"/>
      <c r="F411" s="44" t="str">
        <f t="shared" si="88"/>
        <v>CERO PESOS 00/100 M.N.</v>
      </c>
      <c r="G411" s="45">
        <f t="shared" si="89"/>
        <v>0</v>
      </c>
      <c r="H411" s="65"/>
      <c r="I411" s="65"/>
      <c r="J411" s="1"/>
      <c r="K411" s="1"/>
    </row>
    <row r="412" spans="1:11" s="4" customFormat="1" ht="40.5">
      <c r="A412" s="39" t="s">
        <v>663</v>
      </c>
      <c r="B412" s="40" t="s">
        <v>911</v>
      </c>
      <c r="C412" s="41" t="s">
        <v>29</v>
      </c>
      <c r="D412" s="42">
        <v>8</v>
      </c>
      <c r="E412" s="43"/>
      <c r="F412" s="44" t="str">
        <f t="shared" si="88"/>
        <v>CERO PESOS 00/100 M.N.</v>
      </c>
      <c r="G412" s="45">
        <f t="shared" si="89"/>
        <v>0</v>
      </c>
      <c r="H412" s="65"/>
      <c r="I412" s="65"/>
      <c r="J412" s="1"/>
      <c r="K412" s="1"/>
    </row>
    <row r="413" spans="1:11" s="4" customFormat="1" ht="40.5">
      <c r="A413" s="39" t="s">
        <v>664</v>
      </c>
      <c r="B413" s="40" t="s">
        <v>922</v>
      </c>
      <c r="C413" s="41" t="s">
        <v>29</v>
      </c>
      <c r="D413" s="42">
        <v>4</v>
      </c>
      <c r="E413" s="43"/>
      <c r="F413" s="44" t="str">
        <f t="shared" si="88"/>
        <v>CERO PESOS 00/100 M.N.</v>
      </c>
      <c r="G413" s="45">
        <f t="shared" si="89"/>
        <v>0</v>
      </c>
      <c r="H413" s="65"/>
      <c r="I413" s="65"/>
      <c r="J413" s="1"/>
      <c r="K413" s="1"/>
    </row>
    <row r="414" spans="1:11" s="4" customFormat="1" ht="30.4">
      <c r="A414" s="39" t="s">
        <v>665</v>
      </c>
      <c r="B414" s="40" t="s">
        <v>923</v>
      </c>
      <c r="C414" s="41" t="s">
        <v>29</v>
      </c>
      <c r="D414" s="42">
        <v>3</v>
      </c>
      <c r="E414" s="43"/>
      <c r="F414" s="44" t="str">
        <f t="shared" si="88"/>
        <v>CERO PESOS 00/100 M.N.</v>
      </c>
      <c r="G414" s="45">
        <f t="shared" si="89"/>
        <v>0</v>
      </c>
      <c r="H414" s="65"/>
      <c r="I414" s="65"/>
      <c r="J414" s="1"/>
      <c r="K414" s="1"/>
    </row>
    <row r="415" spans="1:11" s="4" customFormat="1" ht="30.4">
      <c r="A415" s="39" t="s">
        <v>666</v>
      </c>
      <c r="B415" s="40" t="s">
        <v>105</v>
      </c>
      <c r="C415" s="41" t="s">
        <v>29</v>
      </c>
      <c r="D415" s="42">
        <v>4</v>
      </c>
      <c r="E415" s="43"/>
      <c r="F415" s="44" t="str">
        <f t="shared" si="88"/>
        <v>CERO PESOS 00/100 M.N.</v>
      </c>
      <c r="G415" s="45">
        <f t="shared" si="89"/>
        <v>0</v>
      </c>
      <c r="H415" s="65"/>
      <c r="I415" s="65"/>
      <c r="J415" s="1"/>
      <c r="K415" s="1"/>
    </row>
    <row r="416" spans="1:11" s="4" customFormat="1" ht="30.4">
      <c r="A416" s="39" t="s">
        <v>667</v>
      </c>
      <c r="B416" s="40" t="s">
        <v>106</v>
      </c>
      <c r="C416" s="41" t="s">
        <v>29</v>
      </c>
      <c r="D416" s="42">
        <v>2</v>
      </c>
      <c r="E416" s="43"/>
      <c r="F416" s="44" t="str">
        <f t="shared" si="88"/>
        <v>CERO PESOS 00/100 M.N.</v>
      </c>
      <c r="G416" s="45">
        <f t="shared" si="89"/>
        <v>0</v>
      </c>
      <c r="H416" s="65"/>
      <c r="I416" s="65"/>
      <c r="J416" s="1"/>
      <c r="K416" s="1"/>
    </row>
    <row r="417" spans="1:11" s="4" customFormat="1" ht="30.4">
      <c r="A417" s="39" t="s">
        <v>668</v>
      </c>
      <c r="B417" s="40" t="s">
        <v>211</v>
      </c>
      <c r="C417" s="41" t="s">
        <v>212</v>
      </c>
      <c r="D417" s="42">
        <v>4</v>
      </c>
      <c r="E417" s="43"/>
      <c r="F417" s="44" t="str">
        <f t="shared" si="88"/>
        <v>CERO PESOS 00/100 M.N.</v>
      </c>
      <c r="G417" s="45">
        <f t="shared" si="89"/>
        <v>0</v>
      </c>
      <c r="H417" s="65"/>
      <c r="I417" s="65"/>
      <c r="J417" s="1"/>
      <c r="K417" s="1"/>
    </row>
    <row r="418" spans="1:11" s="4" customFormat="1" ht="30.4">
      <c r="A418" s="39" t="s">
        <v>669</v>
      </c>
      <c r="B418" s="40" t="s">
        <v>107</v>
      </c>
      <c r="C418" s="41" t="s">
        <v>29</v>
      </c>
      <c r="D418" s="42">
        <v>1</v>
      </c>
      <c r="E418" s="43"/>
      <c r="F418" s="44" t="str">
        <f t="shared" si="88"/>
        <v>CERO PESOS 00/100 M.N.</v>
      </c>
      <c r="G418" s="45">
        <f t="shared" si="89"/>
        <v>0</v>
      </c>
      <c r="H418" s="65"/>
      <c r="I418" s="65"/>
      <c r="J418" s="1"/>
      <c r="K418" s="1"/>
    </row>
    <row r="419" spans="1:11" s="4" customFormat="1" ht="30.4">
      <c r="A419" s="39" t="s">
        <v>670</v>
      </c>
      <c r="B419" s="40" t="s">
        <v>108</v>
      </c>
      <c r="C419" s="41" t="s">
        <v>29</v>
      </c>
      <c r="D419" s="42">
        <v>6</v>
      </c>
      <c r="E419" s="43"/>
      <c r="F419" s="44" t="str">
        <f t="shared" si="88"/>
        <v>CERO PESOS 00/100 M.N.</v>
      </c>
      <c r="G419" s="45">
        <f t="shared" si="89"/>
        <v>0</v>
      </c>
      <c r="H419" s="65"/>
      <c r="I419" s="65"/>
      <c r="J419" s="1"/>
      <c r="K419" s="1"/>
    </row>
    <row r="420" spans="1:11" s="4" customFormat="1" ht="40.5">
      <c r="A420" s="39" t="s">
        <v>671</v>
      </c>
      <c r="B420" s="40" t="s">
        <v>213</v>
      </c>
      <c r="C420" s="41" t="s">
        <v>29</v>
      </c>
      <c r="D420" s="42">
        <v>8</v>
      </c>
      <c r="E420" s="43"/>
      <c r="F420" s="44" t="str">
        <f t="shared" si="88"/>
        <v>CERO PESOS 00/100 M.N.</v>
      </c>
      <c r="G420" s="45">
        <f t="shared" si="89"/>
        <v>0</v>
      </c>
      <c r="H420" s="65"/>
      <c r="I420" s="65"/>
      <c r="J420" s="1"/>
      <c r="K420" s="1"/>
    </row>
    <row r="421" spans="1:11" s="4" customFormat="1" ht="50.65">
      <c r="A421" s="39" t="s">
        <v>672</v>
      </c>
      <c r="B421" s="40" t="s">
        <v>912</v>
      </c>
      <c r="C421" s="41" t="s">
        <v>21</v>
      </c>
      <c r="D421" s="42">
        <v>17.14</v>
      </c>
      <c r="E421" s="43"/>
      <c r="F421" s="44" t="str">
        <f t="shared" si="88"/>
        <v>CERO PESOS 00/100 M.N.</v>
      </c>
      <c r="G421" s="45">
        <f t="shared" si="89"/>
        <v>0</v>
      </c>
      <c r="H421" s="65"/>
      <c r="I421" s="65"/>
      <c r="J421" s="1"/>
      <c r="K421" s="1"/>
    </row>
    <row r="422" spans="1:11" s="4" customFormat="1" ht="81">
      <c r="A422" s="39" t="s">
        <v>673</v>
      </c>
      <c r="B422" s="40" t="s">
        <v>913</v>
      </c>
      <c r="C422" s="41" t="s">
        <v>29</v>
      </c>
      <c r="D422" s="42">
        <v>1</v>
      </c>
      <c r="E422" s="43"/>
      <c r="F422" s="44" t="str">
        <f t="shared" si="88"/>
        <v>CERO PESOS 00/100 M.N.</v>
      </c>
      <c r="G422" s="45">
        <f t="shared" si="89"/>
        <v>0</v>
      </c>
      <c r="H422" s="65"/>
      <c r="I422" s="65"/>
      <c r="J422" s="1"/>
      <c r="K422" s="1"/>
    </row>
    <row r="423" spans="1:11" s="4" customFormat="1" ht="14.25">
      <c r="A423" s="66" t="s">
        <v>294</v>
      </c>
      <c r="B423" s="66" t="s">
        <v>109</v>
      </c>
      <c r="C423" s="67"/>
      <c r="D423" s="68"/>
      <c r="E423" s="69"/>
      <c r="F423" s="70"/>
      <c r="G423" s="71">
        <f>SUM(G424:G428)</f>
        <v>0</v>
      </c>
      <c r="H423" s="65"/>
      <c r="I423" s="65"/>
      <c r="J423" s="1"/>
      <c r="K423" s="1"/>
    </row>
    <row r="424" spans="1:11" s="4" customFormat="1" ht="81">
      <c r="A424" s="39" t="s">
        <v>674</v>
      </c>
      <c r="B424" s="40" t="s">
        <v>214</v>
      </c>
      <c r="C424" s="41" t="s">
        <v>29</v>
      </c>
      <c r="D424" s="42">
        <v>4</v>
      </c>
      <c r="E424" s="43"/>
      <c r="F424" s="44" t="str">
        <f t="shared" si="90" ref="F424:F428">+numtext(E424)</f>
        <v>CERO PESOS 00/100 M.N.</v>
      </c>
      <c r="G424" s="45">
        <f t="shared" si="91" ref="G424:G428">+ROUND(D424*E424,2)</f>
        <v>0</v>
      </c>
      <c r="H424" s="65"/>
      <c r="I424" s="65"/>
      <c r="J424" s="1"/>
      <c r="K424" s="1"/>
    </row>
    <row r="425" spans="1:11" s="4" customFormat="1" ht="81">
      <c r="A425" s="39" t="s">
        <v>675</v>
      </c>
      <c r="B425" s="40" t="s">
        <v>110</v>
      </c>
      <c r="C425" s="41" t="s">
        <v>29</v>
      </c>
      <c r="D425" s="42">
        <v>1</v>
      </c>
      <c r="E425" s="43"/>
      <c r="F425" s="44" t="str">
        <f t="shared" si="90"/>
        <v>CERO PESOS 00/100 M.N.</v>
      </c>
      <c r="G425" s="45">
        <f t="shared" si="91"/>
        <v>0</v>
      </c>
      <c r="H425" s="65"/>
      <c r="I425" s="65"/>
      <c r="J425" s="1"/>
      <c r="K425" s="1"/>
    </row>
    <row r="426" spans="1:11" s="4" customFormat="1" ht="30.4">
      <c r="A426" s="39" t="s">
        <v>676</v>
      </c>
      <c r="B426" s="40" t="s">
        <v>111</v>
      </c>
      <c r="C426" s="41" t="s">
        <v>29</v>
      </c>
      <c r="D426" s="42">
        <v>3</v>
      </c>
      <c r="E426" s="43"/>
      <c r="F426" s="44" t="str">
        <f t="shared" si="90"/>
        <v>CERO PESOS 00/100 M.N.</v>
      </c>
      <c r="G426" s="45">
        <f t="shared" si="91"/>
        <v>0</v>
      </c>
      <c r="H426" s="65"/>
      <c r="I426" s="65"/>
      <c r="J426" s="1"/>
      <c r="K426" s="1"/>
    </row>
    <row r="427" spans="1:11" s="4" customFormat="1" ht="30.4">
      <c r="A427" s="39" t="s">
        <v>677</v>
      </c>
      <c r="B427" s="40" t="s">
        <v>215</v>
      </c>
      <c r="C427" s="41" t="s">
        <v>29</v>
      </c>
      <c r="D427" s="42">
        <v>2</v>
      </c>
      <c r="E427" s="43"/>
      <c r="F427" s="44" t="str">
        <f t="shared" si="90"/>
        <v>CERO PESOS 00/100 M.N.</v>
      </c>
      <c r="G427" s="45">
        <f t="shared" si="91"/>
        <v>0</v>
      </c>
      <c r="H427" s="65"/>
      <c r="I427" s="65"/>
      <c r="J427" s="1"/>
      <c r="K427" s="1"/>
    </row>
    <row r="428" spans="1:11" s="4" customFormat="1" ht="40.5">
      <c r="A428" s="39" t="s">
        <v>678</v>
      </c>
      <c r="B428" s="40" t="s">
        <v>112</v>
      </c>
      <c r="C428" s="41" t="s">
        <v>29</v>
      </c>
      <c r="D428" s="42">
        <v>5</v>
      </c>
      <c r="E428" s="43"/>
      <c r="F428" s="44" t="str">
        <f t="shared" si="90"/>
        <v>CERO PESOS 00/100 M.N.</v>
      </c>
      <c r="G428" s="45">
        <f t="shared" si="91"/>
        <v>0</v>
      </c>
      <c r="H428" s="65"/>
      <c r="I428" s="65"/>
      <c r="J428" s="1"/>
      <c r="K428" s="1"/>
    </row>
    <row r="429" spans="1:11" s="4" customFormat="1" ht="14.25">
      <c r="A429" s="66" t="s">
        <v>295</v>
      </c>
      <c r="B429" s="66" t="s">
        <v>113</v>
      </c>
      <c r="C429" s="67"/>
      <c r="D429" s="68"/>
      <c r="E429" s="69"/>
      <c r="F429" s="70"/>
      <c r="G429" s="71">
        <f>SUM(G430:G431)</f>
        <v>0</v>
      </c>
      <c r="H429" s="65"/>
      <c r="I429" s="65"/>
      <c r="J429" s="1"/>
      <c r="K429" s="1"/>
    </row>
    <row r="430" spans="1:11" s="4" customFormat="1" ht="91.15">
      <c r="A430" s="39" t="s">
        <v>679</v>
      </c>
      <c r="B430" s="40" t="s">
        <v>216</v>
      </c>
      <c r="C430" s="41" t="s">
        <v>21</v>
      </c>
      <c r="D430" s="42">
        <v>0.27</v>
      </c>
      <c r="E430" s="43"/>
      <c r="F430" s="44" t="str">
        <f t="shared" si="92" ref="F430:F431">+numtext(E430)</f>
        <v>CERO PESOS 00/100 M.N.</v>
      </c>
      <c r="G430" s="45">
        <f t="shared" si="93" ref="G430:G431">+ROUND(D430*E430,2)</f>
        <v>0</v>
      </c>
      <c r="H430" s="65"/>
      <c r="I430" s="65"/>
      <c r="J430" s="1"/>
      <c r="K430" s="1"/>
    </row>
    <row r="431" spans="1:11" s="4" customFormat="1" ht="60.75">
      <c r="A431" s="39" t="s">
        <v>680</v>
      </c>
      <c r="B431" s="40" t="s">
        <v>115</v>
      </c>
      <c r="C431" s="41" t="s">
        <v>21</v>
      </c>
      <c r="D431" s="42">
        <v>3.30</v>
      </c>
      <c r="E431" s="43"/>
      <c r="F431" s="44" t="str">
        <f t="shared" si="92"/>
        <v>CERO PESOS 00/100 M.N.</v>
      </c>
      <c r="G431" s="45">
        <f t="shared" si="93"/>
        <v>0</v>
      </c>
      <c r="H431" s="65"/>
      <c r="I431" s="65"/>
      <c r="J431" s="1"/>
      <c r="K431" s="1"/>
    </row>
    <row r="432" spans="1:11" s="4" customFormat="1" ht="14.25">
      <c r="A432" s="66" t="s">
        <v>296</v>
      </c>
      <c r="B432" s="66" t="s">
        <v>117</v>
      </c>
      <c r="C432" s="67"/>
      <c r="D432" s="68"/>
      <c r="E432" s="69"/>
      <c r="F432" s="70"/>
      <c r="G432" s="71">
        <f>SUM(G433:G441)</f>
        <v>0</v>
      </c>
      <c r="H432" s="65"/>
      <c r="I432" s="65"/>
      <c r="J432" s="1"/>
      <c r="K432" s="1"/>
    </row>
    <row r="433" spans="1:11" s="4" customFormat="1" ht="70.9">
      <c r="A433" s="39" t="s">
        <v>681</v>
      </c>
      <c r="B433" s="40" t="s">
        <v>118</v>
      </c>
      <c r="C433" s="41" t="s">
        <v>119</v>
      </c>
      <c r="D433" s="42">
        <v>3</v>
      </c>
      <c r="E433" s="43"/>
      <c r="F433" s="44" t="str">
        <f t="shared" si="94" ref="F433:F441">+numtext(E433)</f>
        <v>CERO PESOS 00/100 M.N.</v>
      </c>
      <c r="G433" s="45">
        <f t="shared" si="95" ref="G433:G441">+ROUND(D433*E433,2)</f>
        <v>0</v>
      </c>
      <c r="H433" s="65"/>
      <c r="I433" s="65"/>
      <c r="J433" s="1"/>
      <c r="K433" s="1"/>
    </row>
    <row r="434" spans="1:11" s="4" customFormat="1" ht="40.5">
      <c r="A434" s="39" t="s">
        <v>682</v>
      </c>
      <c r="B434" s="40" t="s">
        <v>120</v>
      </c>
      <c r="C434" s="41" t="s">
        <v>29</v>
      </c>
      <c r="D434" s="42">
        <v>3</v>
      </c>
      <c r="E434" s="43"/>
      <c r="F434" s="44" t="str">
        <f t="shared" si="94"/>
        <v>CERO PESOS 00/100 M.N.</v>
      </c>
      <c r="G434" s="45">
        <f t="shared" si="95"/>
        <v>0</v>
      </c>
      <c r="H434" s="65"/>
      <c r="I434" s="65"/>
      <c r="J434" s="1"/>
      <c r="K434" s="1"/>
    </row>
    <row r="435" spans="1:11" s="4" customFormat="1" ht="40.5">
      <c r="A435" s="39" t="s">
        <v>683</v>
      </c>
      <c r="B435" s="40" t="s">
        <v>121</v>
      </c>
      <c r="C435" s="41" t="s">
        <v>29</v>
      </c>
      <c r="D435" s="42">
        <v>3</v>
      </c>
      <c r="E435" s="43"/>
      <c r="F435" s="44" t="str">
        <f t="shared" si="94"/>
        <v>CERO PESOS 00/100 M.N.</v>
      </c>
      <c r="G435" s="45">
        <f t="shared" si="95"/>
        <v>0</v>
      </c>
      <c r="H435" s="65"/>
      <c r="I435" s="65"/>
      <c r="J435" s="1"/>
      <c r="K435" s="1"/>
    </row>
    <row r="436" spans="1:11" s="4" customFormat="1" ht="40.5">
      <c r="A436" s="39" t="s">
        <v>684</v>
      </c>
      <c r="B436" s="40" t="s">
        <v>122</v>
      </c>
      <c r="C436" s="41" t="s">
        <v>22</v>
      </c>
      <c r="D436" s="42">
        <v>8.62</v>
      </c>
      <c r="E436" s="43"/>
      <c r="F436" s="44" t="str">
        <f t="shared" si="94"/>
        <v>CERO PESOS 00/100 M.N.</v>
      </c>
      <c r="G436" s="45">
        <f t="shared" si="95"/>
        <v>0</v>
      </c>
      <c r="H436" s="65"/>
      <c r="I436" s="65"/>
      <c r="J436" s="1"/>
      <c r="K436" s="1"/>
    </row>
    <row r="437" spans="1:11" s="4" customFormat="1" ht="40.5">
      <c r="A437" s="39" t="s">
        <v>685</v>
      </c>
      <c r="B437" s="40" t="s">
        <v>123</v>
      </c>
      <c r="C437" s="41" t="s">
        <v>29</v>
      </c>
      <c r="D437" s="42">
        <v>5</v>
      </c>
      <c r="E437" s="43"/>
      <c r="F437" s="44" t="str">
        <f t="shared" si="94"/>
        <v>CERO PESOS 00/100 M.N.</v>
      </c>
      <c r="G437" s="45">
        <f t="shared" si="95"/>
        <v>0</v>
      </c>
      <c r="H437" s="65"/>
      <c r="I437" s="65"/>
      <c r="J437" s="1"/>
      <c r="K437" s="1"/>
    </row>
    <row r="438" spans="1:11" s="4" customFormat="1" ht="40.5">
      <c r="A438" s="39" t="s">
        <v>686</v>
      </c>
      <c r="B438" s="40" t="s">
        <v>124</v>
      </c>
      <c r="C438" s="41" t="s">
        <v>22</v>
      </c>
      <c r="D438" s="42">
        <v>8.62</v>
      </c>
      <c r="E438" s="43"/>
      <c r="F438" s="44" t="str">
        <f t="shared" si="94"/>
        <v>CERO PESOS 00/100 M.N.</v>
      </c>
      <c r="G438" s="45">
        <f t="shared" si="95"/>
        <v>0</v>
      </c>
      <c r="H438" s="65"/>
      <c r="I438" s="65"/>
      <c r="J438" s="1"/>
      <c r="K438" s="1"/>
    </row>
    <row r="439" spans="1:11" s="4" customFormat="1" ht="40.5">
      <c r="A439" s="39" t="s">
        <v>687</v>
      </c>
      <c r="B439" s="40" t="s">
        <v>125</v>
      </c>
      <c r="C439" s="41" t="s">
        <v>29</v>
      </c>
      <c r="D439" s="42">
        <v>1</v>
      </c>
      <c r="E439" s="43"/>
      <c r="F439" s="44" t="str">
        <f t="shared" si="94"/>
        <v>CERO PESOS 00/100 M.N.</v>
      </c>
      <c r="G439" s="45">
        <f t="shared" si="95"/>
        <v>0</v>
      </c>
      <c r="H439" s="65"/>
      <c r="I439" s="65"/>
      <c r="J439" s="1"/>
      <c r="K439" s="1"/>
    </row>
    <row r="440" spans="1:11" s="4" customFormat="1" ht="40.5">
      <c r="A440" s="39" t="s">
        <v>688</v>
      </c>
      <c r="B440" s="40" t="s">
        <v>126</v>
      </c>
      <c r="C440" s="41" t="s">
        <v>29</v>
      </c>
      <c r="D440" s="42">
        <v>1</v>
      </c>
      <c r="E440" s="43"/>
      <c r="F440" s="44" t="str">
        <f t="shared" si="94"/>
        <v>CERO PESOS 00/100 M.N.</v>
      </c>
      <c r="G440" s="45">
        <f t="shared" si="95"/>
        <v>0</v>
      </c>
      <c r="H440" s="65"/>
      <c r="I440" s="65"/>
      <c r="J440" s="1"/>
      <c r="K440" s="1"/>
    </row>
    <row r="441" spans="1:11" s="4" customFormat="1" ht="40.5">
      <c r="A441" s="39" t="s">
        <v>689</v>
      </c>
      <c r="B441" s="40" t="s">
        <v>124</v>
      </c>
      <c r="C441" s="41" t="s">
        <v>22</v>
      </c>
      <c r="D441" s="42">
        <v>8.62</v>
      </c>
      <c r="E441" s="43"/>
      <c r="F441" s="44" t="str">
        <f t="shared" si="94"/>
        <v>CERO PESOS 00/100 M.N.</v>
      </c>
      <c r="G441" s="45">
        <f t="shared" si="95"/>
        <v>0</v>
      </c>
      <c r="H441" s="65"/>
      <c r="I441" s="65"/>
      <c r="J441" s="1"/>
      <c r="K441" s="1"/>
    </row>
    <row r="442" spans="1:11" s="4" customFormat="1" ht="14.25">
      <c r="A442" s="66" t="s">
        <v>297</v>
      </c>
      <c r="B442" s="66" t="s">
        <v>127</v>
      </c>
      <c r="C442" s="67"/>
      <c r="D442" s="68"/>
      <c r="E442" s="69"/>
      <c r="F442" s="70"/>
      <c r="G442" s="71">
        <f>SUM(G443:G444)</f>
        <v>0</v>
      </c>
      <c r="H442" s="65"/>
      <c r="I442" s="65"/>
      <c r="J442" s="1"/>
      <c r="K442" s="1"/>
    </row>
    <row r="443" spans="1:11" s="4" customFormat="1" ht="81">
      <c r="A443" s="39" t="s">
        <v>690</v>
      </c>
      <c r="B443" s="40" t="s">
        <v>128</v>
      </c>
      <c r="C443" s="41" t="s">
        <v>29</v>
      </c>
      <c r="D443" s="42">
        <v>3</v>
      </c>
      <c r="E443" s="43"/>
      <c r="F443" s="44" t="str">
        <f t="shared" si="96" ref="F443:F444">+numtext(E443)</f>
        <v>CERO PESOS 00/100 M.N.</v>
      </c>
      <c r="G443" s="45">
        <f t="shared" si="97" ref="G443:G444">+ROUND(D443*E443,2)</f>
        <v>0</v>
      </c>
      <c r="H443" s="65"/>
      <c r="I443" s="65"/>
      <c r="J443" s="1"/>
      <c r="K443" s="1"/>
    </row>
    <row r="444" spans="1:11" s="4" customFormat="1" ht="81">
      <c r="A444" s="39" t="s">
        <v>691</v>
      </c>
      <c r="B444" s="40" t="s">
        <v>242</v>
      </c>
      <c r="C444" s="41" t="s">
        <v>29</v>
      </c>
      <c r="D444" s="42">
        <v>1</v>
      </c>
      <c r="E444" s="43"/>
      <c r="F444" s="44" t="str">
        <f t="shared" si="96"/>
        <v>CERO PESOS 00/100 M.N.</v>
      </c>
      <c r="G444" s="45">
        <f t="shared" si="97"/>
        <v>0</v>
      </c>
      <c r="H444" s="65"/>
      <c r="I444" s="65"/>
      <c r="J444" s="1"/>
      <c r="K444" s="1"/>
    </row>
    <row r="445" spans="1:11" s="4" customFormat="1" ht="14.25">
      <c r="A445" s="66" t="s">
        <v>298</v>
      </c>
      <c r="B445" s="66" t="s">
        <v>129</v>
      </c>
      <c r="C445" s="67"/>
      <c r="D445" s="68"/>
      <c r="E445" s="69"/>
      <c r="F445" s="70"/>
      <c r="G445" s="71">
        <f>SUM(G446:G449)</f>
        <v>0</v>
      </c>
      <c r="H445" s="65"/>
      <c r="I445" s="65"/>
      <c r="J445" s="1"/>
      <c r="K445" s="1"/>
    </row>
    <row r="446" spans="1:11" s="4" customFormat="1" ht="81">
      <c r="A446" s="39" t="s">
        <v>692</v>
      </c>
      <c r="B446" s="40" t="s">
        <v>220</v>
      </c>
      <c r="C446" s="41" t="s">
        <v>119</v>
      </c>
      <c r="D446" s="42">
        <v>1</v>
      </c>
      <c r="E446" s="43"/>
      <c r="F446" s="44" t="str">
        <f t="shared" si="98" ref="F446:F449">+numtext(E446)</f>
        <v>CERO PESOS 00/100 M.N.</v>
      </c>
      <c r="G446" s="45">
        <f t="shared" si="99" ref="G446:G449">+ROUND(D446*E446,2)</f>
        <v>0</v>
      </c>
      <c r="H446" s="65"/>
      <c r="I446" s="65"/>
      <c r="J446" s="1"/>
      <c r="K446" s="1"/>
    </row>
    <row r="447" spans="1:11" s="4" customFormat="1" ht="50.65">
      <c r="A447" s="39" t="s">
        <v>693</v>
      </c>
      <c r="B447" s="40" t="s">
        <v>222</v>
      </c>
      <c r="C447" s="41" t="s">
        <v>29</v>
      </c>
      <c r="D447" s="42">
        <v>1</v>
      </c>
      <c r="E447" s="43"/>
      <c r="F447" s="44" t="str">
        <f t="shared" si="98"/>
        <v>CERO PESOS 00/100 M.N.</v>
      </c>
      <c r="G447" s="45">
        <f t="shared" si="99"/>
        <v>0</v>
      </c>
      <c r="H447" s="65"/>
      <c r="I447" s="65"/>
      <c r="J447" s="1"/>
      <c r="K447" s="1"/>
    </row>
    <row r="448" spans="1:11" s="4" customFormat="1" ht="60.75">
      <c r="A448" s="39" t="s">
        <v>694</v>
      </c>
      <c r="B448" s="40" t="s">
        <v>130</v>
      </c>
      <c r="C448" s="41" t="s">
        <v>29</v>
      </c>
      <c r="D448" s="42">
        <v>4</v>
      </c>
      <c r="E448" s="43"/>
      <c r="F448" s="44" t="str">
        <f t="shared" si="98"/>
        <v>CERO PESOS 00/100 M.N.</v>
      </c>
      <c r="G448" s="45">
        <f t="shared" si="99"/>
        <v>0</v>
      </c>
      <c r="H448" s="65"/>
      <c r="I448" s="65"/>
      <c r="J448" s="1"/>
      <c r="K448" s="1"/>
    </row>
    <row r="449" spans="1:11" s="4" customFormat="1" ht="40.5">
      <c r="A449" s="39" t="s">
        <v>695</v>
      </c>
      <c r="B449" s="40" t="s">
        <v>131</v>
      </c>
      <c r="C449" s="41" t="s">
        <v>29</v>
      </c>
      <c r="D449" s="42">
        <v>2</v>
      </c>
      <c r="E449" s="43"/>
      <c r="F449" s="44" t="str">
        <f t="shared" si="98"/>
        <v>CERO PESOS 00/100 M.N.</v>
      </c>
      <c r="G449" s="45">
        <f t="shared" si="99"/>
        <v>0</v>
      </c>
      <c r="H449" s="65"/>
      <c r="I449" s="65"/>
      <c r="J449" s="1"/>
      <c r="K449" s="1"/>
    </row>
    <row r="450" spans="1:11" s="4" customFormat="1" ht="14.25">
      <c r="A450" s="66" t="s">
        <v>299</v>
      </c>
      <c r="B450" s="66" t="s">
        <v>132</v>
      </c>
      <c r="C450" s="67"/>
      <c r="D450" s="68"/>
      <c r="E450" s="69"/>
      <c r="F450" s="70"/>
      <c r="G450" s="71">
        <f>SUM(G451:G451)</f>
        <v>0</v>
      </c>
      <c r="H450" s="65"/>
      <c r="I450" s="65"/>
      <c r="J450" s="1"/>
      <c r="K450" s="1"/>
    </row>
    <row r="451" spans="1:11" s="4" customFormat="1" ht="50.65">
      <c r="A451" s="39" t="s">
        <v>696</v>
      </c>
      <c r="B451" s="40" t="s">
        <v>133</v>
      </c>
      <c r="C451" s="41" t="s">
        <v>29</v>
      </c>
      <c r="D451" s="42">
        <v>12</v>
      </c>
      <c r="E451" s="43"/>
      <c r="F451" s="44" t="str">
        <f>+numtext(E451)</f>
        <v>CERO PESOS 00/100 M.N.</v>
      </c>
      <c r="G451" s="45">
        <f>+ROUND(D451*E451,2)</f>
        <v>0</v>
      </c>
      <c r="H451" s="65"/>
      <c r="I451" s="65"/>
      <c r="J451" s="1"/>
      <c r="K451" s="1"/>
    </row>
    <row r="452" spans="1:11" s="4" customFormat="1" ht="14.25">
      <c r="A452" s="66" t="s">
        <v>924</v>
      </c>
      <c r="B452" s="66" t="s">
        <v>134</v>
      </c>
      <c r="C452" s="67"/>
      <c r="D452" s="68"/>
      <c r="E452" s="69"/>
      <c r="F452" s="70"/>
      <c r="G452" s="71">
        <f>SUM(G453:G459)</f>
        <v>0</v>
      </c>
      <c r="H452" s="65"/>
      <c r="I452" s="65"/>
      <c r="J452" s="1"/>
      <c r="K452" s="1"/>
    </row>
    <row r="453" spans="1:11" s="4" customFormat="1" ht="91.15">
      <c r="A453" s="39" t="s">
        <v>697</v>
      </c>
      <c r="B453" s="40" t="s">
        <v>135</v>
      </c>
      <c r="C453" s="41" t="s">
        <v>119</v>
      </c>
      <c r="D453" s="42">
        <v>4</v>
      </c>
      <c r="E453" s="43"/>
      <c r="F453" s="44" t="str">
        <f t="shared" si="100" ref="F453:F459">+numtext(E453)</f>
        <v>CERO PESOS 00/100 M.N.</v>
      </c>
      <c r="G453" s="45">
        <f t="shared" si="101" ref="G453:G459">+ROUND(D453*E453,2)</f>
        <v>0</v>
      </c>
      <c r="H453" s="65"/>
      <c r="I453" s="65"/>
      <c r="J453" s="1"/>
      <c r="K453" s="1"/>
    </row>
    <row r="454" spans="1:11" s="4" customFormat="1" ht="30.4">
      <c r="A454" s="39" t="s">
        <v>698</v>
      </c>
      <c r="B454" s="40" t="s">
        <v>136</v>
      </c>
      <c r="C454" s="41" t="s">
        <v>22</v>
      </c>
      <c r="D454" s="42">
        <v>123.46</v>
      </c>
      <c r="E454" s="43"/>
      <c r="F454" s="44" t="str">
        <f t="shared" si="100"/>
        <v>CERO PESOS 00/100 M.N.</v>
      </c>
      <c r="G454" s="45">
        <f t="shared" si="101"/>
        <v>0</v>
      </c>
      <c r="H454" s="65"/>
      <c r="I454" s="65"/>
      <c r="J454" s="1"/>
      <c r="K454" s="1"/>
    </row>
    <row r="455" spans="1:11" s="4" customFormat="1" ht="30.4">
      <c r="A455" s="39" t="s">
        <v>699</v>
      </c>
      <c r="B455" s="40" t="s">
        <v>138</v>
      </c>
      <c r="C455" s="41" t="s">
        <v>22</v>
      </c>
      <c r="D455" s="42">
        <v>20.17</v>
      </c>
      <c r="E455" s="43"/>
      <c r="F455" s="44" t="str">
        <f t="shared" si="100"/>
        <v>CERO PESOS 00/100 M.N.</v>
      </c>
      <c r="G455" s="45">
        <f t="shared" si="101"/>
        <v>0</v>
      </c>
      <c r="H455" s="65"/>
      <c r="I455" s="65"/>
      <c r="J455" s="1"/>
      <c r="K455" s="1"/>
    </row>
    <row r="456" spans="1:11" s="4" customFormat="1" ht="70.9">
      <c r="A456" s="39" t="s">
        <v>700</v>
      </c>
      <c r="B456" s="40" t="s">
        <v>139</v>
      </c>
      <c r="C456" s="41" t="s">
        <v>29</v>
      </c>
      <c r="D456" s="42">
        <v>10</v>
      </c>
      <c r="E456" s="43"/>
      <c r="F456" s="44" t="str">
        <f t="shared" si="100"/>
        <v>CERO PESOS 00/100 M.N.</v>
      </c>
      <c r="G456" s="45">
        <f t="shared" si="101"/>
        <v>0</v>
      </c>
      <c r="H456" s="65"/>
      <c r="I456" s="65"/>
      <c r="J456" s="1"/>
      <c r="K456" s="1"/>
    </row>
    <row r="457" spans="1:11" s="4" customFormat="1" ht="40.5">
      <c r="A457" s="39" t="s">
        <v>701</v>
      </c>
      <c r="B457" s="40" t="s">
        <v>246</v>
      </c>
      <c r="C457" s="41" t="s">
        <v>29</v>
      </c>
      <c r="D457" s="42">
        <v>10</v>
      </c>
      <c r="E457" s="43"/>
      <c r="F457" s="44" t="str">
        <f t="shared" si="100"/>
        <v>CERO PESOS 00/100 M.N.</v>
      </c>
      <c r="G457" s="45">
        <f t="shared" si="101"/>
        <v>0</v>
      </c>
      <c r="H457" s="65"/>
      <c r="I457" s="65"/>
      <c r="J457" s="1"/>
      <c r="K457" s="1"/>
    </row>
    <row r="458" spans="1:11" s="4" customFormat="1" ht="30.4">
      <c r="A458" s="39" t="s">
        <v>702</v>
      </c>
      <c r="B458" s="40" t="s">
        <v>247</v>
      </c>
      <c r="C458" s="41" t="s">
        <v>29</v>
      </c>
      <c r="D458" s="42">
        <v>10</v>
      </c>
      <c r="E458" s="43"/>
      <c r="F458" s="44" t="str">
        <f t="shared" si="100"/>
        <v>CERO PESOS 00/100 M.N.</v>
      </c>
      <c r="G458" s="45">
        <f t="shared" si="101"/>
        <v>0</v>
      </c>
      <c r="H458" s="65"/>
      <c r="I458" s="65"/>
      <c r="J458" s="1"/>
      <c r="K458" s="1"/>
    </row>
    <row r="459" spans="1:11" s="4" customFormat="1" ht="40.5">
      <c r="A459" s="39" t="s">
        <v>703</v>
      </c>
      <c r="B459" s="40" t="s">
        <v>249</v>
      </c>
      <c r="C459" s="41" t="s">
        <v>29</v>
      </c>
      <c r="D459" s="42">
        <v>10</v>
      </c>
      <c r="E459" s="43"/>
      <c r="F459" s="44" t="str">
        <f t="shared" si="100"/>
        <v>CERO PESOS 00/100 M.N.</v>
      </c>
      <c r="G459" s="45">
        <f t="shared" si="101"/>
        <v>0</v>
      </c>
      <c r="H459" s="65"/>
      <c r="I459" s="65"/>
      <c r="J459" s="1"/>
      <c r="K459" s="1"/>
    </row>
    <row r="460" spans="1:11" s="4" customFormat="1" ht="14.25">
      <c r="A460" s="66" t="s">
        <v>925</v>
      </c>
      <c r="B460" s="66" t="s">
        <v>252</v>
      </c>
      <c r="C460" s="67"/>
      <c r="D460" s="68"/>
      <c r="E460" s="69"/>
      <c r="F460" s="70"/>
      <c r="G460" s="71">
        <f>SUM(G461:G462)</f>
        <v>0</v>
      </c>
      <c r="H460" s="65"/>
      <c r="I460" s="65"/>
      <c r="J460" s="1"/>
      <c r="K460" s="1"/>
    </row>
    <row r="461" spans="1:11" s="4" customFormat="1" ht="81">
      <c r="A461" s="39" t="s">
        <v>704</v>
      </c>
      <c r="B461" s="40" t="s">
        <v>253</v>
      </c>
      <c r="C461" s="41" t="s">
        <v>29</v>
      </c>
      <c r="D461" s="42">
        <v>2</v>
      </c>
      <c r="E461" s="43"/>
      <c r="F461" s="44" t="str">
        <f t="shared" si="102" ref="F461:F462">+numtext(E461)</f>
        <v>CERO PESOS 00/100 M.N.</v>
      </c>
      <c r="G461" s="45">
        <f t="shared" si="103" ref="G461:G462">+ROUND(D461*E461,2)</f>
        <v>0</v>
      </c>
      <c r="H461" s="65"/>
      <c r="I461" s="65"/>
      <c r="J461" s="1"/>
      <c r="K461" s="1"/>
    </row>
    <row r="462" spans="1:11" s="4" customFormat="1" ht="40.5">
      <c r="A462" s="39" t="s">
        <v>705</v>
      </c>
      <c r="B462" s="40" t="s">
        <v>901</v>
      </c>
      <c r="C462" s="41" t="s">
        <v>29</v>
      </c>
      <c r="D462" s="42">
        <v>2</v>
      </c>
      <c r="E462" s="43"/>
      <c r="F462" s="44" t="str">
        <f t="shared" si="102"/>
        <v>CERO PESOS 00/100 M.N.</v>
      </c>
      <c r="G462" s="45">
        <f t="shared" si="103"/>
        <v>0</v>
      </c>
      <c r="H462" s="65"/>
      <c r="I462" s="65"/>
      <c r="J462" s="1"/>
      <c r="K462" s="1"/>
    </row>
    <row r="463" spans="1:11" s="4" customFormat="1" ht="14.25">
      <c r="A463" s="66" t="s">
        <v>926</v>
      </c>
      <c r="B463" s="66" t="s">
        <v>140</v>
      </c>
      <c r="C463" s="67"/>
      <c r="D463" s="68"/>
      <c r="E463" s="69"/>
      <c r="F463" s="70"/>
      <c r="G463" s="71">
        <f>SUM(G464:G465)</f>
        <v>0</v>
      </c>
      <c r="H463" s="65"/>
      <c r="I463" s="65"/>
      <c r="J463" s="1"/>
      <c r="K463" s="1"/>
    </row>
    <row r="464" spans="1:11" s="4" customFormat="1" ht="20.25">
      <c r="A464" s="39" t="s">
        <v>706</v>
      </c>
      <c r="B464" s="40" t="s">
        <v>141</v>
      </c>
      <c r="C464" s="41" t="s">
        <v>21</v>
      </c>
      <c r="D464" s="42">
        <v>105.19</v>
      </c>
      <c r="E464" s="43"/>
      <c r="F464" s="44" t="str">
        <f t="shared" si="104" ref="F464:F465">+numtext(E464)</f>
        <v>CERO PESOS 00/100 M.N.</v>
      </c>
      <c r="G464" s="45">
        <f t="shared" si="105" ref="G464:G465">+ROUND(D464*E464,2)</f>
        <v>0</v>
      </c>
      <c r="H464" s="65"/>
      <c r="I464" s="65"/>
      <c r="J464" s="1"/>
      <c r="K464" s="1"/>
    </row>
    <row r="465" spans="1:11" s="4" customFormat="1" ht="20.25">
      <c r="A465" s="39" t="s">
        <v>707</v>
      </c>
      <c r="B465" s="40" t="s">
        <v>142</v>
      </c>
      <c r="C465" s="41" t="s">
        <v>21</v>
      </c>
      <c r="D465" s="42">
        <v>105.19</v>
      </c>
      <c r="E465" s="43"/>
      <c r="F465" s="44" t="str">
        <f t="shared" si="104"/>
        <v>CERO PESOS 00/100 M.N.</v>
      </c>
      <c r="G465" s="45">
        <f t="shared" si="105"/>
        <v>0</v>
      </c>
      <c r="H465" s="65"/>
      <c r="I465" s="65"/>
      <c r="J465" s="1"/>
      <c r="K465" s="1"/>
    </row>
    <row r="466" spans="1:11" s="4" customFormat="1" ht="14.25">
      <c r="A466" s="34" t="s">
        <v>300</v>
      </c>
      <c r="B466" s="35" t="s">
        <v>927</v>
      </c>
      <c r="C466" s="36"/>
      <c r="D466" s="37"/>
      <c r="E466" s="38"/>
      <c r="F466" s="38"/>
      <c r="G466" s="33">
        <f>G467+G481+G539+G550+G594+G598+G604+G632+G642+G645+G658+G665+G672</f>
        <v>0</v>
      </c>
      <c r="H466" s="65"/>
      <c r="I466" s="65"/>
      <c r="J466" s="1"/>
      <c r="K466" s="1"/>
    </row>
    <row r="467" spans="1:11" s="4" customFormat="1" ht="14.25">
      <c r="A467" s="66" t="s">
        <v>301</v>
      </c>
      <c r="B467" s="66" t="s">
        <v>31</v>
      </c>
      <c r="C467" s="67"/>
      <c r="D467" s="68"/>
      <c r="E467" s="69"/>
      <c r="F467" s="70"/>
      <c r="G467" s="71">
        <f>SUM(G468:G480)</f>
        <v>0</v>
      </c>
      <c r="H467" s="65"/>
      <c r="I467" s="65"/>
      <c r="J467" s="1"/>
      <c r="K467" s="1"/>
    </row>
    <row r="468" spans="1:11" s="4" customFormat="1" ht="81">
      <c r="A468" s="39" t="s">
        <v>708</v>
      </c>
      <c r="B468" s="40" t="s">
        <v>32</v>
      </c>
      <c r="C468" s="41" t="s">
        <v>21</v>
      </c>
      <c r="D468" s="42">
        <v>400</v>
      </c>
      <c r="E468" s="43"/>
      <c r="F468" s="44" t="str">
        <f t="shared" si="106" ref="F468:F480">+numtext(E468)</f>
        <v>CERO PESOS 00/100 M.N.</v>
      </c>
      <c r="G468" s="45">
        <f t="shared" si="107" ref="G468:G480">+ROUND(D468*E468,2)</f>
        <v>0</v>
      </c>
      <c r="H468" s="65"/>
      <c r="I468" s="65"/>
      <c r="J468" s="1"/>
      <c r="K468" s="1"/>
    </row>
    <row r="469" spans="1:11" s="4" customFormat="1" ht="40.5">
      <c r="A469" s="39" t="s">
        <v>709</v>
      </c>
      <c r="B469" s="40" t="s">
        <v>33</v>
      </c>
      <c r="C469" s="41" t="s">
        <v>21</v>
      </c>
      <c r="D469" s="42">
        <v>510</v>
      </c>
      <c r="E469" s="43"/>
      <c r="F469" s="44" t="str">
        <f t="shared" si="106"/>
        <v>CERO PESOS 00/100 M.N.</v>
      </c>
      <c r="G469" s="45">
        <f t="shared" si="107"/>
        <v>0</v>
      </c>
      <c r="H469" s="65"/>
      <c r="I469" s="65"/>
      <c r="J469" s="1"/>
      <c r="K469" s="1"/>
    </row>
    <row r="470" spans="1:11" s="4" customFormat="1" ht="60.75">
      <c r="A470" s="39" t="s">
        <v>710</v>
      </c>
      <c r="B470" s="40" t="s">
        <v>159</v>
      </c>
      <c r="C470" s="41" t="s">
        <v>21</v>
      </c>
      <c r="D470" s="42">
        <v>80</v>
      </c>
      <c r="E470" s="43"/>
      <c r="F470" s="44" t="str">
        <f t="shared" si="106"/>
        <v>CERO PESOS 00/100 M.N.</v>
      </c>
      <c r="G470" s="45">
        <f t="shared" si="107"/>
        <v>0</v>
      </c>
      <c r="H470" s="65"/>
      <c r="I470" s="65"/>
      <c r="J470" s="1"/>
      <c r="K470" s="1"/>
    </row>
    <row r="471" spans="1:11" s="4" customFormat="1" ht="60.75">
      <c r="A471" s="39" t="s">
        <v>711</v>
      </c>
      <c r="B471" s="40" t="s">
        <v>35</v>
      </c>
      <c r="C471" s="41" t="s">
        <v>21</v>
      </c>
      <c r="D471" s="42">
        <v>200</v>
      </c>
      <c r="E471" s="43"/>
      <c r="F471" s="44" t="str">
        <f t="shared" si="106"/>
        <v>CERO PESOS 00/100 M.N.</v>
      </c>
      <c r="G471" s="45">
        <f t="shared" si="107"/>
        <v>0</v>
      </c>
      <c r="H471" s="65"/>
      <c r="I471" s="65"/>
      <c r="J471" s="1"/>
      <c r="K471" s="1"/>
    </row>
    <row r="472" spans="1:11" s="4" customFormat="1" ht="40.5">
      <c r="A472" s="39" t="s">
        <v>712</v>
      </c>
      <c r="B472" s="40" t="s">
        <v>36</v>
      </c>
      <c r="C472" s="41" t="s">
        <v>21</v>
      </c>
      <c r="D472" s="42">
        <v>208</v>
      </c>
      <c r="E472" s="43"/>
      <c r="F472" s="44" t="str">
        <f t="shared" si="106"/>
        <v>CERO PESOS 00/100 M.N.</v>
      </c>
      <c r="G472" s="45">
        <f t="shared" si="107"/>
        <v>0</v>
      </c>
      <c r="H472" s="65"/>
      <c r="I472" s="65"/>
      <c r="J472" s="1"/>
      <c r="K472" s="1"/>
    </row>
    <row r="473" spans="1:11" s="4" customFormat="1" ht="40.5">
      <c r="A473" s="39" t="s">
        <v>713</v>
      </c>
      <c r="B473" s="40" t="s">
        <v>37</v>
      </c>
      <c r="C473" s="41" t="s">
        <v>29</v>
      </c>
      <c r="D473" s="42">
        <v>20</v>
      </c>
      <c r="E473" s="43"/>
      <c r="F473" s="44" t="str">
        <f t="shared" si="106"/>
        <v>CERO PESOS 00/100 M.N.</v>
      </c>
      <c r="G473" s="45">
        <f t="shared" si="107"/>
        <v>0</v>
      </c>
      <c r="H473" s="65"/>
      <c r="I473" s="65"/>
      <c r="J473" s="1"/>
      <c r="K473" s="1"/>
    </row>
    <row r="474" spans="1:11" s="4" customFormat="1" ht="50.65">
      <c r="A474" s="39" t="s">
        <v>714</v>
      </c>
      <c r="B474" s="40" t="s">
        <v>160</v>
      </c>
      <c r="C474" s="41" t="s">
        <v>21</v>
      </c>
      <c r="D474" s="42">
        <v>50</v>
      </c>
      <c r="E474" s="43"/>
      <c r="F474" s="44" t="str">
        <f t="shared" si="106"/>
        <v>CERO PESOS 00/100 M.N.</v>
      </c>
      <c r="G474" s="45">
        <f t="shared" si="107"/>
        <v>0</v>
      </c>
      <c r="H474" s="65"/>
      <c r="I474" s="65"/>
      <c r="J474" s="1"/>
      <c r="K474" s="1"/>
    </row>
    <row r="475" spans="1:11" s="4" customFormat="1" ht="50.65">
      <c r="A475" s="39" t="s">
        <v>715</v>
      </c>
      <c r="B475" s="40" t="s">
        <v>38</v>
      </c>
      <c r="C475" s="41" t="s">
        <v>22</v>
      </c>
      <c r="D475" s="42">
        <v>40</v>
      </c>
      <c r="E475" s="43"/>
      <c r="F475" s="44" t="str">
        <f t="shared" si="106"/>
        <v>CERO PESOS 00/100 M.N.</v>
      </c>
      <c r="G475" s="45">
        <f t="shared" si="107"/>
        <v>0</v>
      </c>
      <c r="H475" s="65"/>
      <c r="I475" s="65"/>
      <c r="J475" s="1"/>
      <c r="K475" s="1"/>
    </row>
    <row r="476" spans="1:11" s="4" customFormat="1" ht="40.5">
      <c r="A476" s="39" t="s">
        <v>716</v>
      </c>
      <c r="B476" s="40" t="s">
        <v>39</v>
      </c>
      <c r="C476" s="41" t="s">
        <v>29</v>
      </c>
      <c r="D476" s="42">
        <v>35</v>
      </c>
      <c r="E476" s="43"/>
      <c r="F476" s="44" t="str">
        <f t="shared" si="106"/>
        <v>CERO PESOS 00/100 M.N.</v>
      </c>
      <c r="G476" s="45">
        <f t="shared" si="107"/>
        <v>0</v>
      </c>
      <c r="H476" s="65"/>
      <c r="I476" s="65"/>
      <c r="J476" s="1"/>
      <c r="K476" s="1"/>
    </row>
    <row r="477" spans="1:11" s="4" customFormat="1" ht="60.75">
      <c r="A477" s="39" t="s">
        <v>717</v>
      </c>
      <c r="B477" s="40" t="s">
        <v>40</v>
      </c>
      <c r="C477" s="41" t="s">
        <v>22</v>
      </c>
      <c r="D477" s="42">
        <v>500</v>
      </c>
      <c r="E477" s="43"/>
      <c r="F477" s="44" t="str">
        <f t="shared" si="106"/>
        <v>CERO PESOS 00/100 M.N.</v>
      </c>
      <c r="G477" s="45">
        <f t="shared" si="107"/>
        <v>0</v>
      </c>
      <c r="H477" s="65"/>
      <c r="I477" s="65"/>
      <c r="J477" s="1"/>
      <c r="K477" s="1"/>
    </row>
    <row r="478" spans="1:11" s="4" customFormat="1" ht="20.25">
      <c r="A478" s="39" t="s">
        <v>718</v>
      </c>
      <c r="B478" s="40" t="s">
        <v>41</v>
      </c>
      <c r="C478" s="41" t="s">
        <v>29</v>
      </c>
      <c r="D478" s="42">
        <v>90</v>
      </c>
      <c r="E478" s="43"/>
      <c r="F478" s="44" t="str">
        <f t="shared" si="106"/>
        <v>CERO PESOS 00/100 M.N.</v>
      </c>
      <c r="G478" s="45">
        <f t="shared" si="107"/>
        <v>0</v>
      </c>
      <c r="H478" s="65"/>
      <c r="I478" s="65"/>
      <c r="J478" s="1"/>
      <c r="K478" s="1"/>
    </row>
    <row r="479" spans="1:11" s="4" customFormat="1" ht="40.5">
      <c r="A479" s="39" t="s">
        <v>719</v>
      </c>
      <c r="B479" s="40" t="s">
        <v>44</v>
      </c>
      <c r="C479" s="41" t="s">
        <v>28</v>
      </c>
      <c r="D479" s="42">
        <v>33</v>
      </c>
      <c r="E479" s="43"/>
      <c r="F479" s="44" t="str">
        <f t="shared" si="106"/>
        <v>CERO PESOS 00/100 M.N.</v>
      </c>
      <c r="G479" s="45">
        <f t="shared" si="107"/>
        <v>0</v>
      </c>
      <c r="H479" s="65"/>
      <c r="I479" s="65"/>
      <c r="J479" s="1"/>
      <c r="K479" s="1"/>
    </row>
    <row r="480" spans="1:11" s="4" customFormat="1" ht="40.5">
      <c r="A480" s="39" t="s">
        <v>720</v>
      </c>
      <c r="B480" s="40" t="s">
        <v>45</v>
      </c>
      <c r="C480" s="41" t="s">
        <v>46</v>
      </c>
      <c r="D480" s="42">
        <v>92</v>
      </c>
      <c r="E480" s="43"/>
      <c r="F480" s="44" t="str">
        <f t="shared" si="106"/>
        <v>CERO PESOS 00/100 M.N.</v>
      </c>
      <c r="G480" s="45">
        <f t="shared" si="107"/>
        <v>0</v>
      </c>
      <c r="H480" s="65"/>
      <c r="I480" s="65"/>
      <c r="J480" s="1"/>
      <c r="K480" s="1"/>
    </row>
    <row r="481" spans="1:11" s="4" customFormat="1" ht="14.25">
      <c r="A481" s="66" t="s">
        <v>302</v>
      </c>
      <c r="B481" s="66" t="s">
        <v>162</v>
      </c>
      <c r="C481" s="67"/>
      <c r="D481" s="68"/>
      <c r="E481" s="69"/>
      <c r="F481" s="70"/>
      <c r="G481" s="71">
        <f>G482+G501+G513</f>
        <v>0</v>
      </c>
      <c r="H481" s="65"/>
      <c r="I481" s="65"/>
      <c r="J481" s="1"/>
      <c r="K481" s="1"/>
    </row>
    <row r="482" spans="1:11" s="4" customFormat="1" ht="14.25">
      <c r="A482" s="62" t="s">
        <v>978</v>
      </c>
      <c r="B482" s="63" t="s">
        <v>63</v>
      </c>
      <c r="C482" s="72"/>
      <c r="D482" s="73"/>
      <c r="E482" s="72"/>
      <c r="F482" s="72"/>
      <c r="G482" s="64">
        <f>SUM(G483:G500)</f>
        <v>0</v>
      </c>
      <c r="H482" s="65"/>
      <c r="I482" s="65"/>
      <c r="J482" s="1"/>
      <c r="K482" s="1"/>
    </row>
    <row r="483" spans="1:11" s="4" customFormat="1" ht="30.4">
      <c r="A483" s="39" t="s">
        <v>721</v>
      </c>
      <c r="B483" s="40" t="s">
        <v>64</v>
      </c>
      <c r="C483" s="41" t="s">
        <v>22</v>
      </c>
      <c r="D483" s="42">
        <v>400</v>
      </c>
      <c r="E483" s="43"/>
      <c r="F483" s="44" t="str">
        <f t="shared" si="108" ref="F483:F500">+numtext(E483)</f>
        <v>CERO PESOS 00/100 M.N.</v>
      </c>
      <c r="G483" s="45">
        <f t="shared" si="109" ref="G483:G500">+ROUND(D483*E483,2)</f>
        <v>0</v>
      </c>
      <c r="H483" s="65"/>
      <c r="I483" s="65"/>
      <c r="J483" s="1"/>
      <c r="K483" s="1"/>
    </row>
    <row r="484" spans="1:11" s="4" customFormat="1" ht="50.65">
      <c r="A484" s="39" t="s">
        <v>722</v>
      </c>
      <c r="B484" s="40" t="s">
        <v>163</v>
      </c>
      <c r="C484" s="41" t="s">
        <v>28</v>
      </c>
      <c r="D484" s="42">
        <v>140</v>
      </c>
      <c r="E484" s="43"/>
      <c r="F484" s="44" t="str">
        <f t="shared" si="108"/>
        <v>CERO PESOS 00/100 M.N.</v>
      </c>
      <c r="G484" s="45">
        <f t="shared" si="109"/>
        <v>0</v>
      </c>
      <c r="H484" s="65"/>
      <c r="I484" s="65"/>
      <c r="J484" s="1"/>
      <c r="K484" s="1"/>
    </row>
    <row r="485" spans="1:11" s="4" customFormat="1" ht="20.25">
      <c r="A485" s="39" t="s">
        <v>723</v>
      </c>
      <c r="B485" s="40" t="s">
        <v>164</v>
      </c>
      <c r="C485" s="41" t="s">
        <v>21</v>
      </c>
      <c r="D485" s="42">
        <v>600</v>
      </c>
      <c r="E485" s="43"/>
      <c r="F485" s="44" t="str">
        <f t="shared" si="108"/>
        <v>CERO PESOS 00/100 M.N.</v>
      </c>
      <c r="G485" s="45">
        <f t="shared" si="109"/>
        <v>0</v>
      </c>
      <c r="H485" s="65"/>
      <c r="I485" s="65"/>
      <c r="J485" s="1"/>
      <c r="K485" s="1"/>
    </row>
    <row r="486" spans="1:11" s="4" customFormat="1" ht="20.25">
      <c r="A486" s="39" t="s">
        <v>724</v>
      </c>
      <c r="B486" s="40" t="s">
        <v>165</v>
      </c>
      <c r="C486" s="41" t="s">
        <v>28</v>
      </c>
      <c r="D486" s="42">
        <v>60</v>
      </c>
      <c r="E486" s="43"/>
      <c r="F486" s="44" t="str">
        <f t="shared" si="108"/>
        <v>CERO PESOS 00/100 M.N.</v>
      </c>
      <c r="G486" s="45">
        <f t="shared" si="109"/>
        <v>0</v>
      </c>
      <c r="H486" s="65"/>
      <c r="I486" s="65"/>
      <c r="J486" s="1"/>
      <c r="K486" s="1"/>
    </row>
    <row r="487" spans="1:11" s="4" customFormat="1" ht="40.5">
      <c r="A487" s="39" t="s">
        <v>725</v>
      </c>
      <c r="B487" s="40" t="s">
        <v>928</v>
      </c>
      <c r="C487" s="41" t="s">
        <v>28</v>
      </c>
      <c r="D487" s="42">
        <v>40</v>
      </c>
      <c r="E487" s="43"/>
      <c r="F487" s="44" t="str">
        <f t="shared" si="108"/>
        <v>CERO PESOS 00/100 M.N.</v>
      </c>
      <c r="G487" s="45">
        <f t="shared" si="109"/>
        <v>0</v>
      </c>
      <c r="H487" s="65"/>
      <c r="I487" s="65"/>
      <c r="J487" s="1"/>
      <c r="K487" s="1"/>
    </row>
    <row r="488" spans="1:11" s="4" customFormat="1" ht="40.5">
      <c r="A488" s="39" t="s">
        <v>726</v>
      </c>
      <c r="B488" s="40" t="s">
        <v>166</v>
      </c>
      <c r="C488" s="41" t="s">
        <v>28</v>
      </c>
      <c r="D488" s="42">
        <v>40</v>
      </c>
      <c r="E488" s="43"/>
      <c r="F488" s="44" t="str">
        <f t="shared" si="108"/>
        <v>CERO PESOS 00/100 M.N.</v>
      </c>
      <c r="G488" s="45">
        <f t="shared" si="109"/>
        <v>0</v>
      </c>
      <c r="H488" s="65"/>
      <c r="I488" s="65"/>
      <c r="J488" s="1"/>
      <c r="K488" s="1"/>
    </row>
    <row r="489" spans="1:11" s="4" customFormat="1" ht="40.5">
      <c r="A489" s="39" t="s">
        <v>727</v>
      </c>
      <c r="B489" s="40" t="s">
        <v>66</v>
      </c>
      <c r="C489" s="41" t="s">
        <v>22</v>
      </c>
      <c r="D489" s="42">
        <v>35</v>
      </c>
      <c r="E489" s="43"/>
      <c r="F489" s="44" t="str">
        <f t="shared" si="108"/>
        <v>CERO PESOS 00/100 M.N.</v>
      </c>
      <c r="G489" s="45">
        <f t="shared" si="109"/>
        <v>0</v>
      </c>
      <c r="H489" s="65"/>
      <c r="I489" s="65"/>
      <c r="J489" s="1"/>
      <c r="K489" s="1"/>
    </row>
    <row r="490" spans="1:11" s="4" customFormat="1" ht="40.5">
      <c r="A490" s="39" t="s">
        <v>728</v>
      </c>
      <c r="B490" s="40" t="s">
        <v>929</v>
      </c>
      <c r="C490" s="41" t="s">
        <v>22</v>
      </c>
      <c r="D490" s="42">
        <v>100</v>
      </c>
      <c r="E490" s="43"/>
      <c r="F490" s="44" t="str">
        <f t="shared" si="108"/>
        <v>CERO PESOS 00/100 M.N.</v>
      </c>
      <c r="G490" s="45">
        <f t="shared" si="109"/>
        <v>0</v>
      </c>
      <c r="H490" s="65"/>
      <c r="I490" s="65"/>
      <c r="J490" s="1"/>
      <c r="K490" s="1"/>
    </row>
    <row r="491" spans="1:11" s="4" customFormat="1" ht="30.4">
      <c r="A491" s="39" t="s">
        <v>729</v>
      </c>
      <c r="B491" s="40" t="s">
        <v>67</v>
      </c>
      <c r="C491" s="41" t="s">
        <v>29</v>
      </c>
      <c r="D491" s="42">
        <v>60</v>
      </c>
      <c r="E491" s="43"/>
      <c r="F491" s="44" t="str">
        <f t="shared" si="108"/>
        <v>CERO PESOS 00/100 M.N.</v>
      </c>
      <c r="G491" s="45">
        <f t="shared" si="109"/>
        <v>0</v>
      </c>
      <c r="H491" s="65"/>
      <c r="I491" s="65"/>
      <c r="J491" s="1"/>
      <c r="K491" s="1"/>
    </row>
    <row r="492" spans="1:11" s="4" customFormat="1" ht="30.4">
      <c r="A492" s="39" t="s">
        <v>730</v>
      </c>
      <c r="B492" s="40" t="s">
        <v>68</v>
      </c>
      <c r="C492" s="41" t="s">
        <v>29</v>
      </c>
      <c r="D492" s="42">
        <v>38</v>
      </c>
      <c r="E492" s="43"/>
      <c r="F492" s="44" t="str">
        <f t="shared" si="108"/>
        <v>CERO PESOS 00/100 M.N.</v>
      </c>
      <c r="G492" s="45">
        <f t="shared" si="109"/>
        <v>0</v>
      </c>
      <c r="H492" s="65"/>
      <c r="I492" s="65"/>
      <c r="J492" s="1"/>
      <c r="K492" s="1"/>
    </row>
    <row r="493" spans="1:11" s="4" customFormat="1" ht="30.4">
      <c r="A493" s="39" t="s">
        <v>731</v>
      </c>
      <c r="B493" s="40" t="s">
        <v>930</v>
      </c>
      <c r="C493" s="41" t="s">
        <v>29</v>
      </c>
      <c r="D493" s="42">
        <v>20</v>
      </c>
      <c r="E493" s="43"/>
      <c r="F493" s="44" t="str">
        <f t="shared" si="108"/>
        <v>CERO PESOS 00/100 M.N.</v>
      </c>
      <c r="G493" s="45">
        <f t="shared" si="109"/>
        <v>0</v>
      </c>
      <c r="H493" s="65"/>
      <c r="I493" s="65"/>
      <c r="J493" s="1"/>
      <c r="K493" s="1"/>
    </row>
    <row r="494" spans="1:11" s="4" customFormat="1" ht="30.4">
      <c r="A494" s="39" t="s">
        <v>732</v>
      </c>
      <c r="B494" s="40" t="s">
        <v>931</v>
      </c>
      <c r="C494" s="41" t="s">
        <v>29</v>
      </c>
      <c r="D494" s="42">
        <v>20</v>
      </c>
      <c r="E494" s="43"/>
      <c r="F494" s="44" t="str">
        <f t="shared" si="108"/>
        <v>CERO PESOS 00/100 M.N.</v>
      </c>
      <c r="G494" s="45">
        <f t="shared" si="109"/>
        <v>0</v>
      </c>
      <c r="H494" s="65"/>
      <c r="I494" s="65"/>
      <c r="J494" s="1"/>
      <c r="K494" s="1"/>
    </row>
    <row r="495" spans="1:11" s="4" customFormat="1" ht="20.25">
      <c r="A495" s="39" t="s">
        <v>733</v>
      </c>
      <c r="B495" s="40" t="s">
        <v>69</v>
      </c>
      <c r="C495" s="41" t="s">
        <v>29</v>
      </c>
      <c r="D495" s="42">
        <v>10</v>
      </c>
      <c r="E495" s="43"/>
      <c r="F495" s="44" t="str">
        <f t="shared" si="108"/>
        <v>CERO PESOS 00/100 M.N.</v>
      </c>
      <c r="G495" s="45">
        <f t="shared" si="109"/>
        <v>0</v>
      </c>
      <c r="H495" s="65"/>
      <c r="I495" s="65"/>
      <c r="J495" s="1"/>
      <c r="K495" s="1"/>
    </row>
    <row r="496" spans="1:11" s="4" customFormat="1" ht="20.25">
      <c r="A496" s="39" t="s">
        <v>734</v>
      </c>
      <c r="B496" s="40" t="s">
        <v>70</v>
      </c>
      <c r="C496" s="41" t="s">
        <v>29</v>
      </c>
      <c r="D496" s="42">
        <v>10</v>
      </c>
      <c r="E496" s="43"/>
      <c r="F496" s="44" t="str">
        <f t="shared" si="108"/>
        <v>CERO PESOS 00/100 M.N.</v>
      </c>
      <c r="G496" s="45">
        <f t="shared" si="109"/>
        <v>0</v>
      </c>
      <c r="H496" s="65"/>
      <c r="I496" s="65"/>
      <c r="J496" s="1"/>
      <c r="K496" s="1"/>
    </row>
    <row r="497" spans="1:11" s="4" customFormat="1" ht="20.25">
      <c r="A497" s="39" t="s">
        <v>735</v>
      </c>
      <c r="B497" s="40" t="s">
        <v>932</v>
      </c>
      <c r="C497" s="41" t="s">
        <v>29</v>
      </c>
      <c r="D497" s="42">
        <v>5</v>
      </c>
      <c r="E497" s="43"/>
      <c r="F497" s="44" t="str">
        <f t="shared" si="108"/>
        <v>CERO PESOS 00/100 M.N.</v>
      </c>
      <c r="G497" s="45">
        <f t="shared" si="109"/>
        <v>0</v>
      </c>
      <c r="H497" s="65"/>
      <c r="I497" s="65"/>
      <c r="J497" s="1"/>
      <c r="K497" s="1"/>
    </row>
    <row r="498" spans="1:11" s="4" customFormat="1" ht="20.25">
      <c r="A498" s="39" t="s">
        <v>736</v>
      </c>
      <c r="B498" s="40" t="s">
        <v>904</v>
      </c>
      <c r="C498" s="41" t="s">
        <v>29</v>
      </c>
      <c r="D498" s="42">
        <v>2</v>
      </c>
      <c r="E498" s="43"/>
      <c r="F498" s="44" t="str">
        <f t="shared" si="108"/>
        <v>CERO PESOS 00/100 M.N.</v>
      </c>
      <c r="G498" s="45">
        <f t="shared" si="109"/>
        <v>0</v>
      </c>
      <c r="H498" s="65"/>
      <c r="I498" s="65"/>
      <c r="J498" s="1"/>
      <c r="K498" s="1"/>
    </row>
    <row r="499" spans="1:11" s="4" customFormat="1" ht="40.5">
      <c r="A499" s="39" t="s">
        <v>737</v>
      </c>
      <c r="B499" s="40" t="s">
        <v>933</v>
      </c>
      <c r="C499" s="41" t="s">
        <v>29</v>
      </c>
      <c r="D499" s="42">
        <v>10</v>
      </c>
      <c r="E499" s="43"/>
      <c r="F499" s="44" t="str">
        <f t="shared" si="108"/>
        <v>CERO PESOS 00/100 M.N.</v>
      </c>
      <c r="G499" s="45">
        <f t="shared" si="109"/>
        <v>0</v>
      </c>
      <c r="H499" s="65"/>
      <c r="I499" s="65"/>
      <c r="J499" s="1"/>
      <c r="K499" s="1"/>
    </row>
    <row r="500" spans="1:11" s="4" customFormat="1" ht="91.15">
      <c r="A500" s="39" t="s">
        <v>738</v>
      </c>
      <c r="B500" s="40" t="s">
        <v>171</v>
      </c>
      <c r="C500" s="41" t="s">
        <v>29</v>
      </c>
      <c r="D500" s="42">
        <v>12</v>
      </c>
      <c r="E500" s="43"/>
      <c r="F500" s="44" t="str">
        <f t="shared" si="108"/>
        <v>CERO PESOS 00/100 M.N.</v>
      </c>
      <c r="G500" s="45">
        <f t="shared" si="109"/>
        <v>0</v>
      </c>
      <c r="H500" s="65"/>
      <c r="I500" s="65"/>
      <c r="J500" s="1"/>
      <c r="K500" s="1"/>
    </row>
    <row r="501" spans="1:11" s="4" customFormat="1" ht="14.25">
      <c r="A501" s="62" t="s">
        <v>979</v>
      </c>
      <c r="B501" s="63" t="s">
        <v>934</v>
      </c>
      <c r="C501" s="72"/>
      <c r="D501" s="73"/>
      <c r="E501" s="72"/>
      <c r="F501" s="72"/>
      <c r="G501" s="64">
        <f>SUM(G502:G512)</f>
        <v>0</v>
      </c>
      <c r="H501" s="65"/>
      <c r="I501" s="65"/>
      <c r="J501" s="1"/>
      <c r="K501" s="1"/>
    </row>
    <row r="502" spans="1:11" s="4" customFormat="1" ht="30.4">
      <c r="A502" s="39" t="s">
        <v>739</v>
      </c>
      <c r="B502" s="40" t="s">
        <v>64</v>
      </c>
      <c r="C502" s="41" t="s">
        <v>22</v>
      </c>
      <c r="D502" s="42">
        <v>200</v>
      </c>
      <c r="E502" s="43"/>
      <c r="F502" s="44" t="str">
        <f t="shared" si="110" ref="F502:F512">+numtext(E502)</f>
        <v>CERO PESOS 00/100 M.N.</v>
      </c>
      <c r="G502" s="45">
        <f t="shared" si="111" ref="G502:G512">+ROUND(D502*E502,2)</f>
        <v>0</v>
      </c>
      <c r="H502" s="65"/>
      <c r="I502" s="65"/>
      <c r="J502" s="1"/>
      <c r="K502" s="1"/>
    </row>
    <row r="503" spans="1:11" s="4" customFormat="1" ht="50.65">
      <c r="A503" s="39" t="s">
        <v>740</v>
      </c>
      <c r="B503" s="40" t="s">
        <v>163</v>
      </c>
      <c r="C503" s="41" t="s">
        <v>28</v>
      </c>
      <c r="D503" s="42">
        <v>140</v>
      </c>
      <c r="E503" s="43"/>
      <c r="F503" s="44" t="str">
        <f t="shared" si="110"/>
        <v>CERO PESOS 00/100 M.N.</v>
      </c>
      <c r="G503" s="45">
        <f t="shared" si="111"/>
        <v>0</v>
      </c>
      <c r="H503" s="65"/>
      <c r="I503" s="65"/>
      <c r="J503" s="1"/>
      <c r="K503" s="1"/>
    </row>
    <row r="504" spans="1:11" s="4" customFormat="1" ht="20.25">
      <c r="A504" s="39" t="s">
        <v>741</v>
      </c>
      <c r="B504" s="40" t="s">
        <v>164</v>
      </c>
      <c r="C504" s="41" t="s">
        <v>21</v>
      </c>
      <c r="D504" s="42">
        <v>600</v>
      </c>
      <c r="E504" s="43"/>
      <c r="F504" s="44" t="str">
        <f t="shared" si="110"/>
        <v>CERO PESOS 00/100 M.N.</v>
      </c>
      <c r="G504" s="45">
        <f t="shared" si="111"/>
        <v>0</v>
      </c>
      <c r="H504" s="65"/>
      <c r="I504" s="65"/>
      <c r="J504" s="1"/>
      <c r="K504" s="1"/>
    </row>
    <row r="505" spans="1:11" s="4" customFormat="1" ht="20.25">
      <c r="A505" s="39" t="s">
        <v>742</v>
      </c>
      <c r="B505" s="40" t="s">
        <v>165</v>
      </c>
      <c r="C505" s="41" t="s">
        <v>28</v>
      </c>
      <c r="D505" s="42">
        <v>60</v>
      </c>
      <c r="E505" s="43"/>
      <c r="F505" s="44" t="str">
        <f t="shared" si="110"/>
        <v>CERO PESOS 00/100 M.N.</v>
      </c>
      <c r="G505" s="45">
        <f t="shared" si="111"/>
        <v>0</v>
      </c>
      <c r="H505" s="65"/>
      <c r="I505" s="65"/>
      <c r="J505" s="1"/>
      <c r="K505" s="1"/>
    </row>
    <row r="506" spans="1:11" s="4" customFormat="1" ht="40.5">
      <c r="A506" s="39" t="s">
        <v>743</v>
      </c>
      <c r="B506" s="40" t="s">
        <v>928</v>
      </c>
      <c r="C506" s="41" t="s">
        <v>28</v>
      </c>
      <c r="D506" s="42">
        <v>40</v>
      </c>
      <c r="E506" s="43"/>
      <c r="F506" s="44" t="str">
        <f t="shared" si="110"/>
        <v>CERO PESOS 00/100 M.N.</v>
      </c>
      <c r="G506" s="45">
        <f t="shared" si="111"/>
        <v>0</v>
      </c>
      <c r="H506" s="65"/>
      <c r="I506" s="65"/>
      <c r="J506" s="1"/>
      <c r="K506" s="1"/>
    </row>
    <row r="507" spans="1:11" s="4" customFormat="1" ht="40.5">
      <c r="A507" s="39" t="s">
        <v>744</v>
      </c>
      <c r="B507" s="40" t="s">
        <v>166</v>
      </c>
      <c r="C507" s="41" t="s">
        <v>28</v>
      </c>
      <c r="D507" s="42">
        <v>40</v>
      </c>
      <c r="E507" s="43"/>
      <c r="F507" s="44" t="str">
        <f t="shared" si="110"/>
        <v>CERO PESOS 00/100 M.N.</v>
      </c>
      <c r="G507" s="45">
        <f t="shared" si="111"/>
        <v>0</v>
      </c>
      <c r="H507" s="65"/>
      <c r="I507" s="65"/>
      <c r="J507" s="1"/>
      <c r="K507" s="1"/>
    </row>
    <row r="508" spans="1:11" s="4" customFormat="1" ht="40.5">
      <c r="A508" s="39" t="s">
        <v>745</v>
      </c>
      <c r="B508" s="40" t="s">
        <v>935</v>
      </c>
      <c r="C508" s="41" t="s">
        <v>22</v>
      </c>
      <c r="D508" s="42">
        <v>100</v>
      </c>
      <c r="E508" s="43"/>
      <c r="F508" s="44" t="str">
        <f t="shared" si="110"/>
        <v>CERO PESOS 00/100 M.N.</v>
      </c>
      <c r="G508" s="45">
        <f t="shared" si="111"/>
        <v>0</v>
      </c>
      <c r="H508" s="65"/>
      <c r="I508" s="65"/>
      <c r="J508" s="1"/>
      <c r="K508" s="1"/>
    </row>
    <row r="509" spans="1:11" s="4" customFormat="1" ht="40.5">
      <c r="A509" s="39" t="s">
        <v>746</v>
      </c>
      <c r="B509" s="40" t="s">
        <v>936</v>
      </c>
      <c r="C509" s="41" t="s">
        <v>29</v>
      </c>
      <c r="D509" s="42">
        <v>20</v>
      </c>
      <c r="E509" s="43"/>
      <c r="F509" s="44" t="str">
        <f t="shared" si="110"/>
        <v>CERO PESOS 00/100 M.N.</v>
      </c>
      <c r="G509" s="45">
        <f t="shared" si="111"/>
        <v>0</v>
      </c>
      <c r="H509" s="65"/>
      <c r="I509" s="65"/>
      <c r="J509" s="1"/>
      <c r="K509" s="1"/>
    </row>
    <row r="510" spans="1:11" s="4" customFormat="1" ht="30.4">
      <c r="A510" s="39" t="s">
        <v>747</v>
      </c>
      <c r="B510" s="40" t="s">
        <v>937</v>
      </c>
      <c r="C510" s="41" t="s">
        <v>29</v>
      </c>
      <c r="D510" s="42">
        <v>20</v>
      </c>
      <c r="E510" s="43"/>
      <c r="F510" s="44" t="str">
        <f t="shared" si="110"/>
        <v>CERO PESOS 00/100 M.N.</v>
      </c>
      <c r="G510" s="45">
        <f t="shared" si="111"/>
        <v>0</v>
      </c>
      <c r="H510" s="65"/>
      <c r="I510" s="65"/>
      <c r="J510" s="1"/>
      <c r="K510" s="1"/>
    </row>
    <row r="511" spans="1:11" s="4" customFormat="1" ht="30.4">
      <c r="A511" s="39" t="s">
        <v>748</v>
      </c>
      <c r="B511" s="40" t="s">
        <v>938</v>
      </c>
      <c r="C511" s="41" t="s">
        <v>22</v>
      </c>
      <c r="D511" s="42">
        <v>10</v>
      </c>
      <c r="E511" s="43"/>
      <c r="F511" s="44" t="str">
        <f t="shared" si="110"/>
        <v>CERO PESOS 00/100 M.N.</v>
      </c>
      <c r="G511" s="45">
        <f t="shared" si="111"/>
        <v>0</v>
      </c>
      <c r="H511" s="65"/>
      <c r="I511" s="65"/>
      <c r="J511" s="1"/>
      <c r="K511" s="1"/>
    </row>
    <row r="512" spans="1:11" s="4" customFormat="1" ht="91.15">
      <c r="A512" s="39" t="s">
        <v>749</v>
      </c>
      <c r="B512" s="40" t="s">
        <v>171</v>
      </c>
      <c r="C512" s="41" t="s">
        <v>29</v>
      </c>
      <c r="D512" s="42">
        <v>4</v>
      </c>
      <c r="E512" s="43"/>
      <c r="F512" s="44" t="str">
        <f t="shared" si="110"/>
        <v>CERO PESOS 00/100 M.N.</v>
      </c>
      <c r="G512" s="45">
        <f t="shared" si="111"/>
        <v>0</v>
      </c>
      <c r="H512" s="65"/>
      <c r="I512" s="65"/>
      <c r="J512" s="1"/>
      <c r="K512" s="1"/>
    </row>
    <row r="513" spans="1:11" s="4" customFormat="1" ht="14.25">
      <c r="A513" s="62" t="s">
        <v>980</v>
      </c>
      <c r="B513" s="63" t="s">
        <v>72</v>
      </c>
      <c r="C513" s="72"/>
      <c r="D513" s="73"/>
      <c r="E513" s="72"/>
      <c r="F513" s="72"/>
      <c r="G513" s="64">
        <f>SUM(G514:G538)</f>
        <v>0</v>
      </c>
      <c r="H513" s="65"/>
      <c r="I513" s="65"/>
      <c r="J513" s="1"/>
      <c r="K513" s="1"/>
    </row>
    <row r="514" spans="1:11" s="4" customFormat="1" ht="30.4">
      <c r="A514" s="39" t="s">
        <v>750</v>
      </c>
      <c r="B514" s="40" t="s">
        <v>64</v>
      </c>
      <c r="C514" s="41" t="s">
        <v>22</v>
      </c>
      <c r="D514" s="42">
        <v>400</v>
      </c>
      <c r="E514" s="43"/>
      <c r="F514" s="44" t="str">
        <f t="shared" si="112" ref="F514:F538">+numtext(E514)</f>
        <v>CERO PESOS 00/100 M.N.</v>
      </c>
      <c r="G514" s="45">
        <f t="shared" si="113" ref="G514:G538">+ROUND(D514*E514,2)</f>
        <v>0</v>
      </c>
      <c r="H514" s="65"/>
      <c r="I514" s="65"/>
      <c r="J514" s="1"/>
      <c r="K514" s="1"/>
    </row>
    <row r="515" spans="1:11" s="4" customFormat="1" ht="40.5">
      <c r="A515" s="39" t="s">
        <v>751</v>
      </c>
      <c r="B515" s="40" t="s">
        <v>939</v>
      </c>
      <c r="C515" s="41" t="s">
        <v>22</v>
      </c>
      <c r="D515" s="42">
        <v>80</v>
      </c>
      <c r="E515" s="43"/>
      <c r="F515" s="44" t="str">
        <f t="shared" si="112"/>
        <v>CERO PESOS 00/100 M.N.</v>
      </c>
      <c r="G515" s="45">
        <f t="shared" si="113"/>
        <v>0</v>
      </c>
      <c r="H515" s="65"/>
      <c r="I515" s="65"/>
      <c r="J515" s="1"/>
      <c r="K515" s="1"/>
    </row>
    <row r="516" spans="1:11" s="4" customFormat="1" ht="40.5">
      <c r="A516" s="39" t="s">
        <v>752</v>
      </c>
      <c r="B516" s="40" t="s">
        <v>940</v>
      </c>
      <c r="C516" s="41" t="s">
        <v>22</v>
      </c>
      <c r="D516" s="42">
        <v>40</v>
      </c>
      <c r="E516" s="43"/>
      <c r="F516" s="44" t="str">
        <f t="shared" si="112"/>
        <v>CERO PESOS 00/100 M.N.</v>
      </c>
      <c r="G516" s="45">
        <f t="shared" si="113"/>
        <v>0</v>
      </c>
      <c r="H516" s="65"/>
      <c r="I516" s="65"/>
      <c r="J516" s="1"/>
      <c r="K516" s="1"/>
    </row>
    <row r="517" spans="1:11" s="4" customFormat="1" ht="40.5">
      <c r="A517" s="39" t="s">
        <v>753</v>
      </c>
      <c r="B517" s="40" t="s">
        <v>172</v>
      </c>
      <c r="C517" s="41" t="s">
        <v>22</v>
      </c>
      <c r="D517" s="42">
        <v>100</v>
      </c>
      <c r="E517" s="43"/>
      <c r="F517" s="44" t="str">
        <f t="shared" si="112"/>
        <v>CERO PESOS 00/100 M.N.</v>
      </c>
      <c r="G517" s="45">
        <f t="shared" si="113"/>
        <v>0</v>
      </c>
      <c r="H517" s="65"/>
      <c r="I517" s="65"/>
      <c r="J517" s="1"/>
      <c r="K517" s="1"/>
    </row>
    <row r="518" spans="1:11" s="4" customFormat="1" ht="40.5">
      <c r="A518" s="39" t="s">
        <v>754</v>
      </c>
      <c r="B518" s="40" t="s">
        <v>173</v>
      </c>
      <c r="C518" s="41" t="s">
        <v>22</v>
      </c>
      <c r="D518" s="42">
        <v>100</v>
      </c>
      <c r="E518" s="43"/>
      <c r="F518" s="44" t="str">
        <f t="shared" si="112"/>
        <v>CERO PESOS 00/100 M.N.</v>
      </c>
      <c r="G518" s="45">
        <f t="shared" si="113"/>
        <v>0</v>
      </c>
      <c r="H518" s="65"/>
      <c r="I518" s="65"/>
      <c r="J518" s="1"/>
      <c r="K518" s="1"/>
    </row>
    <row r="519" spans="1:11" s="4" customFormat="1" ht="40.5">
      <c r="A519" s="39" t="s">
        <v>755</v>
      </c>
      <c r="B519" s="40" t="s">
        <v>941</v>
      </c>
      <c r="C519" s="41" t="s">
        <v>22</v>
      </c>
      <c r="D519" s="42">
        <v>20</v>
      </c>
      <c r="E519" s="43"/>
      <c r="F519" s="44" t="str">
        <f t="shared" si="112"/>
        <v>CERO PESOS 00/100 M.N.</v>
      </c>
      <c r="G519" s="45">
        <f t="shared" si="113"/>
        <v>0</v>
      </c>
      <c r="H519" s="65"/>
      <c r="I519" s="65"/>
      <c r="J519" s="1"/>
      <c r="K519" s="1"/>
    </row>
    <row r="520" spans="1:11" s="4" customFormat="1" ht="40.5">
      <c r="A520" s="39" t="s">
        <v>756</v>
      </c>
      <c r="B520" s="40" t="s">
        <v>942</v>
      </c>
      <c r="C520" s="41" t="s">
        <v>22</v>
      </c>
      <c r="D520" s="42">
        <v>12</v>
      </c>
      <c r="E520" s="43"/>
      <c r="F520" s="44" t="str">
        <f t="shared" si="112"/>
        <v>CERO PESOS 00/100 M.N.</v>
      </c>
      <c r="G520" s="45">
        <f t="shared" si="113"/>
        <v>0</v>
      </c>
      <c r="H520" s="65"/>
      <c r="I520" s="65"/>
      <c r="J520" s="1"/>
      <c r="K520" s="1"/>
    </row>
    <row r="521" spans="1:11" s="4" customFormat="1" ht="40.5">
      <c r="A521" s="39" t="s">
        <v>757</v>
      </c>
      <c r="B521" s="40" t="s">
        <v>73</v>
      </c>
      <c r="C521" s="41" t="s">
        <v>22</v>
      </c>
      <c r="D521" s="42">
        <v>150</v>
      </c>
      <c r="E521" s="43"/>
      <c r="F521" s="44" t="str">
        <f t="shared" si="112"/>
        <v>CERO PESOS 00/100 M.N.</v>
      </c>
      <c r="G521" s="45">
        <f t="shared" si="113"/>
        <v>0</v>
      </c>
      <c r="H521" s="65"/>
      <c r="I521" s="65"/>
      <c r="J521" s="1"/>
      <c r="K521" s="1"/>
    </row>
    <row r="522" spans="1:11" s="4" customFormat="1" ht="91.15">
      <c r="A522" s="39" t="s">
        <v>758</v>
      </c>
      <c r="B522" s="40" t="s">
        <v>74</v>
      </c>
      <c r="C522" s="41" t="s">
        <v>119</v>
      </c>
      <c r="D522" s="42">
        <v>40</v>
      </c>
      <c r="E522" s="43"/>
      <c r="F522" s="44" t="str">
        <f t="shared" si="112"/>
        <v>CERO PESOS 00/100 M.N.</v>
      </c>
      <c r="G522" s="45">
        <f t="shared" si="113"/>
        <v>0</v>
      </c>
      <c r="H522" s="65"/>
      <c r="I522" s="65"/>
      <c r="J522" s="1"/>
      <c r="K522" s="1"/>
    </row>
    <row r="523" spans="1:11" s="4" customFormat="1" ht="30.4">
      <c r="A523" s="39" t="s">
        <v>759</v>
      </c>
      <c r="B523" s="40" t="s">
        <v>943</v>
      </c>
      <c r="C523" s="41" t="s">
        <v>29</v>
      </c>
      <c r="D523" s="42">
        <v>1</v>
      </c>
      <c r="E523" s="43"/>
      <c r="F523" s="44" t="str">
        <f t="shared" si="112"/>
        <v>CERO PESOS 00/100 M.N.</v>
      </c>
      <c r="G523" s="45">
        <f t="shared" si="113"/>
        <v>0</v>
      </c>
      <c r="H523" s="65"/>
      <c r="I523" s="65"/>
      <c r="J523" s="1"/>
      <c r="K523" s="1"/>
    </row>
    <row r="524" spans="1:11" s="4" customFormat="1" ht="30.4">
      <c r="A524" s="39" t="s">
        <v>760</v>
      </c>
      <c r="B524" s="40" t="s">
        <v>944</v>
      </c>
      <c r="C524" s="41" t="s">
        <v>29</v>
      </c>
      <c r="D524" s="42">
        <v>11</v>
      </c>
      <c r="E524" s="43"/>
      <c r="F524" s="44" t="str">
        <f t="shared" si="112"/>
        <v>CERO PESOS 00/100 M.N.</v>
      </c>
      <c r="G524" s="45">
        <f t="shared" si="113"/>
        <v>0</v>
      </c>
      <c r="H524" s="65"/>
      <c r="I524" s="65"/>
      <c r="J524" s="1"/>
      <c r="K524" s="1"/>
    </row>
    <row r="525" spans="1:11" s="4" customFormat="1" ht="30.4">
      <c r="A525" s="39" t="s">
        <v>761</v>
      </c>
      <c r="B525" s="40" t="s">
        <v>174</v>
      </c>
      <c r="C525" s="41" t="s">
        <v>29</v>
      </c>
      <c r="D525" s="42">
        <v>1</v>
      </c>
      <c r="E525" s="43"/>
      <c r="F525" s="44" t="str">
        <f t="shared" si="112"/>
        <v>CERO PESOS 00/100 M.N.</v>
      </c>
      <c r="G525" s="45">
        <f t="shared" si="113"/>
        <v>0</v>
      </c>
      <c r="H525" s="65"/>
      <c r="I525" s="65"/>
      <c r="J525" s="1"/>
      <c r="K525" s="1"/>
    </row>
    <row r="526" spans="1:11" s="4" customFormat="1" ht="30.4">
      <c r="A526" s="39" t="s">
        <v>762</v>
      </c>
      <c r="B526" s="40" t="s">
        <v>175</v>
      </c>
      <c r="C526" s="41" t="s">
        <v>29</v>
      </c>
      <c r="D526" s="42">
        <v>5</v>
      </c>
      <c r="E526" s="43"/>
      <c r="F526" s="44" t="str">
        <f t="shared" si="112"/>
        <v>CERO PESOS 00/100 M.N.</v>
      </c>
      <c r="G526" s="45">
        <f t="shared" si="113"/>
        <v>0</v>
      </c>
      <c r="H526" s="65"/>
      <c r="I526" s="65"/>
      <c r="J526" s="1"/>
      <c r="K526" s="1"/>
    </row>
    <row r="527" spans="1:11" s="4" customFormat="1" ht="30.4">
      <c r="A527" s="39" t="s">
        <v>763</v>
      </c>
      <c r="B527" s="40" t="s">
        <v>945</v>
      </c>
      <c r="C527" s="41" t="s">
        <v>29</v>
      </c>
      <c r="D527" s="42">
        <v>3</v>
      </c>
      <c r="E527" s="43"/>
      <c r="F527" s="44" t="str">
        <f t="shared" si="112"/>
        <v>CERO PESOS 00/100 M.N.</v>
      </c>
      <c r="G527" s="45">
        <f t="shared" si="113"/>
        <v>0</v>
      </c>
      <c r="H527" s="65"/>
      <c r="I527" s="65"/>
      <c r="J527" s="1"/>
      <c r="K527" s="1"/>
    </row>
    <row r="528" spans="1:11" s="4" customFormat="1" ht="30.4">
      <c r="A528" s="39" t="s">
        <v>764</v>
      </c>
      <c r="B528" s="40" t="s">
        <v>946</v>
      </c>
      <c r="C528" s="41" t="s">
        <v>29</v>
      </c>
      <c r="D528" s="42">
        <v>8</v>
      </c>
      <c r="E528" s="43"/>
      <c r="F528" s="44" t="str">
        <f t="shared" si="112"/>
        <v>CERO PESOS 00/100 M.N.</v>
      </c>
      <c r="G528" s="45">
        <f t="shared" si="113"/>
        <v>0</v>
      </c>
      <c r="H528" s="65"/>
      <c r="I528" s="65"/>
      <c r="J528" s="1"/>
      <c r="K528" s="1"/>
    </row>
    <row r="529" spans="1:11" s="4" customFormat="1" ht="30.4">
      <c r="A529" s="39" t="s">
        <v>765</v>
      </c>
      <c r="B529" s="40" t="s">
        <v>176</v>
      </c>
      <c r="C529" s="41" t="s">
        <v>29</v>
      </c>
      <c r="D529" s="42">
        <v>24</v>
      </c>
      <c r="E529" s="43"/>
      <c r="F529" s="44" t="str">
        <f t="shared" si="112"/>
        <v>CERO PESOS 00/100 M.N.</v>
      </c>
      <c r="G529" s="45">
        <f t="shared" si="113"/>
        <v>0</v>
      </c>
      <c r="H529" s="65"/>
      <c r="I529" s="65"/>
      <c r="J529" s="1"/>
      <c r="K529" s="1"/>
    </row>
    <row r="530" spans="1:11" s="4" customFormat="1" ht="60.75">
      <c r="A530" s="39" t="s">
        <v>766</v>
      </c>
      <c r="B530" s="40" t="s">
        <v>177</v>
      </c>
      <c r="C530" s="41" t="s">
        <v>29</v>
      </c>
      <c r="D530" s="42">
        <v>15</v>
      </c>
      <c r="E530" s="43"/>
      <c r="F530" s="44" t="str">
        <f t="shared" si="112"/>
        <v>CERO PESOS 00/100 M.N.</v>
      </c>
      <c r="G530" s="45">
        <f t="shared" si="113"/>
        <v>0</v>
      </c>
      <c r="H530" s="65"/>
      <c r="I530" s="65"/>
      <c r="J530" s="1"/>
      <c r="K530" s="1"/>
    </row>
    <row r="531" spans="1:11" s="4" customFormat="1" ht="40.5">
      <c r="A531" s="39" t="s">
        <v>767</v>
      </c>
      <c r="B531" s="40" t="s">
        <v>947</v>
      </c>
      <c r="C531" s="41" t="s">
        <v>29</v>
      </c>
      <c r="D531" s="42">
        <v>8</v>
      </c>
      <c r="E531" s="43"/>
      <c r="F531" s="44" t="str">
        <f t="shared" si="112"/>
        <v>CERO PESOS 00/100 M.N.</v>
      </c>
      <c r="G531" s="45">
        <f t="shared" si="113"/>
        <v>0</v>
      </c>
      <c r="H531" s="65"/>
      <c r="I531" s="65"/>
      <c r="J531" s="1"/>
      <c r="K531" s="1"/>
    </row>
    <row r="532" spans="1:11" s="4" customFormat="1" ht="40.5">
      <c r="A532" s="39" t="s">
        <v>768</v>
      </c>
      <c r="B532" s="40" t="s">
        <v>71</v>
      </c>
      <c r="C532" s="41" t="s">
        <v>29</v>
      </c>
      <c r="D532" s="42">
        <v>20</v>
      </c>
      <c r="E532" s="43"/>
      <c r="F532" s="44" t="str">
        <f t="shared" si="112"/>
        <v>CERO PESOS 00/100 M.N.</v>
      </c>
      <c r="G532" s="45">
        <f t="shared" si="113"/>
        <v>0</v>
      </c>
      <c r="H532" s="65"/>
      <c r="I532" s="65"/>
      <c r="J532" s="1"/>
      <c r="K532" s="1"/>
    </row>
    <row r="533" spans="1:11" s="4" customFormat="1" ht="40.5">
      <c r="A533" s="39" t="s">
        <v>769</v>
      </c>
      <c r="B533" s="40" t="s">
        <v>178</v>
      </c>
      <c r="C533" s="41" t="s">
        <v>29</v>
      </c>
      <c r="D533" s="42">
        <v>5</v>
      </c>
      <c r="E533" s="43"/>
      <c r="F533" s="44" t="str">
        <f t="shared" si="112"/>
        <v>CERO PESOS 00/100 M.N.</v>
      </c>
      <c r="G533" s="45">
        <f t="shared" si="113"/>
        <v>0</v>
      </c>
      <c r="H533" s="65"/>
      <c r="I533" s="65"/>
      <c r="J533" s="1"/>
      <c r="K533" s="1"/>
    </row>
    <row r="534" spans="1:11" s="4" customFormat="1" ht="40.5">
      <c r="A534" s="39" t="s">
        <v>770</v>
      </c>
      <c r="B534" s="40" t="s">
        <v>179</v>
      </c>
      <c r="C534" s="41" t="s">
        <v>29</v>
      </c>
      <c r="D534" s="42">
        <v>12</v>
      </c>
      <c r="E534" s="43"/>
      <c r="F534" s="44" t="str">
        <f t="shared" si="112"/>
        <v>CERO PESOS 00/100 M.N.</v>
      </c>
      <c r="G534" s="45">
        <f t="shared" si="113"/>
        <v>0</v>
      </c>
      <c r="H534" s="65"/>
      <c r="I534" s="65"/>
      <c r="J534" s="1"/>
      <c r="K534" s="1"/>
    </row>
    <row r="535" spans="1:11" s="4" customFormat="1" ht="40.5">
      <c r="A535" s="39" t="s">
        <v>771</v>
      </c>
      <c r="B535" s="40" t="s">
        <v>908</v>
      </c>
      <c r="C535" s="41" t="s">
        <v>29</v>
      </c>
      <c r="D535" s="42">
        <v>8</v>
      </c>
      <c r="E535" s="43"/>
      <c r="F535" s="44" t="str">
        <f t="shared" si="112"/>
        <v>CERO PESOS 00/100 M.N.</v>
      </c>
      <c r="G535" s="45">
        <f t="shared" si="113"/>
        <v>0</v>
      </c>
      <c r="H535" s="65"/>
      <c r="I535" s="65"/>
      <c r="J535" s="1"/>
      <c r="K535" s="1"/>
    </row>
    <row r="536" spans="1:11" s="4" customFormat="1" ht="40.5">
      <c r="A536" s="39" t="s">
        <v>772</v>
      </c>
      <c r="B536" s="40" t="s">
        <v>948</v>
      </c>
      <c r="C536" s="41" t="s">
        <v>29</v>
      </c>
      <c r="D536" s="42">
        <v>6</v>
      </c>
      <c r="E536" s="43"/>
      <c r="F536" s="44" t="str">
        <f t="shared" si="112"/>
        <v>CERO PESOS 00/100 M.N.</v>
      </c>
      <c r="G536" s="45">
        <f t="shared" si="113"/>
        <v>0</v>
      </c>
      <c r="H536" s="65"/>
      <c r="I536" s="65"/>
      <c r="J536" s="1"/>
      <c r="K536" s="1"/>
    </row>
    <row r="537" spans="1:11" s="4" customFormat="1" ht="40.5">
      <c r="A537" s="39" t="s">
        <v>773</v>
      </c>
      <c r="B537" s="40" t="s">
        <v>77</v>
      </c>
      <c r="C537" s="41" t="s">
        <v>29</v>
      </c>
      <c r="D537" s="42">
        <v>65</v>
      </c>
      <c r="E537" s="43"/>
      <c r="F537" s="44" t="str">
        <f t="shared" si="112"/>
        <v>CERO PESOS 00/100 M.N.</v>
      </c>
      <c r="G537" s="45">
        <f t="shared" si="113"/>
        <v>0</v>
      </c>
      <c r="H537" s="65"/>
      <c r="I537" s="65"/>
      <c r="J537" s="1"/>
      <c r="K537" s="1"/>
    </row>
    <row r="538" spans="1:11" s="4" customFormat="1" ht="91.15">
      <c r="A538" s="39" t="s">
        <v>774</v>
      </c>
      <c r="B538" s="40" t="s">
        <v>949</v>
      </c>
      <c r="C538" s="41" t="s">
        <v>29</v>
      </c>
      <c r="D538" s="42">
        <v>1</v>
      </c>
      <c r="E538" s="43"/>
      <c r="F538" s="44" t="str">
        <f t="shared" si="112"/>
        <v>CERO PESOS 00/100 M.N.</v>
      </c>
      <c r="G538" s="45">
        <f t="shared" si="113"/>
        <v>0</v>
      </c>
      <c r="H538" s="65"/>
      <c r="I538" s="65"/>
      <c r="J538" s="1"/>
      <c r="K538" s="1"/>
    </row>
    <row r="539" spans="1:11" s="4" customFormat="1" ht="14.25">
      <c r="A539" s="66" t="s">
        <v>307</v>
      </c>
      <c r="B539" s="66" t="s">
        <v>78</v>
      </c>
      <c r="C539" s="67"/>
      <c r="D539" s="68"/>
      <c r="E539" s="69"/>
      <c r="F539" s="70"/>
      <c r="G539" s="71">
        <f>SUM(G540:G549)</f>
        <v>0</v>
      </c>
      <c r="H539" s="65"/>
      <c r="I539" s="65"/>
      <c r="J539" s="1"/>
      <c r="K539" s="1"/>
    </row>
    <row r="540" spans="1:11" s="4" customFormat="1" ht="151.9">
      <c r="A540" s="39" t="s">
        <v>775</v>
      </c>
      <c r="B540" s="40" t="s">
        <v>79</v>
      </c>
      <c r="C540" s="41" t="s">
        <v>29</v>
      </c>
      <c r="D540" s="42">
        <v>10</v>
      </c>
      <c r="E540" s="43"/>
      <c r="F540" s="44" t="str">
        <f t="shared" si="114" ref="F540:F549">+numtext(E540)</f>
        <v>CERO PESOS 00/100 M.N.</v>
      </c>
      <c r="G540" s="45">
        <f t="shared" si="115" ref="G540:G549">+ROUND(D540*E540,2)</f>
        <v>0</v>
      </c>
      <c r="H540" s="65"/>
      <c r="I540" s="65"/>
      <c r="J540" s="1"/>
      <c r="K540" s="1"/>
    </row>
    <row r="541" spans="1:11" s="4" customFormat="1" ht="50.65">
      <c r="A541" s="39" t="s">
        <v>776</v>
      </c>
      <c r="B541" s="40" t="s">
        <v>180</v>
      </c>
      <c r="C541" s="41" t="s">
        <v>29</v>
      </c>
      <c r="D541" s="42">
        <v>10</v>
      </c>
      <c r="E541" s="43"/>
      <c r="F541" s="44" t="str">
        <f t="shared" si="114"/>
        <v>CERO PESOS 00/100 M.N.</v>
      </c>
      <c r="G541" s="45">
        <f t="shared" si="115"/>
        <v>0</v>
      </c>
      <c r="H541" s="65"/>
      <c r="I541" s="65"/>
      <c r="J541" s="1"/>
      <c r="K541" s="1"/>
    </row>
    <row r="542" spans="1:11" s="4" customFormat="1" ht="60.75">
      <c r="A542" s="39" t="s">
        <v>777</v>
      </c>
      <c r="B542" s="40" t="s">
        <v>80</v>
      </c>
      <c r="C542" s="41" t="s">
        <v>29</v>
      </c>
      <c r="D542" s="42">
        <v>1</v>
      </c>
      <c r="E542" s="43"/>
      <c r="F542" s="44" t="str">
        <f t="shared" si="114"/>
        <v>CERO PESOS 00/100 M.N.</v>
      </c>
      <c r="G542" s="45">
        <f t="shared" si="115"/>
        <v>0</v>
      </c>
      <c r="H542" s="65"/>
      <c r="I542" s="65"/>
      <c r="J542" s="1"/>
      <c r="K542" s="1"/>
    </row>
    <row r="543" spans="1:11" s="4" customFormat="1" ht="50.65">
      <c r="A543" s="39" t="s">
        <v>778</v>
      </c>
      <c r="B543" s="40" t="s">
        <v>181</v>
      </c>
      <c r="C543" s="41" t="s">
        <v>29</v>
      </c>
      <c r="D543" s="42">
        <v>2</v>
      </c>
      <c r="E543" s="43"/>
      <c r="F543" s="44" t="str">
        <f t="shared" si="114"/>
        <v>CERO PESOS 00/100 M.N.</v>
      </c>
      <c r="G543" s="45">
        <f t="shared" si="115"/>
        <v>0</v>
      </c>
      <c r="H543" s="65"/>
      <c r="I543" s="65"/>
      <c r="J543" s="1"/>
      <c r="K543" s="1"/>
    </row>
    <row r="544" spans="1:11" s="4" customFormat="1" ht="60.75">
      <c r="A544" s="39" t="s">
        <v>779</v>
      </c>
      <c r="B544" s="40" t="s">
        <v>883</v>
      </c>
      <c r="C544" s="41" t="s">
        <v>29</v>
      </c>
      <c r="D544" s="42">
        <v>2</v>
      </c>
      <c r="E544" s="43"/>
      <c r="F544" s="44" t="str">
        <f t="shared" si="114"/>
        <v>CERO PESOS 00/100 M.N.</v>
      </c>
      <c r="G544" s="45">
        <f t="shared" si="115"/>
        <v>0</v>
      </c>
      <c r="H544" s="65"/>
      <c r="I544" s="65"/>
      <c r="J544" s="1"/>
      <c r="K544" s="1"/>
    </row>
    <row r="545" spans="1:11" s="4" customFormat="1" ht="60.75">
      <c r="A545" s="39" t="s">
        <v>780</v>
      </c>
      <c r="B545" s="40" t="s">
        <v>303</v>
      </c>
      <c r="C545" s="41" t="s">
        <v>29</v>
      </c>
      <c r="D545" s="42">
        <v>2</v>
      </c>
      <c r="E545" s="43"/>
      <c r="F545" s="44" t="str">
        <f t="shared" si="114"/>
        <v>CERO PESOS 00/100 M.N.</v>
      </c>
      <c r="G545" s="45">
        <f t="shared" si="115"/>
        <v>0</v>
      </c>
      <c r="H545" s="65"/>
      <c r="I545" s="65"/>
      <c r="J545" s="1"/>
      <c r="K545" s="1"/>
    </row>
    <row r="546" spans="1:11" s="4" customFormat="1" ht="111.4">
      <c r="A546" s="39" t="s">
        <v>781</v>
      </c>
      <c r="B546" s="40" t="s">
        <v>81</v>
      </c>
      <c r="C546" s="41" t="s">
        <v>29</v>
      </c>
      <c r="D546" s="42">
        <v>4</v>
      </c>
      <c r="E546" s="43"/>
      <c r="F546" s="44" t="str">
        <f t="shared" si="114"/>
        <v>CERO PESOS 00/100 M.N.</v>
      </c>
      <c r="G546" s="45">
        <f t="shared" si="115"/>
        <v>0</v>
      </c>
      <c r="H546" s="65"/>
      <c r="I546" s="65"/>
      <c r="J546" s="1"/>
      <c r="K546" s="1"/>
    </row>
    <row r="547" spans="1:11" s="4" customFormat="1" ht="40.5">
      <c r="A547" s="39" t="s">
        <v>782</v>
      </c>
      <c r="B547" s="40" t="s">
        <v>182</v>
      </c>
      <c r="C547" s="41" t="s">
        <v>29</v>
      </c>
      <c r="D547" s="42">
        <v>4</v>
      </c>
      <c r="E547" s="43"/>
      <c r="F547" s="44" t="str">
        <f t="shared" si="114"/>
        <v>CERO PESOS 00/100 M.N.</v>
      </c>
      <c r="G547" s="45">
        <f t="shared" si="115"/>
        <v>0</v>
      </c>
      <c r="H547" s="65"/>
      <c r="I547" s="65"/>
      <c r="J547" s="1"/>
      <c r="K547" s="1"/>
    </row>
    <row r="548" spans="1:11" s="4" customFormat="1" ht="131.65">
      <c r="A548" s="39" t="s">
        <v>783</v>
      </c>
      <c r="B548" s="40" t="s">
        <v>83</v>
      </c>
      <c r="C548" s="41" t="s">
        <v>29</v>
      </c>
      <c r="D548" s="42">
        <v>30</v>
      </c>
      <c r="E548" s="43"/>
      <c r="F548" s="44" t="str">
        <f t="shared" si="114"/>
        <v>CERO PESOS 00/100 M.N.</v>
      </c>
      <c r="G548" s="45">
        <f t="shared" si="115"/>
        <v>0</v>
      </c>
      <c r="H548" s="65"/>
      <c r="I548" s="65"/>
      <c r="J548" s="1"/>
      <c r="K548" s="1"/>
    </row>
    <row r="549" spans="1:11" s="4" customFormat="1" ht="40.5">
      <c r="A549" s="39" t="s">
        <v>784</v>
      </c>
      <c r="B549" s="40" t="s">
        <v>183</v>
      </c>
      <c r="C549" s="41" t="s">
        <v>29</v>
      </c>
      <c r="D549" s="42">
        <v>30</v>
      </c>
      <c r="E549" s="43"/>
      <c r="F549" s="44" t="str">
        <f t="shared" si="114"/>
        <v>CERO PESOS 00/100 M.N.</v>
      </c>
      <c r="G549" s="45">
        <f t="shared" si="115"/>
        <v>0</v>
      </c>
      <c r="H549" s="65"/>
      <c r="I549" s="65"/>
      <c r="J549" s="1"/>
      <c r="K549" s="1"/>
    </row>
    <row r="550" spans="1:11" s="4" customFormat="1" ht="14.25">
      <c r="A550" s="66" t="s">
        <v>308</v>
      </c>
      <c r="B550" s="66" t="s">
        <v>85</v>
      </c>
      <c r="C550" s="67"/>
      <c r="D550" s="68"/>
      <c r="E550" s="69"/>
      <c r="F550" s="70"/>
      <c r="G550" s="71">
        <f>SUM(G551:G593)</f>
        <v>0</v>
      </c>
      <c r="H550" s="65"/>
      <c r="I550" s="65"/>
      <c r="J550" s="1"/>
      <c r="K550" s="1"/>
    </row>
    <row r="551" spans="1:11" s="4" customFormat="1" ht="40.5">
      <c r="A551" s="39" t="s">
        <v>785</v>
      </c>
      <c r="B551" s="40" t="s">
        <v>950</v>
      </c>
      <c r="C551" s="41" t="s">
        <v>29</v>
      </c>
      <c r="D551" s="42">
        <v>2</v>
      </c>
      <c r="E551" s="43"/>
      <c r="F551" s="44" t="str">
        <f t="shared" si="116" ref="F551:F593">+numtext(E551)</f>
        <v>CERO PESOS 00/100 M.N.</v>
      </c>
      <c r="G551" s="45">
        <f t="shared" si="117" ref="G551:G593">+ROUND(D551*E551,2)</f>
        <v>0</v>
      </c>
      <c r="H551" s="65"/>
      <c r="I551" s="65"/>
      <c r="J551" s="1"/>
      <c r="K551" s="1"/>
    </row>
    <row r="552" spans="1:11" s="4" customFormat="1" ht="40.5">
      <c r="A552" s="39" t="s">
        <v>786</v>
      </c>
      <c r="B552" s="40" t="s">
        <v>951</v>
      </c>
      <c r="C552" s="41" t="s">
        <v>29</v>
      </c>
      <c r="D552" s="42">
        <v>2</v>
      </c>
      <c r="E552" s="43"/>
      <c r="F552" s="44" t="str">
        <f t="shared" si="116"/>
        <v>CERO PESOS 00/100 M.N.</v>
      </c>
      <c r="G552" s="45">
        <f t="shared" si="117"/>
        <v>0</v>
      </c>
      <c r="H552" s="65"/>
      <c r="I552" s="65"/>
      <c r="J552" s="1"/>
      <c r="K552" s="1"/>
    </row>
    <row r="553" spans="1:11" s="4" customFormat="1" ht="40.5">
      <c r="A553" s="39" t="s">
        <v>787</v>
      </c>
      <c r="B553" s="40" t="s">
        <v>952</v>
      </c>
      <c r="C553" s="41" t="s">
        <v>29</v>
      </c>
      <c r="D553" s="42">
        <v>1</v>
      </c>
      <c r="E553" s="43"/>
      <c r="F553" s="44" t="str">
        <f t="shared" si="116"/>
        <v>CERO PESOS 00/100 M.N.</v>
      </c>
      <c r="G553" s="45">
        <f t="shared" si="117"/>
        <v>0</v>
      </c>
      <c r="H553" s="65"/>
      <c r="I553" s="65"/>
      <c r="J553" s="1"/>
      <c r="K553" s="1"/>
    </row>
    <row r="554" spans="1:11" s="4" customFormat="1" ht="40.5">
      <c r="A554" s="39" t="s">
        <v>788</v>
      </c>
      <c r="B554" s="40" t="s">
        <v>953</v>
      </c>
      <c r="C554" s="41" t="s">
        <v>29</v>
      </c>
      <c r="D554" s="42">
        <v>42</v>
      </c>
      <c r="E554" s="43"/>
      <c r="F554" s="44" t="str">
        <f t="shared" si="116"/>
        <v>CERO PESOS 00/100 M.N.</v>
      </c>
      <c r="G554" s="45">
        <f t="shared" si="117"/>
        <v>0</v>
      </c>
      <c r="H554" s="65"/>
      <c r="I554" s="65"/>
      <c r="J554" s="1"/>
      <c r="K554" s="1"/>
    </row>
    <row r="555" spans="1:11" s="4" customFormat="1" ht="30.4">
      <c r="A555" s="39" t="s">
        <v>789</v>
      </c>
      <c r="B555" s="40" t="s">
        <v>954</v>
      </c>
      <c r="C555" s="41" t="s">
        <v>29</v>
      </c>
      <c r="D555" s="42">
        <v>4</v>
      </c>
      <c r="E555" s="43"/>
      <c r="F555" s="44" t="str">
        <f t="shared" si="116"/>
        <v>CERO PESOS 00/100 M.N.</v>
      </c>
      <c r="G555" s="45">
        <f t="shared" si="117"/>
        <v>0</v>
      </c>
      <c r="H555" s="65"/>
      <c r="I555" s="65"/>
      <c r="J555" s="1"/>
      <c r="K555" s="1"/>
    </row>
    <row r="556" spans="1:11" s="4" customFormat="1" ht="30.4">
      <c r="A556" s="39" t="s">
        <v>790</v>
      </c>
      <c r="B556" s="40" t="s">
        <v>955</v>
      </c>
      <c r="C556" s="41" t="s">
        <v>29</v>
      </c>
      <c r="D556" s="42">
        <v>5</v>
      </c>
      <c r="E556" s="43"/>
      <c r="F556" s="44" t="str">
        <f t="shared" si="116"/>
        <v>CERO PESOS 00/100 M.N.</v>
      </c>
      <c r="G556" s="45">
        <f t="shared" si="117"/>
        <v>0</v>
      </c>
      <c r="H556" s="65"/>
      <c r="I556" s="65"/>
      <c r="J556" s="1"/>
      <c r="K556" s="1"/>
    </row>
    <row r="557" spans="1:11" s="4" customFormat="1" ht="40.5">
      <c r="A557" s="39" t="s">
        <v>791</v>
      </c>
      <c r="B557" s="40" t="s">
        <v>956</v>
      </c>
      <c r="C557" s="41" t="s">
        <v>29</v>
      </c>
      <c r="D557" s="42">
        <v>10</v>
      </c>
      <c r="E557" s="43"/>
      <c r="F557" s="44" t="str">
        <f t="shared" si="116"/>
        <v>CERO PESOS 00/100 M.N.</v>
      </c>
      <c r="G557" s="45">
        <f t="shared" si="117"/>
        <v>0</v>
      </c>
      <c r="H557" s="65"/>
      <c r="I557" s="65"/>
      <c r="J557" s="1"/>
      <c r="K557" s="1"/>
    </row>
    <row r="558" spans="1:11" s="4" customFormat="1" ht="30.4">
      <c r="A558" s="39" t="s">
        <v>792</v>
      </c>
      <c r="B558" s="40" t="s">
        <v>957</v>
      </c>
      <c r="C558" s="41" t="s">
        <v>29</v>
      </c>
      <c r="D558" s="42">
        <v>6</v>
      </c>
      <c r="E558" s="43"/>
      <c r="F558" s="44" t="str">
        <f t="shared" si="116"/>
        <v>CERO PESOS 00/100 M.N.</v>
      </c>
      <c r="G558" s="45">
        <f t="shared" si="117"/>
        <v>0</v>
      </c>
      <c r="H558" s="65"/>
      <c r="I558" s="65"/>
      <c r="J558" s="1"/>
      <c r="K558" s="1"/>
    </row>
    <row r="559" spans="1:11" s="4" customFormat="1" ht="30.4">
      <c r="A559" s="39" t="s">
        <v>793</v>
      </c>
      <c r="B559" s="40" t="s">
        <v>958</v>
      </c>
      <c r="C559" s="41" t="s">
        <v>29</v>
      </c>
      <c r="D559" s="42">
        <v>6</v>
      </c>
      <c r="E559" s="43"/>
      <c r="F559" s="44" t="str">
        <f t="shared" si="116"/>
        <v>CERO PESOS 00/100 M.N.</v>
      </c>
      <c r="G559" s="45">
        <f t="shared" si="117"/>
        <v>0</v>
      </c>
      <c r="H559" s="65"/>
      <c r="I559" s="65"/>
      <c r="J559" s="1"/>
      <c r="K559" s="1"/>
    </row>
    <row r="560" spans="1:11" s="4" customFormat="1" ht="30.4">
      <c r="A560" s="39" t="s">
        <v>794</v>
      </c>
      <c r="B560" s="40" t="s">
        <v>959</v>
      </c>
      <c r="C560" s="41" t="s">
        <v>29</v>
      </c>
      <c r="D560" s="42">
        <v>7</v>
      </c>
      <c r="E560" s="43"/>
      <c r="F560" s="44" t="str">
        <f t="shared" si="116"/>
        <v>CERO PESOS 00/100 M.N.</v>
      </c>
      <c r="G560" s="45">
        <f t="shared" si="117"/>
        <v>0</v>
      </c>
      <c r="H560" s="65"/>
      <c r="I560" s="65"/>
      <c r="J560" s="1"/>
      <c r="K560" s="1"/>
    </row>
    <row r="561" spans="1:11" s="4" customFormat="1" ht="30.4">
      <c r="A561" s="39" t="s">
        <v>795</v>
      </c>
      <c r="B561" s="40" t="s">
        <v>960</v>
      </c>
      <c r="C561" s="41" t="s">
        <v>29</v>
      </c>
      <c r="D561" s="42">
        <v>3</v>
      </c>
      <c r="E561" s="43"/>
      <c r="F561" s="44" t="str">
        <f t="shared" si="116"/>
        <v>CERO PESOS 00/100 M.N.</v>
      </c>
      <c r="G561" s="45">
        <f t="shared" si="117"/>
        <v>0</v>
      </c>
      <c r="H561" s="65"/>
      <c r="I561" s="65"/>
      <c r="J561" s="1"/>
      <c r="K561" s="1"/>
    </row>
    <row r="562" spans="1:11" s="4" customFormat="1" ht="30.4">
      <c r="A562" s="39" t="s">
        <v>796</v>
      </c>
      <c r="B562" s="40" t="s">
        <v>961</v>
      </c>
      <c r="C562" s="41" t="s">
        <v>29</v>
      </c>
      <c r="D562" s="42">
        <v>6</v>
      </c>
      <c r="E562" s="43"/>
      <c r="F562" s="44" t="str">
        <f t="shared" si="116"/>
        <v>CERO PESOS 00/100 M.N.</v>
      </c>
      <c r="G562" s="45">
        <f t="shared" si="117"/>
        <v>0</v>
      </c>
      <c r="H562" s="65"/>
      <c r="I562" s="65"/>
      <c r="J562" s="1"/>
      <c r="K562" s="1"/>
    </row>
    <row r="563" spans="1:11" s="4" customFormat="1" ht="30.4">
      <c r="A563" s="39" t="s">
        <v>797</v>
      </c>
      <c r="B563" s="40" t="s">
        <v>962</v>
      </c>
      <c r="C563" s="41" t="s">
        <v>29</v>
      </c>
      <c r="D563" s="42">
        <v>4</v>
      </c>
      <c r="E563" s="43"/>
      <c r="F563" s="44" t="str">
        <f t="shared" si="116"/>
        <v>CERO PESOS 00/100 M.N.</v>
      </c>
      <c r="G563" s="45">
        <f t="shared" si="117"/>
        <v>0</v>
      </c>
      <c r="H563" s="65"/>
      <c r="I563" s="65"/>
      <c r="J563" s="1"/>
      <c r="K563" s="1"/>
    </row>
    <row r="564" spans="1:11" s="4" customFormat="1" ht="30.4">
      <c r="A564" s="39" t="s">
        <v>798</v>
      </c>
      <c r="B564" s="40" t="s">
        <v>963</v>
      </c>
      <c r="C564" s="41" t="s">
        <v>29</v>
      </c>
      <c r="D564" s="42">
        <v>1</v>
      </c>
      <c r="E564" s="43"/>
      <c r="F564" s="44" t="str">
        <f t="shared" si="116"/>
        <v>CERO PESOS 00/100 M.N.</v>
      </c>
      <c r="G564" s="45">
        <f t="shared" si="117"/>
        <v>0</v>
      </c>
      <c r="H564" s="65"/>
      <c r="I564" s="65"/>
      <c r="J564" s="1"/>
      <c r="K564" s="1"/>
    </row>
    <row r="565" spans="1:11" s="4" customFormat="1" ht="30.4">
      <c r="A565" s="39" t="s">
        <v>799</v>
      </c>
      <c r="B565" s="40" t="s">
        <v>964</v>
      </c>
      <c r="C565" s="41" t="s">
        <v>29</v>
      </c>
      <c r="D565" s="42">
        <v>1</v>
      </c>
      <c r="E565" s="43"/>
      <c r="F565" s="44" t="str">
        <f t="shared" si="116"/>
        <v>CERO PESOS 00/100 M.N.</v>
      </c>
      <c r="G565" s="45">
        <f t="shared" si="117"/>
        <v>0</v>
      </c>
      <c r="H565" s="65"/>
      <c r="I565" s="65"/>
      <c r="J565" s="1"/>
      <c r="K565" s="1"/>
    </row>
    <row r="566" spans="1:11" s="4" customFormat="1" ht="30.4">
      <c r="A566" s="39" t="s">
        <v>800</v>
      </c>
      <c r="B566" s="40" t="s">
        <v>965</v>
      </c>
      <c r="C566" s="41" t="s">
        <v>29</v>
      </c>
      <c r="D566" s="42">
        <v>1</v>
      </c>
      <c r="E566" s="43"/>
      <c r="F566" s="44" t="str">
        <f t="shared" si="116"/>
        <v>CERO PESOS 00/100 M.N.</v>
      </c>
      <c r="G566" s="45">
        <f t="shared" si="117"/>
        <v>0</v>
      </c>
      <c r="H566" s="65"/>
      <c r="I566" s="65"/>
      <c r="J566" s="1"/>
      <c r="K566" s="1"/>
    </row>
    <row r="567" spans="1:11" s="4" customFormat="1" ht="40.5">
      <c r="A567" s="39" t="s">
        <v>801</v>
      </c>
      <c r="B567" s="40" t="s">
        <v>185</v>
      </c>
      <c r="C567" s="41" t="s">
        <v>22</v>
      </c>
      <c r="D567" s="42">
        <v>200</v>
      </c>
      <c r="E567" s="43"/>
      <c r="F567" s="44" t="str">
        <f t="shared" si="116"/>
        <v>CERO PESOS 00/100 M.N.</v>
      </c>
      <c r="G567" s="45">
        <f t="shared" si="117"/>
        <v>0</v>
      </c>
      <c r="H567" s="65"/>
      <c r="I567" s="65"/>
      <c r="J567" s="1"/>
      <c r="K567" s="1"/>
    </row>
    <row r="568" spans="1:11" s="4" customFormat="1" ht="40.5">
      <c r="A568" s="39" t="s">
        <v>802</v>
      </c>
      <c r="B568" s="40" t="s">
        <v>186</v>
      </c>
      <c r="C568" s="41" t="s">
        <v>22</v>
      </c>
      <c r="D568" s="42">
        <v>650</v>
      </c>
      <c r="E568" s="43"/>
      <c r="F568" s="44" t="str">
        <f t="shared" si="116"/>
        <v>CERO PESOS 00/100 M.N.</v>
      </c>
      <c r="G568" s="45">
        <f t="shared" si="117"/>
        <v>0</v>
      </c>
      <c r="H568" s="65"/>
      <c r="I568" s="65"/>
      <c r="J568" s="1"/>
      <c r="K568" s="1"/>
    </row>
    <row r="569" spans="1:11" s="4" customFormat="1" ht="40.5">
      <c r="A569" s="39" t="s">
        <v>803</v>
      </c>
      <c r="B569" s="40" t="s">
        <v>189</v>
      </c>
      <c r="C569" s="41" t="s">
        <v>22</v>
      </c>
      <c r="D569" s="42">
        <v>80</v>
      </c>
      <c r="E569" s="43"/>
      <c r="F569" s="44" t="str">
        <f t="shared" si="116"/>
        <v>CERO PESOS 00/100 M.N.</v>
      </c>
      <c r="G569" s="45">
        <f t="shared" si="117"/>
        <v>0</v>
      </c>
      <c r="H569" s="65"/>
      <c r="I569" s="65"/>
      <c r="J569" s="1"/>
      <c r="K569" s="1"/>
    </row>
    <row r="570" spans="1:11" s="4" customFormat="1" ht="40.5">
      <c r="A570" s="39" t="s">
        <v>804</v>
      </c>
      <c r="B570" s="40" t="s">
        <v>966</v>
      </c>
      <c r="C570" s="41" t="s">
        <v>22</v>
      </c>
      <c r="D570" s="42">
        <v>50</v>
      </c>
      <c r="E570" s="43"/>
      <c r="F570" s="44" t="str">
        <f t="shared" si="116"/>
        <v>CERO PESOS 00/100 M.N.</v>
      </c>
      <c r="G570" s="45">
        <f t="shared" si="117"/>
        <v>0</v>
      </c>
      <c r="H570" s="65"/>
      <c r="I570" s="65"/>
      <c r="J570" s="1"/>
      <c r="K570" s="1"/>
    </row>
    <row r="571" spans="1:11" s="4" customFormat="1" ht="40.5">
      <c r="A571" s="39" t="s">
        <v>805</v>
      </c>
      <c r="B571" s="40" t="s">
        <v>889</v>
      </c>
      <c r="C571" s="41" t="s">
        <v>22</v>
      </c>
      <c r="D571" s="42">
        <v>25</v>
      </c>
      <c r="E571" s="43"/>
      <c r="F571" s="44" t="str">
        <f t="shared" si="116"/>
        <v>CERO PESOS 00/100 M.N.</v>
      </c>
      <c r="G571" s="45">
        <f t="shared" si="117"/>
        <v>0</v>
      </c>
      <c r="H571" s="65"/>
      <c r="I571" s="65"/>
      <c r="J571" s="1"/>
      <c r="K571" s="1"/>
    </row>
    <row r="572" spans="1:11" s="4" customFormat="1" ht="30.4">
      <c r="A572" s="39" t="s">
        <v>806</v>
      </c>
      <c r="B572" s="40" t="s">
        <v>187</v>
      </c>
      <c r="C572" s="41" t="s">
        <v>22</v>
      </c>
      <c r="D572" s="42">
        <v>100</v>
      </c>
      <c r="E572" s="43"/>
      <c r="F572" s="44" t="str">
        <f t="shared" si="116"/>
        <v>CERO PESOS 00/100 M.N.</v>
      </c>
      <c r="G572" s="45">
        <f t="shared" si="117"/>
        <v>0</v>
      </c>
      <c r="H572" s="65"/>
      <c r="I572" s="65"/>
      <c r="J572" s="1"/>
      <c r="K572" s="1"/>
    </row>
    <row r="573" spans="1:11" s="4" customFormat="1" ht="30.4">
      <c r="A573" s="39" t="s">
        <v>807</v>
      </c>
      <c r="B573" s="40" t="s">
        <v>188</v>
      </c>
      <c r="C573" s="41" t="s">
        <v>22</v>
      </c>
      <c r="D573" s="42">
        <v>20</v>
      </c>
      <c r="E573" s="43"/>
      <c r="F573" s="44" t="str">
        <f t="shared" si="116"/>
        <v>CERO PESOS 00/100 M.N.</v>
      </c>
      <c r="G573" s="45">
        <f t="shared" si="117"/>
        <v>0</v>
      </c>
      <c r="H573" s="65"/>
      <c r="I573" s="65"/>
      <c r="J573" s="1"/>
      <c r="K573" s="1"/>
    </row>
    <row r="574" spans="1:11" s="4" customFormat="1" ht="30.4">
      <c r="A574" s="39" t="s">
        <v>808</v>
      </c>
      <c r="B574" s="40" t="s">
        <v>190</v>
      </c>
      <c r="C574" s="41" t="s">
        <v>22</v>
      </c>
      <c r="D574" s="42">
        <v>48</v>
      </c>
      <c r="E574" s="43"/>
      <c r="F574" s="44" t="str">
        <f t="shared" si="116"/>
        <v>CERO PESOS 00/100 M.N.</v>
      </c>
      <c r="G574" s="45">
        <f t="shared" si="117"/>
        <v>0</v>
      </c>
      <c r="H574" s="65"/>
      <c r="I574" s="65"/>
      <c r="J574" s="1"/>
      <c r="K574" s="1"/>
    </row>
    <row r="575" spans="1:11" s="4" customFormat="1" ht="30.4">
      <c r="A575" s="39" t="s">
        <v>809</v>
      </c>
      <c r="B575" s="40" t="s">
        <v>191</v>
      </c>
      <c r="C575" s="41" t="s">
        <v>22</v>
      </c>
      <c r="D575" s="42">
        <v>48</v>
      </c>
      <c r="E575" s="43"/>
      <c r="F575" s="44" t="str">
        <f t="shared" si="116"/>
        <v>CERO PESOS 00/100 M.N.</v>
      </c>
      <c r="G575" s="45">
        <f t="shared" si="117"/>
        <v>0</v>
      </c>
      <c r="H575" s="65"/>
      <c r="I575" s="65"/>
      <c r="J575" s="1"/>
      <c r="K575" s="1"/>
    </row>
    <row r="576" spans="1:11" s="4" customFormat="1" ht="40.5">
      <c r="A576" s="39" t="s">
        <v>810</v>
      </c>
      <c r="B576" s="40" t="s">
        <v>967</v>
      </c>
      <c r="C576" s="41" t="s">
        <v>22</v>
      </c>
      <c r="D576" s="42">
        <v>20</v>
      </c>
      <c r="E576" s="43"/>
      <c r="F576" s="44" t="str">
        <f t="shared" si="116"/>
        <v>CERO PESOS 00/100 M.N.</v>
      </c>
      <c r="G576" s="45">
        <f t="shared" si="117"/>
        <v>0</v>
      </c>
      <c r="H576" s="65"/>
      <c r="I576" s="65"/>
      <c r="J576" s="1"/>
      <c r="K576" s="1"/>
    </row>
    <row r="577" spans="1:11" s="4" customFormat="1" ht="70.9">
      <c r="A577" s="39" t="s">
        <v>811</v>
      </c>
      <c r="B577" s="40" t="s">
        <v>86</v>
      </c>
      <c r="C577" s="41" t="s">
        <v>29</v>
      </c>
      <c r="D577" s="42">
        <v>150</v>
      </c>
      <c r="E577" s="43"/>
      <c r="F577" s="44" t="str">
        <f t="shared" si="116"/>
        <v>CERO PESOS 00/100 M.N.</v>
      </c>
      <c r="G577" s="45">
        <f t="shared" si="117"/>
        <v>0</v>
      </c>
      <c r="H577" s="65"/>
      <c r="I577" s="65"/>
      <c r="J577" s="1"/>
      <c r="K577" s="1"/>
    </row>
    <row r="578" spans="1:11" s="4" customFormat="1" ht="50.65">
      <c r="A578" s="39" t="s">
        <v>812</v>
      </c>
      <c r="B578" s="40" t="s">
        <v>968</v>
      </c>
      <c r="C578" s="41" t="s">
        <v>22</v>
      </c>
      <c r="D578" s="42">
        <v>300</v>
      </c>
      <c r="E578" s="43"/>
      <c r="F578" s="44" t="str">
        <f t="shared" si="116"/>
        <v>CERO PESOS 00/100 M.N.</v>
      </c>
      <c r="G578" s="45">
        <f t="shared" si="117"/>
        <v>0</v>
      </c>
      <c r="H578" s="65"/>
      <c r="I578" s="65"/>
      <c r="J578" s="1"/>
      <c r="K578" s="1"/>
    </row>
    <row r="579" spans="1:11" s="4" customFormat="1" ht="50.65">
      <c r="A579" s="39" t="s">
        <v>813</v>
      </c>
      <c r="B579" s="40" t="s">
        <v>969</v>
      </c>
      <c r="C579" s="41" t="s">
        <v>22</v>
      </c>
      <c r="D579" s="42">
        <v>300</v>
      </c>
      <c r="E579" s="43"/>
      <c r="F579" s="44" t="str">
        <f t="shared" si="116"/>
        <v>CERO PESOS 00/100 M.N.</v>
      </c>
      <c r="G579" s="45">
        <f t="shared" si="117"/>
        <v>0</v>
      </c>
      <c r="H579" s="65"/>
      <c r="I579" s="65"/>
      <c r="J579" s="1"/>
      <c r="K579" s="1"/>
    </row>
    <row r="580" spans="1:11" s="4" customFormat="1" ht="50.65">
      <c r="A580" s="39" t="s">
        <v>814</v>
      </c>
      <c r="B580" s="40" t="s">
        <v>970</v>
      </c>
      <c r="C580" s="41" t="s">
        <v>22</v>
      </c>
      <c r="D580" s="42">
        <v>100</v>
      </c>
      <c r="E580" s="43"/>
      <c r="F580" s="44" t="str">
        <f t="shared" si="116"/>
        <v>CERO PESOS 00/100 M.N.</v>
      </c>
      <c r="G580" s="45">
        <f t="shared" si="117"/>
        <v>0</v>
      </c>
      <c r="H580" s="65"/>
      <c r="I580" s="65"/>
      <c r="J580" s="1"/>
      <c r="K580" s="1"/>
    </row>
    <row r="581" spans="1:11" s="4" customFormat="1" ht="50.65">
      <c r="A581" s="39" t="s">
        <v>815</v>
      </c>
      <c r="B581" s="40" t="s">
        <v>971</v>
      </c>
      <c r="C581" s="41" t="s">
        <v>22</v>
      </c>
      <c r="D581" s="42">
        <v>100</v>
      </c>
      <c r="E581" s="43"/>
      <c r="F581" s="44" t="str">
        <f t="shared" si="116"/>
        <v>CERO PESOS 00/100 M.N.</v>
      </c>
      <c r="G581" s="45">
        <f t="shared" si="117"/>
        <v>0</v>
      </c>
      <c r="H581" s="65"/>
      <c r="I581" s="65"/>
      <c r="J581" s="1"/>
      <c r="K581" s="1"/>
    </row>
    <row r="582" spans="1:11" s="4" customFormat="1" ht="50.65">
      <c r="A582" s="39" t="s">
        <v>816</v>
      </c>
      <c r="B582" s="40" t="s">
        <v>972</v>
      </c>
      <c r="C582" s="41" t="s">
        <v>22</v>
      </c>
      <c r="D582" s="42">
        <v>50</v>
      </c>
      <c r="E582" s="43"/>
      <c r="F582" s="44" t="str">
        <f t="shared" si="116"/>
        <v>CERO PESOS 00/100 M.N.</v>
      </c>
      <c r="G582" s="45">
        <f t="shared" si="117"/>
        <v>0</v>
      </c>
      <c r="H582" s="65"/>
      <c r="I582" s="65"/>
      <c r="J582" s="1"/>
      <c r="K582" s="1"/>
    </row>
    <row r="583" spans="1:11" s="4" customFormat="1" ht="50.65">
      <c r="A583" s="39" t="s">
        <v>817</v>
      </c>
      <c r="B583" s="40" t="s">
        <v>890</v>
      </c>
      <c r="C583" s="41" t="s">
        <v>22</v>
      </c>
      <c r="D583" s="42">
        <v>50</v>
      </c>
      <c r="E583" s="43"/>
      <c r="F583" s="44" t="str">
        <f t="shared" si="116"/>
        <v>CERO PESOS 00/100 M.N.</v>
      </c>
      <c r="G583" s="45">
        <f t="shared" si="117"/>
        <v>0</v>
      </c>
      <c r="H583" s="65"/>
      <c r="I583" s="65"/>
      <c r="J583" s="1"/>
      <c r="K583" s="1"/>
    </row>
    <row r="584" spans="1:11" s="4" customFormat="1" ht="50.65">
      <c r="A584" s="39" t="s">
        <v>818</v>
      </c>
      <c r="B584" s="40" t="s">
        <v>192</v>
      </c>
      <c r="C584" s="41" t="s">
        <v>22</v>
      </c>
      <c r="D584" s="42">
        <v>200</v>
      </c>
      <c r="E584" s="43"/>
      <c r="F584" s="44" t="str">
        <f t="shared" si="116"/>
        <v>CERO PESOS 00/100 M.N.</v>
      </c>
      <c r="G584" s="45">
        <f t="shared" si="117"/>
        <v>0</v>
      </c>
      <c r="H584" s="65"/>
      <c r="I584" s="65"/>
      <c r="J584" s="1"/>
      <c r="K584" s="1"/>
    </row>
    <row r="585" spans="1:11" s="4" customFormat="1" ht="50.65">
      <c r="A585" s="39" t="s">
        <v>819</v>
      </c>
      <c r="B585" s="40" t="s">
        <v>193</v>
      </c>
      <c r="C585" s="41" t="s">
        <v>22</v>
      </c>
      <c r="D585" s="42">
        <v>1500</v>
      </c>
      <c r="E585" s="43"/>
      <c r="F585" s="44" t="str">
        <f t="shared" si="116"/>
        <v>CERO PESOS 00/100 M.N.</v>
      </c>
      <c r="G585" s="45">
        <f t="shared" si="117"/>
        <v>0</v>
      </c>
      <c r="H585" s="65"/>
      <c r="I585" s="65"/>
      <c r="J585" s="1"/>
      <c r="K585" s="1"/>
    </row>
    <row r="586" spans="1:11" s="4" customFormat="1" ht="50.65">
      <c r="A586" s="39" t="s">
        <v>820</v>
      </c>
      <c r="B586" s="40" t="s">
        <v>194</v>
      </c>
      <c r="C586" s="41" t="s">
        <v>22</v>
      </c>
      <c r="D586" s="42">
        <v>1500</v>
      </c>
      <c r="E586" s="43"/>
      <c r="F586" s="44" t="str">
        <f t="shared" si="116"/>
        <v>CERO PESOS 00/100 M.N.</v>
      </c>
      <c r="G586" s="45">
        <f t="shared" si="117"/>
        <v>0</v>
      </c>
      <c r="H586" s="65"/>
      <c r="I586" s="65"/>
      <c r="J586" s="1"/>
      <c r="K586" s="1"/>
    </row>
    <row r="587" spans="1:11" s="4" customFormat="1" ht="40.5">
      <c r="A587" s="39" t="s">
        <v>821</v>
      </c>
      <c r="B587" s="40" t="s">
        <v>195</v>
      </c>
      <c r="C587" s="41" t="s">
        <v>22</v>
      </c>
      <c r="D587" s="42">
        <v>480</v>
      </c>
      <c r="E587" s="43"/>
      <c r="F587" s="44" t="str">
        <f t="shared" si="116"/>
        <v>CERO PESOS 00/100 M.N.</v>
      </c>
      <c r="G587" s="45">
        <f t="shared" si="117"/>
        <v>0</v>
      </c>
      <c r="H587" s="65"/>
      <c r="I587" s="65"/>
      <c r="J587" s="1"/>
      <c r="K587" s="1"/>
    </row>
    <row r="588" spans="1:11" s="4" customFormat="1" ht="40.5">
      <c r="A588" s="39" t="s">
        <v>822</v>
      </c>
      <c r="B588" s="40" t="s">
        <v>196</v>
      </c>
      <c r="C588" s="41" t="s">
        <v>22</v>
      </c>
      <c r="D588" s="42">
        <v>180</v>
      </c>
      <c r="E588" s="43"/>
      <c r="F588" s="44" t="str">
        <f t="shared" si="116"/>
        <v>CERO PESOS 00/100 M.N.</v>
      </c>
      <c r="G588" s="45">
        <f t="shared" si="117"/>
        <v>0</v>
      </c>
      <c r="H588" s="65"/>
      <c r="I588" s="65"/>
      <c r="J588" s="1"/>
      <c r="K588" s="1"/>
    </row>
    <row r="589" spans="1:11" s="4" customFormat="1" ht="50.65">
      <c r="A589" s="39" t="s">
        <v>823</v>
      </c>
      <c r="B589" s="40" t="s">
        <v>891</v>
      </c>
      <c r="C589" s="41" t="s">
        <v>22</v>
      </c>
      <c r="D589" s="42">
        <v>200</v>
      </c>
      <c r="E589" s="43"/>
      <c r="F589" s="44" t="str">
        <f t="shared" si="116"/>
        <v>CERO PESOS 00/100 M.N.</v>
      </c>
      <c r="G589" s="45">
        <f t="shared" si="117"/>
        <v>0</v>
      </c>
      <c r="H589" s="65"/>
      <c r="I589" s="65"/>
      <c r="J589" s="1"/>
      <c r="K589" s="1"/>
    </row>
    <row r="590" spans="1:11" s="4" customFormat="1" ht="30.4">
      <c r="A590" s="39" t="s">
        <v>824</v>
      </c>
      <c r="B590" s="40" t="s">
        <v>197</v>
      </c>
      <c r="C590" s="41" t="s">
        <v>22</v>
      </c>
      <c r="D590" s="42">
        <v>980</v>
      </c>
      <c r="E590" s="43"/>
      <c r="F590" s="44" t="str">
        <f t="shared" si="116"/>
        <v>CERO PESOS 00/100 M.N.</v>
      </c>
      <c r="G590" s="45">
        <f t="shared" si="117"/>
        <v>0</v>
      </c>
      <c r="H590" s="65"/>
      <c r="I590" s="65"/>
      <c r="J590" s="1"/>
      <c r="K590" s="1"/>
    </row>
    <row r="591" spans="1:11" s="4" customFormat="1" ht="30.4">
      <c r="A591" s="39" t="s">
        <v>825</v>
      </c>
      <c r="B591" s="40" t="s">
        <v>892</v>
      </c>
      <c r="C591" s="41" t="s">
        <v>22</v>
      </c>
      <c r="D591" s="42">
        <v>70</v>
      </c>
      <c r="E591" s="43"/>
      <c r="F591" s="44" t="str">
        <f t="shared" si="116"/>
        <v>CERO PESOS 00/100 M.N.</v>
      </c>
      <c r="G591" s="45">
        <f t="shared" si="117"/>
        <v>0</v>
      </c>
      <c r="H591" s="65"/>
      <c r="I591" s="65"/>
      <c r="J591" s="1"/>
      <c r="K591" s="1"/>
    </row>
    <row r="592" spans="1:11" s="4" customFormat="1" ht="30.4">
      <c r="A592" s="39" t="s">
        <v>826</v>
      </c>
      <c r="B592" s="40" t="s">
        <v>973</v>
      </c>
      <c r="C592" s="41" t="s">
        <v>22</v>
      </c>
      <c r="D592" s="42">
        <v>140</v>
      </c>
      <c r="E592" s="43"/>
      <c r="F592" s="44" t="str">
        <f t="shared" si="116"/>
        <v>CERO PESOS 00/100 M.N.</v>
      </c>
      <c r="G592" s="45">
        <f t="shared" si="117"/>
        <v>0</v>
      </c>
      <c r="H592" s="65"/>
      <c r="I592" s="65"/>
      <c r="J592" s="1"/>
      <c r="K592" s="1"/>
    </row>
    <row r="593" spans="1:11" s="4" customFormat="1" ht="30.4">
      <c r="A593" s="39" t="s">
        <v>827</v>
      </c>
      <c r="B593" s="40" t="s">
        <v>974</v>
      </c>
      <c r="C593" s="41" t="s">
        <v>22</v>
      </c>
      <c r="D593" s="42">
        <v>35</v>
      </c>
      <c r="E593" s="43"/>
      <c r="F593" s="44" t="str">
        <f t="shared" si="116"/>
        <v>CERO PESOS 00/100 M.N.</v>
      </c>
      <c r="G593" s="45">
        <f t="shared" si="117"/>
        <v>0</v>
      </c>
      <c r="H593" s="65"/>
      <c r="I593" s="65"/>
      <c r="J593" s="1"/>
      <c r="K593" s="1"/>
    </row>
    <row r="594" spans="1:11" s="4" customFormat="1" ht="14.25">
      <c r="A594" s="66" t="s">
        <v>309</v>
      </c>
      <c r="B594" s="66" t="s">
        <v>94</v>
      </c>
      <c r="C594" s="67"/>
      <c r="D594" s="68"/>
      <c r="E594" s="69"/>
      <c r="F594" s="70"/>
      <c r="G594" s="71">
        <f>SUM(G595:G597)</f>
        <v>0</v>
      </c>
      <c r="H594" s="65"/>
      <c r="I594" s="65"/>
      <c r="J594" s="1"/>
      <c r="K594" s="1"/>
    </row>
    <row r="595" spans="1:11" s="4" customFormat="1" ht="60.75">
      <c r="A595" s="39" t="s">
        <v>828</v>
      </c>
      <c r="B595" s="40" t="s">
        <v>284</v>
      </c>
      <c r="C595" s="41" t="s">
        <v>21</v>
      </c>
      <c r="D595" s="42">
        <v>208</v>
      </c>
      <c r="E595" s="43"/>
      <c r="F595" s="44" t="str">
        <f t="shared" si="118" ref="F595:F597">+numtext(E595)</f>
        <v>CERO PESOS 00/100 M.N.</v>
      </c>
      <c r="G595" s="45">
        <f t="shared" si="119" ref="G595:G597">+ROUND(D595*E595,2)</f>
        <v>0</v>
      </c>
      <c r="H595" s="65"/>
      <c r="I595" s="65"/>
      <c r="J595" s="1"/>
      <c r="K595" s="1"/>
    </row>
    <row r="596" spans="1:11" s="4" customFormat="1" ht="70.9">
      <c r="A596" s="39" t="s">
        <v>829</v>
      </c>
      <c r="B596" s="40" t="s">
        <v>96</v>
      </c>
      <c r="C596" s="41" t="s">
        <v>22</v>
      </c>
      <c r="D596" s="42">
        <v>175</v>
      </c>
      <c r="E596" s="43"/>
      <c r="F596" s="44" t="str">
        <f t="shared" si="118"/>
        <v>CERO PESOS 00/100 M.N.</v>
      </c>
      <c r="G596" s="45">
        <f t="shared" si="119"/>
        <v>0</v>
      </c>
      <c r="H596" s="65"/>
      <c r="I596" s="65"/>
      <c r="J596" s="1"/>
      <c r="K596" s="1"/>
    </row>
    <row r="597" spans="1:11" s="4" customFormat="1" ht="40.5">
      <c r="A597" s="39" t="s">
        <v>830</v>
      </c>
      <c r="B597" s="40" t="s">
        <v>203</v>
      </c>
      <c r="C597" s="41" t="s">
        <v>21</v>
      </c>
      <c r="D597" s="42">
        <v>506</v>
      </c>
      <c r="E597" s="43"/>
      <c r="F597" s="44" t="str">
        <f t="shared" si="118"/>
        <v>CERO PESOS 00/100 M.N.</v>
      </c>
      <c r="G597" s="45">
        <f t="shared" si="119"/>
        <v>0</v>
      </c>
      <c r="H597" s="65"/>
      <c r="I597" s="65"/>
      <c r="J597" s="1"/>
      <c r="K597" s="1"/>
    </row>
    <row r="598" spans="1:11" s="4" customFormat="1" ht="14.25">
      <c r="A598" s="66" t="s">
        <v>310</v>
      </c>
      <c r="B598" s="66" t="s">
        <v>113</v>
      </c>
      <c r="C598" s="67"/>
      <c r="D598" s="68"/>
      <c r="E598" s="69"/>
      <c r="F598" s="70"/>
      <c r="G598" s="71">
        <f>SUM(G599:G603)</f>
        <v>0</v>
      </c>
      <c r="H598" s="65"/>
      <c r="I598" s="65"/>
      <c r="J598" s="1"/>
      <c r="K598" s="1"/>
    </row>
    <row r="599" spans="1:11" s="4" customFormat="1" ht="91.15">
      <c r="A599" s="39" t="s">
        <v>831</v>
      </c>
      <c r="B599" s="40" t="s">
        <v>216</v>
      </c>
      <c r="C599" s="41" t="s">
        <v>21</v>
      </c>
      <c r="D599" s="42">
        <v>30.15</v>
      </c>
      <c r="E599" s="43"/>
      <c r="F599" s="44" t="str">
        <f t="shared" si="120" ref="F599:F603">+numtext(E599)</f>
        <v>CERO PESOS 00/100 M.N.</v>
      </c>
      <c r="G599" s="45">
        <f t="shared" si="121" ref="G599:G603">+ROUND(D599*E599,2)</f>
        <v>0</v>
      </c>
      <c r="H599" s="65"/>
      <c r="I599" s="65"/>
      <c r="J599" s="1"/>
      <c r="K599" s="1"/>
    </row>
    <row r="600" spans="1:11" s="4" customFormat="1" ht="60.75">
      <c r="A600" s="39" t="s">
        <v>832</v>
      </c>
      <c r="B600" s="40" t="s">
        <v>114</v>
      </c>
      <c r="C600" s="41" t="s">
        <v>21</v>
      </c>
      <c r="D600" s="42">
        <v>30.15</v>
      </c>
      <c r="E600" s="43"/>
      <c r="F600" s="44" t="str">
        <f t="shared" si="120"/>
        <v>CERO PESOS 00/100 M.N.</v>
      </c>
      <c r="G600" s="45">
        <f t="shared" si="121"/>
        <v>0</v>
      </c>
      <c r="H600" s="65"/>
      <c r="I600" s="65"/>
      <c r="J600" s="1"/>
      <c r="K600" s="1"/>
    </row>
    <row r="601" spans="1:11" s="4" customFormat="1" ht="50.65">
      <c r="A601" s="39" t="s">
        <v>833</v>
      </c>
      <c r="B601" s="40" t="s">
        <v>217</v>
      </c>
      <c r="C601" s="41" t="s">
        <v>21</v>
      </c>
      <c r="D601" s="42">
        <v>15.71</v>
      </c>
      <c r="E601" s="43"/>
      <c r="F601" s="44" t="str">
        <f t="shared" si="120"/>
        <v>CERO PESOS 00/100 M.N.</v>
      </c>
      <c r="G601" s="45">
        <f t="shared" si="121"/>
        <v>0</v>
      </c>
      <c r="H601" s="65"/>
      <c r="I601" s="65"/>
      <c r="J601" s="1"/>
      <c r="K601" s="1"/>
    </row>
    <row r="602" spans="1:11" s="4" customFormat="1" ht="91.15">
      <c r="A602" s="39" t="s">
        <v>834</v>
      </c>
      <c r="B602" s="40" t="s">
        <v>975</v>
      </c>
      <c r="C602" s="41" t="s">
        <v>29</v>
      </c>
      <c r="D602" s="42">
        <v>1</v>
      </c>
      <c r="E602" s="43"/>
      <c r="F602" s="44" t="str">
        <f t="shared" si="120"/>
        <v>CERO PESOS 00/100 M.N.</v>
      </c>
      <c r="G602" s="45">
        <f t="shared" si="121"/>
        <v>0</v>
      </c>
      <c r="H602" s="65"/>
      <c r="I602" s="65"/>
      <c r="J602" s="1"/>
      <c r="K602" s="1"/>
    </row>
    <row r="603" spans="1:11" s="4" customFormat="1" ht="81">
      <c r="A603" s="39" t="s">
        <v>835</v>
      </c>
      <c r="B603" s="40" t="s">
        <v>976</v>
      </c>
      <c r="C603" s="41" t="s">
        <v>29</v>
      </c>
      <c r="D603" s="42">
        <v>1</v>
      </c>
      <c r="E603" s="43"/>
      <c r="F603" s="44" t="str">
        <f t="shared" si="120"/>
        <v>CERO PESOS 00/100 M.N.</v>
      </c>
      <c r="G603" s="45">
        <f t="shared" si="121"/>
        <v>0</v>
      </c>
      <c r="H603" s="65"/>
      <c r="I603" s="65"/>
      <c r="J603" s="1"/>
      <c r="K603" s="1"/>
    </row>
    <row r="604" spans="1:11" s="4" customFormat="1" ht="14.25">
      <c r="A604" s="66" t="s">
        <v>311</v>
      </c>
      <c r="B604" s="66" t="s">
        <v>218</v>
      </c>
      <c r="C604" s="67"/>
      <c r="D604" s="68"/>
      <c r="E604" s="69"/>
      <c r="F604" s="70"/>
      <c r="G604" s="71">
        <f>SUM(G605:G631)</f>
        <v>0</v>
      </c>
      <c r="H604" s="65"/>
      <c r="I604" s="65"/>
      <c r="J604" s="1"/>
      <c r="K604" s="1"/>
    </row>
    <row r="605" spans="1:11" s="4" customFormat="1" ht="81">
      <c r="A605" s="39" t="s">
        <v>836</v>
      </c>
      <c r="B605" s="40" t="s">
        <v>219</v>
      </c>
      <c r="C605" s="41" t="s">
        <v>119</v>
      </c>
      <c r="D605" s="42">
        <v>4</v>
      </c>
      <c r="E605" s="43"/>
      <c r="F605" s="44" t="str">
        <f t="shared" si="122" ref="F605:F631">+numtext(E605)</f>
        <v>CERO PESOS 00/100 M.N.</v>
      </c>
      <c r="G605" s="45">
        <f t="shared" si="123" ref="G605:G631">+ROUND(D605*E605,2)</f>
        <v>0</v>
      </c>
      <c r="H605" s="65"/>
      <c r="I605" s="65"/>
      <c r="J605" s="1"/>
      <c r="K605" s="1"/>
    </row>
    <row r="606" spans="1:11" s="4" customFormat="1" ht="81">
      <c r="A606" s="39" t="s">
        <v>837</v>
      </c>
      <c r="B606" s="40" t="s">
        <v>220</v>
      </c>
      <c r="C606" s="41" t="s">
        <v>119</v>
      </c>
      <c r="D606" s="42">
        <v>4</v>
      </c>
      <c r="E606" s="43"/>
      <c r="F606" s="44" t="str">
        <f t="shared" si="122"/>
        <v>CERO PESOS 00/100 M.N.</v>
      </c>
      <c r="G606" s="45">
        <f t="shared" si="123"/>
        <v>0</v>
      </c>
      <c r="H606" s="65"/>
      <c r="I606" s="65"/>
      <c r="J606" s="1"/>
      <c r="K606" s="1"/>
    </row>
    <row r="607" spans="1:11" s="4" customFormat="1" ht="40.5">
      <c r="A607" s="39" t="s">
        <v>838</v>
      </c>
      <c r="B607" s="40" t="s">
        <v>221</v>
      </c>
      <c r="C607" s="41" t="s">
        <v>29</v>
      </c>
      <c r="D607" s="42">
        <v>4</v>
      </c>
      <c r="E607" s="43"/>
      <c r="F607" s="44" t="str">
        <f t="shared" si="122"/>
        <v>CERO PESOS 00/100 M.N.</v>
      </c>
      <c r="G607" s="45">
        <f t="shared" si="123"/>
        <v>0</v>
      </c>
      <c r="H607" s="65"/>
      <c r="I607" s="65"/>
      <c r="J607" s="1"/>
      <c r="K607" s="1"/>
    </row>
    <row r="608" spans="1:11" s="4" customFormat="1" ht="50.65">
      <c r="A608" s="39" t="s">
        <v>839</v>
      </c>
      <c r="B608" s="40" t="s">
        <v>222</v>
      </c>
      <c r="C608" s="41" t="s">
        <v>29</v>
      </c>
      <c r="D608" s="42">
        <v>4</v>
      </c>
      <c r="E608" s="43"/>
      <c r="F608" s="44" t="str">
        <f t="shared" si="122"/>
        <v>CERO PESOS 00/100 M.N.</v>
      </c>
      <c r="G608" s="45">
        <f t="shared" si="123"/>
        <v>0</v>
      </c>
      <c r="H608" s="65"/>
      <c r="I608" s="65"/>
      <c r="J608" s="1"/>
      <c r="K608" s="1"/>
    </row>
    <row r="609" spans="1:11" s="4" customFormat="1" ht="81">
      <c r="A609" s="39" t="s">
        <v>840</v>
      </c>
      <c r="B609" s="40" t="s">
        <v>223</v>
      </c>
      <c r="C609" s="41" t="s">
        <v>29</v>
      </c>
      <c r="D609" s="42">
        <v>3</v>
      </c>
      <c r="E609" s="43"/>
      <c r="F609" s="44" t="str">
        <f t="shared" si="122"/>
        <v>CERO PESOS 00/100 M.N.</v>
      </c>
      <c r="G609" s="45">
        <f t="shared" si="123"/>
        <v>0</v>
      </c>
      <c r="H609" s="65"/>
      <c r="I609" s="65"/>
      <c r="J609" s="1"/>
      <c r="K609" s="1"/>
    </row>
    <row r="610" spans="1:11" s="4" customFormat="1" ht="30.4">
      <c r="A610" s="39" t="s">
        <v>841</v>
      </c>
      <c r="B610" s="40" t="s">
        <v>224</v>
      </c>
      <c r="C610" s="41" t="s">
        <v>22</v>
      </c>
      <c r="D610" s="42">
        <v>80</v>
      </c>
      <c r="E610" s="43"/>
      <c r="F610" s="44" t="str">
        <f t="shared" si="122"/>
        <v>CERO PESOS 00/100 M.N.</v>
      </c>
      <c r="G610" s="45">
        <f t="shared" si="123"/>
        <v>0</v>
      </c>
      <c r="H610" s="65"/>
      <c r="I610" s="65"/>
      <c r="J610" s="1"/>
      <c r="K610" s="1"/>
    </row>
    <row r="611" spans="1:11" s="4" customFormat="1" ht="40.5">
      <c r="A611" s="39" t="s">
        <v>842</v>
      </c>
      <c r="B611" s="40" t="s">
        <v>225</v>
      </c>
      <c r="C611" s="41" t="s">
        <v>22</v>
      </c>
      <c r="D611" s="42">
        <v>150</v>
      </c>
      <c r="E611" s="43"/>
      <c r="F611" s="44" t="str">
        <f t="shared" si="122"/>
        <v>CERO PESOS 00/100 M.N.</v>
      </c>
      <c r="G611" s="45">
        <f t="shared" si="123"/>
        <v>0</v>
      </c>
      <c r="H611" s="65"/>
      <c r="I611" s="65"/>
      <c r="J611" s="1"/>
      <c r="K611" s="1"/>
    </row>
    <row r="612" spans="1:11" s="4" customFormat="1" ht="40.5">
      <c r="A612" s="39" t="s">
        <v>843</v>
      </c>
      <c r="B612" s="40" t="s">
        <v>226</v>
      </c>
      <c r="C612" s="41" t="s">
        <v>22</v>
      </c>
      <c r="D612" s="42">
        <v>45</v>
      </c>
      <c r="E612" s="43"/>
      <c r="F612" s="44" t="str">
        <f t="shared" si="122"/>
        <v>CERO PESOS 00/100 M.N.</v>
      </c>
      <c r="G612" s="45">
        <f t="shared" si="123"/>
        <v>0</v>
      </c>
      <c r="H612" s="65"/>
      <c r="I612" s="65"/>
      <c r="J612" s="1"/>
      <c r="K612" s="1"/>
    </row>
    <row r="613" spans="1:11" s="4" customFormat="1" ht="40.5">
      <c r="A613" s="39" t="s">
        <v>844</v>
      </c>
      <c r="B613" s="40" t="s">
        <v>227</v>
      </c>
      <c r="C613" s="41" t="s">
        <v>29</v>
      </c>
      <c r="D613" s="42">
        <v>10</v>
      </c>
      <c r="E613" s="43"/>
      <c r="F613" s="44" t="str">
        <f t="shared" si="122"/>
        <v>CERO PESOS 00/100 M.N.</v>
      </c>
      <c r="G613" s="45">
        <f t="shared" si="123"/>
        <v>0</v>
      </c>
      <c r="H613" s="65"/>
      <c r="I613" s="65"/>
      <c r="J613" s="1"/>
      <c r="K613" s="1"/>
    </row>
    <row r="614" spans="1:11" s="4" customFormat="1" ht="40.5">
      <c r="A614" s="39" t="s">
        <v>845</v>
      </c>
      <c r="B614" s="40" t="s">
        <v>228</v>
      </c>
      <c r="C614" s="41" t="s">
        <v>29</v>
      </c>
      <c r="D614" s="42">
        <v>4</v>
      </c>
      <c r="E614" s="43"/>
      <c r="F614" s="44" t="str">
        <f t="shared" si="122"/>
        <v>CERO PESOS 00/100 M.N.</v>
      </c>
      <c r="G614" s="45">
        <f t="shared" si="123"/>
        <v>0</v>
      </c>
      <c r="H614" s="65"/>
      <c r="I614" s="65"/>
      <c r="J614" s="1"/>
      <c r="K614" s="1"/>
    </row>
    <row r="615" spans="1:11" s="4" customFormat="1" ht="40.5">
      <c r="A615" s="39" t="s">
        <v>846</v>
      </c>
      <c r="B615" s="40" t="s">
        <v>229</v>
      </c>
      <c r="C615" s="41" t="s">
        <v>29</v>
      </c>
      <c r="D615" s="42">
        <v>3</v>
      </c>
      <c r="E615" s="43"/>
      <c r="F615" s="44" t="str">
        <f t="shared" si="122"/>
        <v>CERO PESOS 00/100 M.N.</v>
      </c>
      <c r="G615" s="45">
        <f t="shared" si="123"/>
        <v>0</v>
      </c>
      <c r="H615" s="65"/>
      <c r="I615" s="65"/>
      <c r="J615" s="1"/>
      <c r="K615" s="1"/>
    </row>
    <row r="616" spans="1:11" s="4" customFormat="1" ht="40.5">
      <c r="A616" s="39" t="s">
        <v>847</v>
      </c>
      <c r="B616" s="40" t="s">
        <v>230</v>
      </c>
      <c r="C616" s="41" t="s">
        <v>29</v>
      </c>
      <c r="D616" s="42">
        <v>2</v>
      </c>
      <c r="E616" s="43"/>
      <c r="F616" s="44" t="str">
        <f t="shared" si="122"/>
        <v>CERO PESOS 00/100 M.N.</v>
      </c>
      <c r="G616" s="45">
        <f t="shared" si="123"/>
        <v>0</v>
      </c>
      <c r="H616" s="65"/>
      <c r="I616" s="65"/>
      <c r="J616" s="1"/>
      <c r="K616" s="1"/>
    </row>
    <row r="617" spans="1:11" s="4" customFormat="1" ht="40.5">
      <c r="A617" s="39" t="s">
        <v>848</v>
      </c>
      <c r="B617" s="40" t="s">
        <v>231</v>
      </c>
      <c r="C617" s="41" t="s">
        <v>29</v>
      </c>
      <c r="D617" s="42">
        <v>1</v>
      </c>
      <c r="E617" s="43"/>
      <c r="F617" s="44" t="str">
        <f t="shared" si="122"/>
        <v>CERO PESOS 00/100 M.N.</v>
      </c>
      <c r="G617" s="45">
        <f t="shared" si="123"/>
        <v>0</v>
      </c>
      <c r="H617" s="65"/>
      <c r="I617" s="65"/>
      <c r="J617" s="1"/>
      <c r="K617" s="1"/>
    </row>
    <row r="618" spans="1:11" s="4" customFormat="1" ht="40.5">
      <c r="A618" s="39" t="s">
        <v>849</v>
      </c>
      <c r="B618" s="40" t="s">
        <v>232</v>
      </c>
      <c r="C618" s="41" t="s">
        <v>29</v>
      </c>
      <c r="D618" s="42">
        <v>1</v>
      </c>
      <c r="E618" s="43"/>
      <c r="F618" s="44" t="str">
        <f t="shared" si="122"/>
        <v>CERO PESOS 00/100 M.N.</v>
      </c>
      <c r="G618" s="45">
        <f t="shared" si="123"/>
        <v>0</v>
      </c>
      <c r="H618" s="65"/>
      <c r="I618" s="65"/>
      <c r="J618" s="1"/>
      <c r="K618" s="1"/>
    </row>
    <row r="619" spans="1:11" s="4" customFormat="1" ht="40.5">
      <c r="A619" s="39" t="s">
        <v>850</v>
      </c>
      <c r="B619" s="40" t="s">
        <v>185</v>
      </c>
      <c r="C619" s="41" t="s">
        <v>22</v>
      </c>
      <c r="D619" s="42">
        <v>150</v>
      </c>
      <c r="E619" s="43"/>
      <c r="F619" s="44" t="str">
        <f t="shared" si="122"/>
        <v>CERO PESOS 00/100 M.N.</v>
      </c>
      <c r="G619" s="45">
        <f t="shared" si="123"/>
        <v>0</v>
      </c>
      <c r="H619" s="65"/>
      <c r="I619" s="65"/>
      <c r="J619" s="1"/>
      <c r="K619" s="1"/>
    </row>
    <row r="620" spans="1:11" s="4" customFormat="1" ht="40.5">
      <c r="A620" s="39" t="s">
        <v>851</v>
      </c>
      <c r="B620" s="40" t="s">
        <v>124</v>
      </c>
      <c r="C620" s="41" t="s">
        <v>22</v>
      </c>
      <c r="D620" s="42">
        <v>300</v>
      </c>
      <c r="E620" s="43"/>
      <c r="F620" s="44" t="str">
        <f t="shared" si="122"/>
        <v>CERO PESOS 00/100 M.N.</v>
      </c>
      <c r="G620" s="45">
        <f t="shared" si="123"/>
        <v>0</v>
      </c>
      <c r="H620" s="65"/>
      <c r="I620" s="65"/>
      <c r="J620" s="1"/>
      <c r="K620" s="1"/>
    </row>
    <row r="621" spans="1:11" s="4" customFormat="1" ht="40.5">
      <c r="A621" s="39" t="s">
        <v>852</v>
      </c>
      <c r="B621" s="40" t="s">
        <v>123</v>
      </c>
      <c r="C621" s="41" t="s">
        <v>29</v>
      </c>
      <c r="D621" s="42">
        <v>30</v>
      </c>
      <c r="E621" s="43"/>
      <c r="F621" s="44" t="str">
        <f t="shared" si="122"/>
        <v>CERO PESOS 00/100 M.N.</v>
      </c>
      <c r="G621" s="45">
        <f t="shared" si="123"/>
        <v>0</v>
      </c>
      <c r="H621" s="65"/>
      <c r="I621" s="65"/>
      <c r="J621" s="1"/>
      <c r="K621" s="1"/>
    </row>
    <row r="622" spans="1:11" s="4" customFormat="1" ht="50.65">
      <c r="A622" s="39" t="s">
        <v>853</v>
      </c>
      <c r="B622" s="40" t="s">
        <v>233</v>
      </c>
      <c r="C622" s="41" t="s">
        <v>29</v>
      </c>
      <c r="D622" s="42">
        <v>30</v>
      </c>
      <c r="E622" s="43"/>
      <c r="F622" s="44" t="str">
        <f t="shared" si="122"/>
        <v>CERO PESOS 00/100 M.N.</v>
      </c>
      <c r="G622" s="45">
        <f t="shared" si="123"/>
        <v>0</v>
      </c>
      <c r="H622" s="65"/>
      <c r="I622" s="65"/>
      <c r="J622" s="1"/>
      <c r="K622" s="1"/>
    </row>
    <row r="623" spans="1:11" s="4" customFormat="1" ht="50.65">
      <c r="A623" s="39" t="s">
        <v>854</v>
      </c>
      <c r="B623" s="40" t="s">
        <v>234</v>
      </c>
      <c r="C623" s="41" t="s">
        <v>29</v>
      </c>
      <c r="D623" s="42">
        <v>30</v>
      </c>
      <c r="E623" s="43"/>
      <c r="F623" s="44" t="str">
        <f t="shared" si="122"/>
        <v>CERO PESOS 00/100 M.N.</v>
      </c>
      <c r="G623" s="45">
        <f t="shared" si="123"/>
        <v>0</v>
      </c>
      <c r="H623" s="65"/>
      <c r="I623" s="65"/>
      <c r="J623" s="1"/>
      <c r="K623" s="1"/>
    </row>
    <row r="624" spans="1:11" s="4" customFormat="1" ht="30.4">
      <c r="A624" s="39" t="s">
        <v>855</v>
      </c>
      <c r="B624" s="40" t="s">
        <v>235</v>
      </c>
      <c r="C624" s="41" t="s">
        <v>29</v>
      </c>
      <c r="D624" s="42">
        <v>4</v>
      </c>
      <c r="E624" s="43"/>
      <c r="F624" s="44" t="str">
        <f t="shared" si="122"/>
        <v>CERO PESOS 00/100 M.N.</v>
      </c>
      <c r="G624" s="45">
        <f t="shared" si="123"/>
        <v>0</v>
      </c>
      <c r="H624" s="65"/>
      <c r="I624" s="65"/>
      <c r="J624" s="1"/>
      <c r="K624" s="1"/>
    </row>
    <row r="625" spans="1:11" s="4" customFormat="1" ht="40.5">
      <c r="A625" s="39" t="s">
        <v>856</v>
      </c>
      <c r="B625" s="40" t="s">
        <v>236</v>
      </c>
      <c r="C625" s="41" t="s">
        <v>29</v>
      </c>
      <c r="D625" s="42">
        <v>1</v>
      </c>
      <c r="E625" s="43"/>
      <c r="F625" s="44" t="str">
        <f t="shared" si="122"/>
        <v>CERO PESOS 00/100 M.N.</v>
      </c>
      <c r="G625" s="45">
        <f t="shared" si="123"/>
        <v>0</v>
      </c>
      <c r="H625" s="65"/>
      <c r="I625" s="65"/>
      <c r="J625" s="1"/>
      <c r="K625" s="1"/>
    </row>
    <row r="626" spans="1:11" s="4" customFormat="1" ht="60.75">
      <c r="A626" s="39" t="s">
        <v>857</v>
      </c>
      <c r="B626" s="40" t="s">
        <v>237</v>
      </c>
      <c r="C626" s="41" t="s">
        <v>29</v>
      </c>
      <c r="D626" s="42">
        <v>1</v>
      </c>
      <c r="E626" s="43"/>
      <c r="F626" s="44" t="str">
        <f t="shared" si="122"/>
        <v>CERO PESOS 00/100 M.N.</v>
      </c>
      <c r="G626" s="45">
        <f t="shared" si="123"/>
        <v>0</v>
      </c>
      <c r="H626" s="65"/>
      <c r="I626" s="65"/>
      <c r="J626" s="1"/>
      <c r="K626" s="1"/>
    </row>
    <row r="627" spans="1:11" s="4" customFormat="1" ht="40.5">
      <c r="A627" s="39" t="s">
        <v>858</v>
      </c>
      <c r="B627" s="40" t="s">
        <v>238</v>
      </c>
      <c r="C627" s="41" t="s">
        <v>29</v>
      </c>
      <c r="D627" s="42">
        <v>1</v>
      </c>
      <c r="E627" s="43"/>
      <c r="F627" s="44" t="str">
        <f t="shared" si="122"/>
        <v>CERO PESOS 00/100 M.N.</v>
      </c>
      <c r="G627" s="45">
        <f t="shared" si="123"/>
        <v>0</v>
      </c>
      <c r="H627" s="65"/>
      <c r="I627" s="65"/>
      <c r="J627" s="1"/>
      <c r="K627" s="1"/>
    </row>
    <row r="628" spans="1:11" s="4" customFormat="1" ht="60.75">
      <c r="A628" s="39" t="s">
        <v>859</v>
      </c>
      <c r="B628" s="40" t="s">
        <v>130</v>
      </c>
      <c r="C628" s="41" t="s">
        <v>29</v>
      </c>
      <c r="D628" s="42">
        <v>2</v>
      </c>
      <c r="E628" s="43"/>
      <c r="F628" s="44" t="str">
        <f t="shared" si="122"/>
        <v>CERO PESOS 00/100 M.N.</v>
      </c>
      <c r="G628" s="45">
        <f t="shared" si="123"/>
        <v>0</v>
      </c>
      <c r="H628" s="65"/>
      <c r="I628" s="65"/>
      <c r="J628" s="1"/>
      <c r="K628" s="1"/>
    </row>
    <row r="629" spans="1:11" s="4" customFormat="1" ht="40.5">
      <c r="A629" s="39" t="s">
        <v>860</v>
      </c>
      <c r="B629" s="40" t="s">
        <v>240</v>
      </c>
      <c r="C629" s="41" t="s">
        <v>29</v>
      </c>
      <c r="D629" s="42">
        <v>2</v>
      </c>
      <c r="E629" s="43"/>
      <c r="F629" s="44" t="str">
        <f t="shared" si="122"/>
        <v>CERO PESOS 00/100 M.N.</v>
      </c>
      <c r="G629" s="45">
        <f t="shared" si="123"/>
        <v>0</v>
      </c>
      <c r="H629" s="65"/>
      <c r="I629" s="65"/>
      <c r="J629" s="1"/>
      <c r="K629" s="1"/>
    </row>
    <row r="630" spans="1:11" s="4" customFormat="1" ht="40.5">
      <c r="A630" s="39" t="s">
        <v>861</v>
      </c>
      <c r="B630" s="40" t="s">
        <v>131</v>
      </c>
      <c r="C630" s="41" t="s">
        <v>29</v>
      </c>
      <c r="D630" s="42">
        <v>3</v>
      </c>
      <c r="E630" s="43"/>
      <c r="F630" s="44" t="str">
        <f t="shared" si="122"/>
        <v>CERO PESOS 00/100 M.N.</v>
      </c>
      <c r="G630" s="45">
        <f t="shared" si="123"/>
        <v>0</v>
      </c>
      <c r="H630" s="65"/>
      <c r="I630" s="65"/>
      <c r="J630" s="1"/>
      <c r="K630" s="1"/>
    </row>
    <row r="631" spans="1:11" s="4" customFormat="1" ht="111.4">
      <c r="A631" s="39" t="s">
        <v>862</v>
      </c>
      <c r="B631" s="40" t="s">
        <v>977</v>
      </c>
      <c r="C631" s="41" t="s">
        <v>29</v>
      </c>
      <c r="D631" s="42">
        <v>1</v>
      </c>
      <c r="E631" s="43"/>
      <c r="F631" s="44" t="str">
        <f t="shared" si="122"/>
        <v>CERO PESOS 00/100 M.N.</v>
      </c>
      <c r="G631" s="45">
        <f t="shared" si="123"/>
        <v>0</v>
      </c>
      <c r="H631" s="65"/>
      <c r="I631" s="65"/>
      <c r="J631" s="1"/>
      <c r="K631" s="1"/>
    </row>
    <row r="632" spans="1:11" s="4" customFormat="1" ht="14.25">
      <c r="A632" s="66" t="s">
        <v>312</v>
      </c>
      <c r="B632" s="66" t="s">
        <v>117</v>
      </c>
      <c r="C632" s="67"/>
      <c r="D632" s="68"/>
      <c r="E632" s="69"/>
      <c r="F632" s="70"/>
      <c r="G632" s="71">
        <f>SUM(G633:G641)</f>
        <v>0</v>
      </c>
      <c r="H632" s="65"/>
      <c r="I632" s="65"/>
      <c r="J632" s="1"/>
      <c r="K632" s="1"/>
    </row>
    <row r="633" spans="1:11" s="4" customFormat="1" ht="70.9">
      <c r="A633" s="39" t="s">
        <v>863</v>
      </c>
      <c r="B633" s="40" t="s">
        <v>118</v>
      </c>
      <c r="C633" s="41" t="s">
        <v>119</v>
      </c>
      <c r="D633" s="42">
        <v>14</v>
      </c>
      <c r="E633" s="43"/>
      <c r="F633" s="44" t="str">
        <f t="shared" si="124" ref="F633:F641">+numtext(E633)</f>
        <v>CERO PESOS 00/100 M.N.</v>
      </c>
      <c r="G633" s="45">
        <f t="shared" si="125" ref="G633:G641">+ROUND(D633*E633,2)</f>
        <v>0</v>
      </c>
      <c r="H633" s="65"/>
      <c r="I633" s="65"/>
      <c r="J633" s="1"/>
      <c r="K633" s="1"/>
    </row>
    <row r="634" spans="1:11" s="4" customFormat="1" ht="40.5">
      <c r="A634" s="39" t="s">
        <v>864</v>
      </c>
      <c r="B634" s="40" t="s">
        <v>120</v>
      </c>
      <c r="C634" s="41" t="s">
        <v>29</v>
      </c>
      <c r="D634" s="42">
        <v>14</v>
      </c>
      <c r="E634" s="43"/>
      <c r="F634" s="44" t="str">
        <f t="shared" si="124"/>
        <v>CERO PESOS 00/100 M.N.</v>
      </c>
      <c r="G634" s="45">
        <f t="shared" si="125"/>
        <v>0</v>
      </c>
      <c r="H634" s="65"/>
      <c r="I634" s="65"/>
      <c r="J634" s="1"/>
      <c r="K634" s="1"/>
    </row>
    <row r="635" spans="1:11" s="4" customFormat="1" ht="40.5">
      <c r="A635" s="39" t="s">
        <v>865</v>
      </c>
      <c r="B635" s="40" t="s">
        <v>121</v>
      </c>
      <c r="C635" s="41" t="s">
        <v>29</v>
      </c>
      <c r="D635" s="42">
        <v>14</v>
      </c>
      <c r="E635" s="43"/>
      <c r="F635" s="44" t="str">
        <f t="shared" si="124"/>
        <v>CERO PESOS 00/100 M.N.</v>
      </c>
      <c r="G635" s="45">
        <f t="shared" si="125"/>
        <v>0</v>
      </c>
      <c r="H635" s="65"/>
      <c r="I635" s="65"/>
      <c r="J635" s="1"/>
      <c r="K635" s="1"/>
    </row>
    <row r="636" spans="1:11" s="4" customFormat="1" ht="40.5">
      <c r="A636" s="39" t="s">
        <v>866</v>
      </c>
      <c r="B636" s="40" t="s">
        <v>185</v>
      </c>
      <c r="C636" s="41" t="s">
        <v>22</v>
      </c>
      <c r="D636" s="42">
        <v>60</v>
      </c>
      <c r="E636" s="43"/>
      <c r="F636" s="44" t="str">
        <f t="shared" si="124"/>
        <v>CERO PESOS 00/100 M.N.</v>
      </c>
      <c r="G636" s="45">
        <f t="shared" si="125"/>
        <v>0</v>
      </c>
      <c r="H636" s="65"/>
      <c r="I636" s="65"/>
      <c r="J636" s="1"/>
      <c r="K636" s="1"/>
    </row>
    <row r="637" spans="1:11" s="4" customFormat="1" ht="40.5">
      <c r="A637" s="39" t="s">
        <v>867</v>
      </c>
      <c r="B637" s="40" t="s">
        <v>123</v>
      </c>
      <c r="C637" s="41" t="s">
        <v>29</v>
      </c>
      <c r="D637" s="42">
        <v>30</v>
      </c>
      <c r="E637" s="43"/>
      <c r="F637" s="44" t="str">
        <f t="shared" si="124"/>
        <v>CERO PESOS 00/100 M.N.</v>
      </c>
      <c r="G637" s="45">
        <f t="shared" si="125"/>
        <v>0</v>
      </c>
      <c r="H637" s="65"/>
      <c r="I637" s="65"/>
      <c r="J637" s="1"/>
      <c r="K637" s="1"/>
    </row>
    <row r="638" spans="1:11" s="4" customFormat="1" ht="40.5">
      <c r="A638" s="39" t="s">
        <v>868</v>
      </c>
      <c r="B638" s="40" t="s">
        <v>241</v>
      </c>
      <c r="C638" s="41" t="s">
        <v>29</v>
      </c>
      <c r="D638" s="42">
        <v>1</v>
      </c>
      <c r="E638" s="43"/>
      <c r="F638" s="44" t="str">
        <f t="shared" si="124"/>
        <v>CERO PESOS 00/100 M.N.</v>
      </c>
      <c r="G638" s="45">
        <f t="shared" si="125"/>
        <v>0</v>
      </c>
      <c r="H638" s="65"/>
      <c r="I638" s="65"/>
      <c r="J638" s="1"/>
      <c r="K638" s="1"/>
    </row>
    <row r="639" spans="1:11" s="4" customFormat="1" ht="40.5">
      <c r="A639" s="39" t="s">
        <v>869</v>
      </c>
      <c r="B639" s="40" t="s">
        <v>125</v>
      </c>
      <c r="C639" s="41" t="s">
        <v>29</v>
      </c>
      <c r="D639" s="42">
        <v>1</v>
      </c>
      <c r="E639" s="43"/>
      <c r="F639" s="44" t="str">
        <f t="shared" si="124"/>
        <v>CERO PESOS 00/100 M.N.</v>
      </c>
      <c r="G639" s="45">
        <f t="shared" si="125"/>
        <v>0</v>
      </c>
      <c r="H639" s="65"/>
      <c r="I639" s="65"/>
      <c r="J639" s="1"/>
      <c r="K639" s="1"/>
    </row>
    <row r="640" spans="1:11" s="4" customFormat="1" ht="40.5">
      <c r="A640" s="39" t="s">
        <v>870</v>
      </c>
      <c r="B640" s="40" t="s">
        <v>126</v>
      </c>
      <c r="C640" s="41" t="s">
        <v>29</v>
      </c>
      <c r="D640" s="42">
        <v>1</v>
      </c>
      <c r="E640" s="43"/>
      <c r="F640" s="44" t="str">
        <f t="shared" si="124"/>
        <v>CERO PESOS 00/100 M.N.</v>
      </c>
      <c r="G640" s="45">
        <f t="shared" si="125"/>
        <v>0</v>
      </c>
      <c r="H640" s="65"/>
      <c r="I640" s="65"/>
      <c r="J640" s="1"/>
      <c r="K640" s="1"/>
    </row>
    <row r="641" spans="1:11" s="4" customFormat="1" ht="40.5">
      <c r="A641" s="39" t="s">
        <v>871</v>
      </c>
      <c r="B641" s="40" t="s">
        <v>124</v>
      </c>
      <c r="C641" s="41" t="s">
        <v>22</v>
      </c>
      <c r="D641" s="42">
        <v>70</v>
      </c>
      <c r="E641" s="43"/>
      <c r="F641" s="44" t="str">
        <f t="shared" si="124"/>
        <v>CERO PESOS 00/100 M.N.</v>
      </c>
      <c r="G641" s="45">
        <f t="shared" si="125"/>
        <v>0</v>
      </c>
      <c r="H641" s="65"/>
      <c r="I641" s="65"/>
      <c r="J641" s="1"/>
      <c r="K641" s="1"/>
    </row>
    <row r="642" spans="1:11" s="4" customFormat="1" ht="14.25">
      <c r="A642" s="66" t="s">
        <v>313</v>
      </c>
      <c r="B642" s="66" t="s">
        <v>127</v>
      </c>
      <c r="C642" s="67"/>
      <c r="D642" s="68"/>
      <c r="E642" s="69"/>
      <c r="F642" s="70"/>
      <c r="G642" s="71">
        <f>SUM(G643:G644)</f>
        <v>0</v>
      </c>
      <c r="H642" s="65"/>
      <c r="I642" s="65"/>
      <c r="J642" s="1"/>
      <c r="K642" s="1"/>
    </row>
    <row r="643" spans="1:11" s="4" customFormat="1" ht="81">
      <c r="A643" s="39" t="s">
        <v>872</v>
      </c>
      <c r="B643" s="40" t="s">
        <v>128</v>
      </c>
      <c r="C643" s="41" t="s">
        <v>29</v>
      </c>
      <c r="D643" s="42">
        <v>32</v>
      </c>
      <c r="E643" s="43"/>
      <c r="F643" s="44" t="str">
        <f t="shared" si="126" ref="F643:F644">+numtext(E643)</f>
        <v>CERO PESOS 00/100 M.N.</v>
      </c>
      <c r="G643" s="45">
        <f t="shared" si="127" ref="G643:G644">+ROUND(D643*E643,2)</f>
        <v>0</v>
      </c>
      <c r="H643" s="65"/>
      <c r="I643" s="65"/>
      <c r="J643" s="1"/>
      <c r="K643" s="1"/>
    </row>
    <row r="644" spans="1:11" s="4" customFormat="1" ht="81">
      <c r="A644" s="39" t="s">
        <v>873</v>
      </c>
      <c r="B644" s="40" t="s">
        <v>242</v>
      </c>
      <c r="C644" s="41" t="s">
        <v>29</v>
      </c>
      <c r="D644" s="42">
        <v>10</v>
      </c>
      <c r="E644" s="43"/>
      <c r="F644" s="44" t="str">
        <f t="shared" si="126"/>
        <v>CERO PESOS 00/100 M.N.</v>
      </c>
      <c r="G644" s="45">
        <f t="shared" si="127"/>
        <v>0</v>
      </c>
      <c r="H644" s="65"/>
      <c r="I644" s="65"/>
      <c r="J644" s="1"/>
      <c r="K644" s="1"/>
    </row>
    <row r="645" spans="1:11" s="4" customFormat="1" ht="14.25">
      <c r="A645" s="66" t="s">
        <v>314</v>
      </c>
      <c r="B645" s="66" t="s">
        <v>134</v>
      </c>
      <c r="C645" s="67"/>
      <c r="D645" s="68"/>
      <c r="E645" s="69"/>
      <c r="F645" s="70"/>
      <c r="G645" s="71">
        <f>SUM(G646:G657)</f>
        <v>0</v>
      </c>
      <c r="H645" s="65"/>
      <c r="I645" s="65"/>
      <c r="J645" s="1"/>
      <c r="K645" s="1"/>
    </row>
    <row r="646" spans="1:11" s="4" customFormat="1" ht="30.4">
      <c r="A646" s="39" t="s">
        <v>874</v>
      </c>
      <c r="B646" s="40" t="s">
        <v>136</v>
      </c>
      <c r="C646" s="41" t="s">
        <v>22</v>
      </c>
      <c r="D646" s="42">
        <v>100</v>
      </c>
      <c r="E646" s="43"/>
      <c r="F646" s="44" t="str">
        <f t="shared" si="128" ref="F646:F657">+numtext(E646)</f>
        <v>CERO PESOS 00/100 M.N.</v>
      </c>
      <c r="G646" s="45">
        <f t="shared" si="129" ref="G646:G657">+ROUND(D646*E646,2)</f>
        <v>0</v>
      </c>
      <c r="H646" s="65"/>
      <c r="I646" s="65"/>
      <c r="J646" s="1"/>
      <c r="K646" s="1"/>
    </row>
    <row r="647" spans="1:11" s="4" customFormat="1" ht="20.25">
      <c r="A647" s="39" t="s">
        <v>875</v>
      </c>
      <c r="B647" s="40" t="s">
        <v>137</v>
      </c>
      <c r="C647" s="41" t="s">
        <v>22</v>
      </c>
      <c r="D647" s="42">
        <v>60</v>
      </c>
      <c r="E647" s="43"/>
      <c r="F647" s="44" t="str">
        <f t="shared" si="128"/>
        <v>CERO PESOS 00/100 M.N.</v>
      </c>
      <c r="G647" s="45">
        <f t="shared" si="129"/>
        <v>0</v>
      </c>
      <c r="H647" s="65"/>
      <c r="I647" s="65"/>
      <c r="J647" s="1"/>
      <c r="K647" s="1"/>
    </row>
    <row r="648" spans="1:11" s="4" customFormat="1" ht="20.25">
      <c r="A648" s="39" t="s">
        <v>1008</v>
      </c>
      <c r="B648" s="40" t="s">
        <v>243</v>
      </c>
      <c r="C648" s="41" t="s">
        <v>22</v>
      </c>
      <c r="D648" s="42">
        <v>25</v>
      </c>
      <c r="E648" s="43"/>
      <c r="F648" s="44" t="str">
        <f t="shared" si="128"/>
        <v>CERO PESOS 00/100 M.N.</v>
      </c>
      <c r="G648" s="45">
        <f t="shared" si="129"/>
        <v>0</v>
      </c>
      <c r="H648" s="65"/>
      <c r="I648" s="65"/>
      <c r="J648" s="1"/>
      <c r="K648" s="1"/>
    </row>
    <row r="649" spans="1:11" s="4" customFormat="1" ht="70.9">
      <c r="A649" s="39" t="s">
        <v>1009</v>
      </c>
      <c r="B649" s="40" t="s">
        <v>244</v>
      </c>
      <c r="C649" s="41" t="s">
        <v>22</v>
      </c>
      <c r="D649" s="42">
        <v>2250</v>
      </c>
      <c r="E649" s="43"/>
      <c r="F649" s="44" t="str">
        <f t="shared" si="128"/>
        <v>CERO PESOS 00/100 M.N.</v>
      </c>
      <c r="G649" s="45">
        <f t="shared" si="129"/>
        <v>0</v>
      </c>
      <c r="H649" s="65"/>
      <c r="I649" s="65"/>
      <c r="J649" s="1"/>
      <c r="K649" s="1"/>
    </row>
    <row r="650" spans="1:11" s="4" customFormat="1" ht="30.4">
      <c r="A650" s="39" t="s">
        <v>1010</v>
      </c>
      <c r="B650" s="40" t="s">
        <v>245</v>
      </c>
      <c r="C650" s="41" t="s">
        <v>22</v>
      </c>
      <c r="D650" s="42">
        <v>80</v>
      </c>
      <c r="E650" s="43"/>
      <c r="F650" s="44" t="str">
        <f t="shared" si="128"/>
        <v>CERO PESOS 00/100 M.N.</v>
      </c>
      <c r="G650" s="45">
        <f t="shared" si="129"/>
        <v>0</v>
      </c>
      <c r="H650" s="65"/>
      <c r="I650" s="65"/>
      <c r="J650" s="1"/>
      <c r="K650" s="1"/>
    </row>
    <row r="651" spans="1:11" s="4" customFormat="1" ht="70.9">
      <c r="A651" s="39" t="s">
        <v>1011</v>
      </c>
      <c r="B651" s="40" t="s">
        <v>139</v>
      </c>
      <c r="C651" s="41" t="s">
        <v>29</v>
      </c>
      <c r="D651" s="42">
        <v>60</v>
      </c>
      <c r="E651" s="43"/>
      <c r="F651" s="44" t="str">
        <f t="shared" si="128"/>
        <v>CERO PESOS 00/100 M.N.</v>
      </c>
      <c r="G651" s="45">
        <f t="shared" si="129"/>
        <v>0</v>
      </c>
      <c r="H651" s="65"/>
      <c r="I651" s="65"/>
      <c r="J651" s="1"/>
      <c r="K651" s="1"/>
    </row>
    <row r="652" spans="1:11" s="4" customFormat="1" ht="40.5">
      <c r="A652" s="39" t="s">
        <v>1012</v>
      </c>
      <c r="B652" s="40" t="s">
        <v>246</v>
      </c>
      <c r="C652" s="41" t="s">
        <v>29</v>
      </c>
      <c r="D652" s="42">
        <v>33</v>
      </c>
      <c r="E652" s="43"/>
      <c r="F652" s="44" t="str">
        <f t="shared" si="128"/>
        <v>CERO PESOS 00/100 M.N.</v>
      </c>
      <c r="G652" s="45">
        <f t="shared" si="129"/>
        <v>0</v>
      </c>
      <c r="H652" s="65"/>
      <c r="I652" s="65"/>
      <c r="J652" s="1"/>
      <c r="K652" s="1"/>
    </row>
    <row r="653" spans="1:11" s="4" customFormat="1" ht="30.4">
      <c r="A653" s="39" t="s">
        <v>1013</v>
      </c>
      <c r="B653" s="40" t="s">
        <v>247</v>
      </c>
      <c r="C653" s="41" t="s">
        <v>29</v>
      </c>
      <c r="D653" s="42">
        <v>25</v>
      </c>
      <c r="E653" s="43"/>
      <c r="F653" s="44" t="str">
        <f t="shared" si="128"/>
        <v>CERO PESOS 00/100 M.N.</v>
      </c>
      <c r="G653" s="45">
        <f t="shared" si="129"/>
        <v>0</v>
      </c>
      <c r="H653" s="65"/>
      <c r="I653" s="65"/>
      <c r="J653" s="1"/>
      <c r="K653" s="1"/>
    </row>
    <row r="654" spans="1:11" s="4" customFormat="1" ht="30.4">
      <c r="A654" s="39" t="s">
        <v>1014</v>
      </c>
      <c r="B654" s="40" t="s">
        <v>248</v>
      </c>
      <c r="C654" s="41" t="s">
        <v>29</v>
      </c>
      <c r="D654" s="42">
        <v>8</v>
      </c>
      <c r="E654" s="43"/>
      <c r="F654" s="44" t="str">
        <f t="shared" si="128"/>
        <v>CERO PESOS 00/100 M.N.</v>
      </c>
      <c r="G654" s="45">
        <f t="shared" si="129"/>
        <v>0</v>
      </c>
      <c r="H654" s="65"/>
      <c r="I654" s="65"/>
      <c r="J654" s="1"/>
      <c r="K654" s="1"/>
    </row>
    <row r="655" spans="1:11" s="4" customFormat="1" ht="40.5">
      <c r="A655" s="39" t="s">
        <v>1015</v>
      </c>
      <c r="B655" s="40" t="s">
        <v>249</v>
      </c>
      <c r="C655" s="41" t="s">
        <v>29</v>
      </c>
      <c r="D655" s="42">
        <v>15</v>
      </c>
      <c r="E655" s="43"/>
      <c r="F655" s="44" t="str">
        <f t="shared" si="128"/>
        <v>CERO PESOS 00/100 M.N.</v>
      </c>
      <c r="G655" s="45">
        <f t="shared" si="129"/>
        <v>0</v>
      </c>
      <c r="H655" s="65"/>
      <c r="I655" s="65"/>
      <c r="J655" s="1"/>
      <c r="K655" s="1"/>
    </row>
    <row r="656" spans="1:11" s="4" customFormat="1" ht="40.5">
      <c r="A656" s="39" t="s">
        <v>1016</v>
      </c>
      <c r="B656" s="40" t="s">
        <v>250</v>
      </c>
      <c r="C656" s="41" t="s">
        <v>29</v>
      </c>
      <c r="D656" s="42">
        <v>10</v>
      </c>
      <c r="E656" s="43"/>
      <c r="F656" s="44" t="str">
        <f t="shared" si="128"/>
        <v>CERO PESOS 00/100 M.N.</v>
      </c>
      <c r="G656" s="45">
        <f t="shared" si="129"/>
        <v>0</v>
      </c>
      <c r="H656" s="65"/>
      <c r="I656" s="65"/>
      <c r="J656" s="1"/>
      <c r="K656" s="1"/>
    </row>
    <row r="657" spans="1:11" s="4" customFormat="1" ht="40.5">
      <c r="A657" s="39" t="s">
        <v>1017</v>
      </c>
      <c r="B657" s="40" t="s">
        <v>251</v>
      </c>
      <c r="C657" s="41" t="s">
        <v>29</v>
      </c>
      <c r="D657" s="42">
        <v>3</v>
      </c>
      <c r="E657" s="43"/>
      <c r="F657" s="44" t="str">
        <f t="shared" si="128"/>
        <v>CERO PESOS 00/100 M.N.</v>
      </c>
      <c r="G657" s="45">
        <f t="shared" si="129"/>
        <v>0</v>
      </c>
      <c r="H657" s="65"/>
      <c r="I657" s="65"/>
      <c r="J657" s="1"/>
      <c r="K657" s="1"/>
    </row>
    <row r="658" spans="1:11" s="4" customFormat="1" ht="14.25">
      <c r="A658" s="66" t="s">
        <v>315</v>
      </c>
      <c r="B658" s="66" t="s">
        <v>252</v>
      </c>
      <c r="C658" s="67"/>
      <c r="D658" s="68"/>
      <c r="E658" s="69"/>
      <c r="F658" s="70"/>
      <c r="G658" s="71">
        <f>SUM(G659:G664)</f>
        <v>0</v>
      </c>
      <c r="H658" s="65"/>
      <c r="I658" s="65"/>
      <c r="J658" s="1"/>
      <c r="K658" s="1"/>
    </row>
    <row r="659" spans="1:11" s="4" customFormat="1" ht="81">
      <c r="A659" s="39" t="s">
        <v>1018</v>
      </c>
      <c r="B659" s="40" t="s">
        <v>253</v>
      </c>
      <c r="C659" s="41" t="s">
        <v>29</v>
      </c>
      <c r="D659" s="42">
        <v>6</v>
      </c>
      <c r="E659" s="43"/>
      <c r="F659" s="44" t="str">
        <f t="shared" si="130" ref="F659:F664">+numtext(E659)</f>
        <v>CERO PESOS 00/100 M.N.</v>
      </c>
      <c r="G659" s="45">
        <f t="shared" si="131" ref="G659:G664">+ROUND(D659*E659,2)</f>
        <v>0</v>
      </c>
      <c r="H659" s="65"/>
      <c r="I659" s="65"/>
      <c r="J659" s="1"/>
      <c r="K659" s="1"/>
    </row>
    <row r="660" spans="1:11" s="4" customFormat="1" ht="60.75">
      <c r="A660" s="39" t="s">
        <v>1019</v>
      </c>
      <c r="B660" s="40" t="s">
        <v>254</v>
      </c>
      <c r="C660" s="41" t="s">
        <v>29</v>
      </c>
      <c r="D660" s="42">
        <v>6</v>
      </c>
      <c r="E660" s="43"/>
      <c r="F660" s="44" t="str">
        <f t="shared" si="130"/>
        <v>CERO PESOS 00/100 M.N.</v>
      </c>
      <c r="G660" s="45">
        <f t="shared" si="131"/>
        <v>0</v>
      </c>
      <c r="H660" s="65"/>
      <c r="I660" s="65"/>
      <c r="J660" s="1"/>
      <c r="K660" s="1"/>
    </row>
    <row r="661" spans="1:11" s="4" customFormat="1" ht="40.5">
      <c r="A661" s="39" t="s">
        <v>1020</v>
      </c>
      <c r="B661" s="40" t="s">
        <v>255</v>
      </c>
      <c r="C661" s="41" t="s">
        <v>29</v>
      </c>
      <c r="D661" s="42">
        <v>6</v>
      </c>
      <c r="E661" s="43"/>
      <c r="F661" s="44" t="str">
        <f t="shared" si="130"/>
        <v>CERO PESOS 00/100 M.N.</v>
      </c>
      <c r="G661" s="45">
        <f t="shared" si="131"/>
        <v>0</v>
      </c>
      <c r="H661" s="65"/>
      <c r="I661" s="65"/>
      <c r="J661" s="1"/>
      <c r="K661" s="1"/>
    </row>
    <row r="662" spans="1:11" s="4" customFormat="1" ht="30.4">
      <c r="A662" s="39" t="s">
        <v>1021</v>
      </c>
      <c r="B662" s="40" t="s">
        <v>136</v>
      </c>
      <c r="C662" s="41" t="s">
        <v>22</v>
      </c>
      <c r="D662" s="42">
        <v>150</v>
      </c>
      <c r="E662" s="43"/>
      <c r="F662" s="44" t="str">
        <f t="shared" si="130"/>
        <v>CERO PESOS 00/100 M.N.</v>
      </c>
      <c r="G662" s="45">
        <f t="shared" si="131"/>
        <v>0</v>
      </c>
      <c r="H662" s="65"/>
      <c r="I662" s="65"/>
      <c r="J662" s="1"/>
      <c r="K662" s="1"/>
    </row>
    <row r="663" spans="1:11" s="4" customFormat="1" ht="20.25">
      <c r="A663" s="39" t="s">
        <v>1022</v>
      </c>
      <c r="B663" s="40" t="s">
        <v>137</v>
      </c>
      <c r="C663" s="41" t="s">
        <v>22</v>
      </c>
      <c r="D663" s="42">
        <v>150</v>
      </c>
      <c r="E663" s="43"/>
      <c r="F663" s="44" t="str">
        <f t="shared" si="130"/>
        <v>CERO PESOS 00/100 M.N.</v>
      </c>
      <c r="G663" s="45">
        <f t="shared" si="131"/>
        <v>0</v>
      </c>
      <c r="H663" s="65"/>
      <c r="I663" s="65"/>
      <c r="J663" s="1"/>
      <c r="K663" s="1"/>
    </row>
    <row r="664" spans="1:11" s="4" customFormat="1" ht="70.9">
      <c r="A664" s="39" t="s">
        <v>1023</v>
      </c>
      <c r="B664" s="40" t="s">
        <v>256</v>
      </c>
      <c r="C664" s="41" t="s">
        <v>22</v>
      </c>
      <c r="D664" s="42">
        <v>300</v>
      </c>
      <c r="E664" s="43"/>
      <c r="F664" s="44" t="str">
        <f t="shared" si="130"/>
        <v>CERO PESOS 00/100 M.N.</v>
      </c>
      <c r="G664" s="45">
        <f t="shared" si="131"/>
        <v>0</v>
      </c>
      <c r="H664" s="65"/>
      <c r="I664" s="65"/>
      <c r="J664" s="1"/>
      <c r="K664" s="1"/>
    </row>
    <row r="665" spans="1:11" s="4" customFormat="1" ht="14.25">
      <c r="A665" s="66" t="s">
        <v>316</v>
      </c>
      <c r="B665" s="66" t="s">
        <v>257</v>
      </c>
      <c r="C665" s="67"/>
      <c r="D665" s="68"/>
      <c r="E665" s="69"/>
      <c r="F665" s="70"/>
      <c r="G665" s="71">
        <f>SUM(G666:G671)</f>
        <v>0</v>
      </c>
      <c r="H665" s="65"/>
      <c r="I665" s="65"/>
      <c r="J665" s="1"/>
      <c r="K665" s="1"/>
    </row>
    <row r="666" spans="1:11" s="4" customFormat="1" ht="81">
      <c r="A666" s="39" t="s">
        <v>1024</v>
      </c>
      <c r="B666" s="40" t="s">
        <v>258</v>
      </c>
      <c r="C666" s="41" t="s">
        <v>119</v>
      </c>
      <c r="D666" s="42">
        <v>4</v>
      </c>
      <c r="E666" s="43"/>
      <c r="F666" s="44" t="str">
        <f t="shared" si="132" ref="F666:F671">+numtext(E666)</f>
        <v>CERO PESOS 00/100 M.N.</v>
      </c>
      <c r="G666" s="45">
        <f t="shared" si="133" ref="G666:G671">+ROUND(D666*E666,2)</f>
        <v>0</v>
      </c>
      <c r="H666" s="65"/>
      <c r="I666" s="65"/>
      <c r="J666" s="1"/>
      <c r="K666" s="1"/>
    </row>
    <row r="667" spans="1:11" s="4" customFormat="1" ht="60.75">
      <c r="A667" s="39" t="s">
        <v>1025</v>
      </c>
      <c r="B667" s="40" t="s">
        <v>259</v>
      </c>
      <c r="C667" s="41" t="s">
        <v>29</v>
      </c>
      <c r="D667" s="42">
        <v>4</v>
      </c>
      <c r="E667" s="43"/>
      <c r="F667" s="44" t="str">
        <f t="shared" si="132"/>
        <v>CERO PESOS 00/100 M.N.</v>
      </c>
      <c r="G667" s="45">
        <f t="shared" si="133"/>
        <v>0</v>
      </c>
      <c r="H667" s="65"/>
      <c r="I667" s="65"/>
      <c r="J667" s="1"/>
      <c r="K667" s="1"/>
    </row>
    <row r="668" spans="1:11" s="4" customFormat="1" ht="30.4">
      <c r="A668" s="39" t="s">
        <v>1026</v>
      </c>
      <c r="B668" s="40" t="s">
        <v>136</v>
      </c>
      <c r="C668" s="41" t="s">
        <v>22</v>
      </c>
      <c r="D668" s="42">
        <v>48</v>
      </c>
      <c r="E668" s="43"/>
      <c r="F668" s="44" t="str">
        <f t="shared" si="132"/>
        <v>CERO PESOS 00/100 M.N.</v>
      </c>
      <c r="G668" s="45">
        <f t="shared" si="133"/>
        <v>0</v>
      </c>
      <c r="H668" s="65"/>
      <c r="I668" s="65"/>
      <c r="J668" s="1"/>
      <c r="K668" s="1"/>
    </row>
    <row r="669" spans="1:11" s="4" customFormat="1" ht="20.25">
      <c r="A669" s="39" t="s">
        <v>1027</v>
      </c>
      <c r="B669" s="40" t="s">
        <v>137</v>
      </c>
      <c r="C669" s="41" t="s">
        <v>22</v>
      </c>
      <c r="D669" s="42">
        <v>100</v>
      </c>
      <c r="E669" s="43"/>
      <c r="F669" s="44" t="str">
        <f t="shared" si="132"/>
        <v>CERO PESOS 00/100 M.N.</v>
      </c>
      <c r="G669" s="45">
        <f t="shared" si="133"/>
        <v>0</v>
      </c>
      <c r="H669" s="65"/>
      <c r="I669" s="65"/>
      <c r="J669" s="1"/>
      <c r="K669" s="1"/>
    </row>
    <row r="670" spans="1:11" s="4" customFormat="1" ht="70.9">
      <c r="A670" s="39" t="s">
        <v>1028</v>
      </c>
      <c r="B670" s="40" t="s">
        <v>244</v>
      </c>
      <c r="C670" s="41" t="s">
        <v>22</v>
      </c>
      <c r="D670" s="42">
        <v>100</v>
      </c>
      <c r="E670" s="43"/>
      <c r="F670" s="44" t="str">
        <f t="shared" si="132"/>
        <v>CERO PESOS 00/100 M.N.</v>
      </c>
      <c r="G670" s="45">
        <f t="shared" si="133"/>
        <v>0</v>
      </c>
      <c r="H670" s="65"/>
      <c r="I670" s="65"/>
      <c r="J670" s="1"/>
      <c r="K670" s="1"/>
    </row>
    <row r="671" spans="1:11" s="4" customFormat="1" ht="30.4">
      <c r="A671" s="39" t="s">
        <v>1029</v>
      </c>
      <c r="B671" s="40" t="s">
        <v>263</v>
      </c>
      <c r="C671" s="41" t="s">
        <v>22</v>
      </c>
      <c r="D671" s="42">
        <v>102.28</v>
      </c>
      <c r="E671" s="43"/>
      <c r="F671" s="44" t="str">
        <f t="shared" si="132"/>
        <v>CERO PESOS 00/100 M.N.</v>
      </c>
      <c r="G671" s="45">
        <f t="shared" si="133"/>
        <v>0</v>
      </c>
      <c r="H671" s="65"/>
      <c r="I671" s="65"/>
      <c r="J671" s="1"/>
      <c r="K671" s="1"/>
    </row>
    <row r="672" spans="1:11" s="4" customFormat="1" ht="14.25">
      <c r="A672" s="66" t="s">
        <v>317</v>
      </c>
      <c r="B672" s="66" t="s">
        <v>264</v>
      </c>
      <c r="C672" s="67"/>
      <c r="D672" s="68"/>
      <c r="E672" s="69"/>
      <c r="F672" s="70"/>
      <c r="G672" s="71">
        <f>SUM(G673:G674)</f>
        <v>0</v>
      </c>
      <c r="H672" s="65"/>
      <c r="I672" s="65"/>
      <c r="J672" s="1"/>
      <c r="K672" s="1"/>
    </row>
    <row r="673" spans="1:11" s="4" customFormat="1" ht="20.25">
      <c r="A673" s="39" t="s">
        <v>1030</v>
      </c>
      <c r="B673" s="40" t="s">
        <v>141</v>
      </c>
      <c r="C673" s="41" t="s">
        <v>21</v>
      </c>
      <c r="D673" s="42">
        <v>400</v>
      </c>
      <c r="E673" s="43"/>
      <c r="F673" s="44" t="str">
        <f t="shared" si="134" ref="F673:F674">+numtext(E673)</f>
        <v>CERO PESOS 00/100 M.N.</v>
      </c>
      <c r="G673" s="45">
        <f t="shared" si="135" ref="G673:G674">+ROUND(D673*E673,2)</f>
        <v>0</v>
      </c>
      <c r="H673" s="65"/>
      <c r="I673" s="65"/>
      <c r="J673" s="1"/>
      <c r="K673" s="1"/>
    </row>
    <row r="674" spans="1:11" s="4" customFormat="1" ht="20.25">
      <c r="A674" s="39" t="s">
        <v>1031</v>
      </c>
      <c r="B674" s="40" t="s">
        <v>142</v>
      </c>
      <c r="C674" s="41" t="s">
        <v>21</v>
      </c>
      <c r="D674" s="42">
        <v>289.57</v>
      </c>
      <c r="E674" s="43"/>
      <c r="F674" s="44" t="str">
        <f t="shared" si="134"/>
        <v>CERO PESOS 00/100 M.N.</v>
      </c>
      <c r="G674" s="45">
        <f t="shared" si="135"/>
        <v>0</v>
      </c>
      <c r="H674" s="65"/>
      <c r="I674" s="65"/>
      <c r="J674" s="1"/>
      <c r="K674" s="1"/>
    </row>
    <row r="675" spans="1:11" s="4" customFormat="1" ht="14.25">
      <c r="A675" s="34" t="s">
        <v>981</v>
      </c>
      <c r="B675" s="35" t="s">
        <v>983</v>
      </c>
      <c r="C675" s="36"/>
      <c r="D675" s="37"/>
      <c r="E675" s="38"/>
      <c r="F675" s="38"/>
      <c r="G675" s="33">
        <f>G676+G690+G698+G705+G738+G748+G754+G757+G762+G780+G787+G797+G800+G810</f>
        <v>0</v>
      </c>
      <c r="H675" s="65"/>
      <c r="I675" s="65"/>
      <c r="J675" s="1"/>
      <c r="K675" s="1"/>
    </row>
    <row r="676" spans="1:11" s="4" customFormat="1" ht="14.25">
      <c r="A676" s="66" t="s">
        <v>982</v>
      </c>
      <c r="B676" s="66" t="s">
        <v>31</v>
      </c>
      <c r="C676" s="67"/>
      <c r="D676" s="68"/>
      <c r="E676" s="69"/>
      <c r="F676" s="70"/>
      <c r="G676" s="71">
        <f>SUM(G677:G689)</f>
        <v>0</v>
      </c>
      <c r="H676" s="65"/>
      <c r="I676" s="65"/>
      <c r="J676" s="1"/>
      <c r="K676" s="1"/>
    </row>
    <row r="677" spans="1:11" s="4" customFormat="1" ht="81">
      <c r="A677" s="39" t="s">
        <v>1032</v>
      </c>
      <c r="B677" s="40" t="s">
        <v>32</v>
      </c>
      <c r="C677" s="41" t="s">
        <v>21</v>
      </c>
      <c r="D677" s="42">
        <v>123.75</v>
      </c>
      <c r="E677" s="43"/>
      <c r="F677" s="44" t="str">
        <f t="shared" si="136" ref="F677:F689">+numtext(E677)</f>
        <v>CERO PESOS 00/100 M.N.</v>
      </c>
      <c r="G677" s="45">
        <f t="shared" si="137" ref="G677:G689">+ROUND(D677*E677,2)</f>
        <v>0</v>
      </c>
      <c r="H677" s="65"/>
      <c r="I677" s="65"/>
      <c r="J677" s="1"/>
      <c r="K677" s="1"/>
    </row>
    <row r="678" spans="1:11" s="4" customFormat="1" ht="40.5">
      <c r="A678" s="39" t="s">
        <v>1033</v>
      </c>
      <c r="B678" s="40" t="s">
        <v>33</v>
      </c>
      <c r="C678" s="41" t="s">
        <v>21</v>
      </c>
      <c r="D678" s="42">
        <v>124.44</v>
      </c>
      <c r="E678" s="43"/>
      <c r="F678" s="44" t="str">
        <f t="shared" si="136"/>
        <v>CERO PESOS 00/100 M.N.</v>
      </c>
      <c r="G678" s="45">
        <f t="shared" si="137"/>
        <v>0</v>
      </c>
      <c r="H678" s="65"/>
      <c r="I678" s="65"/>
      <c r="J678" s="1"/>
      <c r="K678" s="1"/>
    </row>
    <row r="679" spans="1:11" s="4" customFormat="1" ht="50.65">
      <c r="A679" s="39" t="s">
        <v>1034</v>
      </c>
      <c r="B679" s="40" t="s">
        <v>34</v>
      </c>
      <c r="C679" s="41" t="s">
        <v>21</v>
      </c>
      <c r="D679" s="42">
        <v>62.22</v>
      </c>
      <c r="E679" s="43"/>
      <c r="F679" s="44" t="str">
        <f t="shared" si="136"/>
        <v>CERO PESOS 00/100 M.N.</v>
      </c>
      <c r="G679" s="45">
        <f t="shared" si="137"/>
        <v>0</v>
      </c>
      <c r="H679" s="65"/>
      <c r="I679" s="65"/>
      <c r="J679" s="1"/>
      <c r="K679" s="1"/>
    </row>
    <row r="680" spans="1:11" s="4" customFormat="1" ht="60.75">
      <c r="A680" s="39" t="s">
        <v>1035</v>
      </c>
      <c r="B680" s="40" t="s">
        <v>35</v>
      </c>
      <c r="C680" s="41" t="s">
        <v>21</v>
      </c>
      <c r="D680" s="42">
        <v>48.95</v>
      </c>
      <c r="E680" s="43"/>
      <c r="F680" s="44" t="str">
        <f t="shared" si="136"/>
        <v>CERO PESOS 00/100 M.N.</v>
      </c>
      <c r="G680" s="45">
        <f t="shared" si="137"/>
        <v>0</v>
      </c>
      <c r="H680" s="65"/>
      <c r="I680" s="65"/>
      <c r="J680" s="1"/>
      <c r="K680" s="1"/>
    </row>
    <row r="681" spans="1:11" s="4" customFormat="1" ht="40.5">
      <c r="A681" s="39" t="s">
        <v>1036</v>
      </c>
      <c r="B681" s="40" t="s">
        <v>36</v>
      </c>
      <c r="C681" s="41" t="s">
        <v>21</v>
      </c>
      <c r="D681" s="42">
        <v>123.75</v>
      </c>
      <c r="E681" s="43"/>
      <c r="F681" s="44" t="str">
        <f t="shared" si="136"/>
        <v>CERO PESOS 00/100 M.N.</v>
      </c>
      <c r="G681" s="45">
        <f t="shared" si="137"/>
        <v>0</v>
      </c>
      <c r="H681" s="65"/>
      <c r="I681" s="65"/>
      <c r="J681" s="1"/>
      <c r="K681" s="1"/>
    </row>
    <row r="682" spans="1:11" s="4" customFormat="1" ht="50.65">
      <c r="A682" s="39" t="s">
        <v>1037</v>
      </c>
      <c r="B682" s="40" t="s">
        <v>38</v>
      </c>
      <c r="C682" s="41" t="s">
        <v>22</v>
      </c>
      <c r="D682" s="42">
        <v>80.88</v>
      </c>
      <c r="E682" s="43"/>
      <c r="F682" s="44" t="str">
        <f t="shared" si="136"/>
        <v>CERO PESOS 00/100 M.N.</v>
      </c>
      <c r="G682" s="45">
        <f t="shared" si="137"/>
        <v>0</v>
      </c>
      <c r="H682" s="65"/>
      <c r="I682" s="65"/>
      <c r="J682" s="1"/>
      <c r="K682" s="1"/>
    </row>
    <row r="683" spans="1:11" s="4" customFormat="1" ht="40.5">
      <c r="A683" s="39" t="s">
        <v>1038</v>
      </c>
      <c r="B683" s="40" t="s">
        <v>39</v>
      </c>
      <c r="C683" s="41" t="s">
        <v>29</v>
      </c>
      <c r="D683" s="42">
        <v>20</v>
      </c>
      <c r="E683" s="43"/>
      <c r="F683" s="44" t="str">
        <f t="shared" si="136"/>
        <v>CERO PESOS 00/100 M.N.</v>
      </c>
      <c r="G683" s="45">
        <f t="shared" si="137"/>
        <v>0</v>
      </c>
      <c r="H683" s="65"/>
      <c r="I683" s="65"/>
      <c r="J683" s="1"/>
      <c r="K683" s="1"/>
    </row>
    <row r="684" spans="1:11" s="4" customFormat="1" ht="60.75">
      <c r="A684" s="39" t="s">
        <v>1039</v>
      </c>
      <c r="B684" s="40" t="s">
        <v>40</v>
      </c>
      <c r="C684" s="41" t="s">
        <v>22</v>
      </c>
      <c r="D684" s="42">
        <v>123.75</v>
      </c>
      <c r="E684" s="43"/>
      <c r="F684" s="44" t="str">
        <f t="shared" si="136"/>
        <v>CERO PESOS 00/100 M.N.</v>
      </c>
      <c r="G684" s="45">
        <f t="shared" si="137"/>
        <v>0</v>
      </c>
      <c r="H684" s="65"/>
      <c r="I684" s="65"/>
      <c r="J684" s="1"/>
      <c r="K684" s="1"/>
    </row>
    <row r="685" spans="1:11" s="4" customFormat="1" ht="20.25">
      <c r="A685" s="39" t="s">
        <v>1040</v>
      </c>
      <c r="B685" s="40" t="s">
        <v>41</v>
      </c>
      <c r="C685" s="41" t="s">
        <v>29</v>
      </c>
      <c r="D685" s="42">
        <v>4</v>
      </c>
      <c r="E685" s="43"/>
      <c r="F685" s="44" t="str">
        <f t="shared" si="136"/>
        <v>CERO PESOS 00/100 M.N.</v>
      </c>
      <c r="G685" s="45">
        <f t="shared" si="137"/>
        <v>0</v>
      </c>
      <c r="H685" s="65"/>
      <c r="I685" s="65"/>
      <c r="J685" s="1"/>
      <c r="K685" s="1"/>
    </row>
    <row r="686" spans="1:11" s="4" customFormat="1" ht="40.5">
      <c r="A686" s="39" t="s">
        <v>1041</v>
      </c>
      <c r="B686" s="40" t="s">
        <v>42</v>
      </c>
      <c r="C686" s="41" t="s">
        <v>29</v>
      </c>
      <c r="D686" s="42">
        <v>16</v>
      </c>
      <c r="E686" s="43"/>
      <c r="F686" s="44" t="str">
        <f t="shared" si="136"/>
        <v>CERO PESOS 00/100 M.N.</v>
      </c>
      <c r="G686" s="45">
        <f t="shared" si="137"/>
        <v>0</v>
      </c>
      <c r="H686" s="65"/>
      <c r="I686" s="65"/>
      <c r="J686" s="1"/>
      <c r="K686" s="1"/>
    </row>
    <row r="687" spans="1:11" s="4" customFormat="1" ht="50.65">
      <c r="A687" s="39" t="s">
        <v>1042</v>
      </c>
      <c r="B687" s="40" t="s">
        <v>43</v>
      </c>
      <c r="C687" s="41" t="s">
        <v>29</v>
      </c>
      <c r="D687" s="42">
        <v>10</v>
      </c>
      <c r="E687" s="43"/>
      <c r="F687" s="44" t="str">
        <f t="shared" si="136"/>
        <v>CERO PESOS 00/100 M.N.</v>
      </c>
      <c r="G687" s="45">
        <f t="shared" si="137"/>
        <v>0</v>
      </c>
      <c r="H687" s="65"/>
      <c r="I687" s="65"/>
      <c r="J687" s="1"/>
      <c r="K687" s="1"/>
    </row>
    <row r="688" spans="1:11" s="4" customFormat="1" ht="40.5">
      <c r="A688" s="39" t="s">
        <v>1043</v>
      </c>
      <c r="B688" s="40" t="s">
        <v>44</v>
      </c>
      <c r="C688" s="41" t="s">
        <v>28</v>
      </c>
      <c r="D688" s="42">
        <v>23.40</v>
      </c>
      <c r="E688" s="43"/>
      <c r="F688" s="44" t="str">
        <f t="shared" si="136"/>
        <v>CERO PESOS 00/100 M.N.</v>
      </c>
      <c r="G688" s="45">
        <f t="shared" si="137"/>
        <v>0</v>
      </c>
      <c r="H688" s="65"/>
      <c r="I688" s="65"/>
      <c r="J688" s="1"/>
      <c r="K688" s="1"/>
    </row>
    <row r="689" spans="1:11" s="4" customFormat="1" ht="40.5">
      <c r="A689" s="39" t="s">
        <v>1044</v>
      </c>
      <c r="B689" s="40" t="s">
        <v>45</v>
      </c>
      <c r="C689" s="41" t="s">
        <v>46</v>
      </c>
      <c r="D689" s="42">
        <v>234</v>
      </c>
      <c r="E689" s="43"/>
      <c r="F689" s="44" t="str">
        <f t="shared" si="136"/>
        <v>CERO PESOS 00/100 M.N.</v>
      </c>
      <c r="G689" s="45">
        <f t="shared" si="137"/>
        <v>0</v>
      </c>
      <c r="H689" s="65"/>
      <c r="I689" s="65"/>
      <c r="J689" s="1"/>
      <c r="K689" s="1"/>
    </row>
    <row r="690" spans="1:11" s="4" customFormat="1" ht="14.25">
      <c r="A690" s="66" t="s">
        <v>993</v>
      </c>
      <c r="B690" s="66" t="s">
        <v>48</v>
      </c>
      <c r="C690" s="67"/>
      <c r="D690" s="68"/>
      <c r="E690" s="69"/>
      <c r="F690" s="70"/>
      <c r="G690" s="71">
        <f>SUM(G691:G697)</f>
        <v>0</v>
      </c>
      <c r="H690" s="65"/>
      <c r="I690" s="65"/>
      <c r="J690" s="1"/>
      <c r="K690" s="1"/>
    </row>
    <row r="691" spans="1:11" s="4" customFormat="1" ht="70.9">
      <c r="A691" s="39" t="s">
        <v>1045</v>
      </c>
      <c r="B691" s="40" t="s">
        <v>49</v>
      </c>
      <c r="C691" s="41" t="s">
        <v>22</v>
      </c>
      <c r="D691" s="42">
        <v>25.41</v>
      </c>
      <c r="E691" s="43"/>
      <c r="F691" s="44" t="str">
        <f t="shared" si="138" ref="F691:F697">+numtext(E691)</f>
        <v>CERO PESOS 00/100 M.N.</v>
      </c>
      <c r="G691" s="45">
        <f t="shared" si="139" ref="G691:G697">+ROUND(D691*E691,2)</f>
        <v>0</v>
      </c>
      <c r="H691" s="65"/>
      <c r="I691" s="65"/>
      <c r="J691" s="1"/>
      <c r="K691" s="1"/>
    </row>
    <row r="692" spans="1:11" s="4" customFormat="1" ht="70.9">
      <c r="A692" s="39" t="s">
        <v>1046</v>
      </c>
      <c r="B692" s="40" t="s">
        <v>50</v>
      </c>
      <c r="C692" s="41" t="s">
        <v>22</v>
      </c>
      <c r="D692" s="42">
        <v>25.41</v>
      </c>
      <c r="E692" s="43"/>
      <c r="F692" s="44" t="str">
        <f t="shared" si="138"/>
        <v>CERO PESOS 00/100 M.N.</v>
      </c>
      <c r="G692" s="45">
        <f t="shared" si="139"/>
        <v>0</v>
      </c>
      <c r="H692" s="65"/>
      <c r="I692" s="65"/>
      <c r="J692" s="1"/>
      <c r="K692" s="1"/>
    </row>
    <row r="693" spans="1:11" s="4" customFormat="1" ht="70.9">
      <c r="A693" s="39" t="s">
        <v>1047</v>
      </c>
      <c r="B693" s="40" t="s">
        <v>51</v>
      </c>
      <c r="C693" s="41" t="s">
        <v>22</v>
      </c>
      <c r="D693" s="42">
        <v>25.41</v>
      </c>
      <c r="E693" s="43"/>
      <c r="F693" s="44" t="str">
        <f t="shared" si="138"/>
        <v>CERO PESOS 00/100 M.N.</v>
      </c>
      <c r="G693" s="45">
        <f t="shared" si="139"/>
        <v>0</v>
      </c>
      <c r="H693" s="65"/>
      <c r="I693" s="65"/>
      <c r="J693" s="1"/>
      <c r="K693" s="1"/>
    </row>
    <row r="694" spans="1:11" s="4" customFormat="1" ht="70.9">
      <c r="A694" s="39" t="s">
        <v>1048</v>
      </c>
      <c r="B694" s="40" t="s">
        <v>52</v>
      </c>
      <c r="C694" s="41" t="s">
        <v>22</v>
      </c>
      <c r="D694" s="42">
        <v>38.40</v>
      </c>
      <c r="E694" s="43"/>
      <c r="F694" s="44" t="str">
        <f t="shared" si="138"/>
        <v>CERO PESOS 00/100 M.N.</v>
      </c>
      <c r="G694" s="45">
        <f t="shared" si="139"/>
        <v>0</v>
      </c>
      <c r="H694" s="65"/>
      <c r="I694" s="65"/>
      <c r="J694" s="1"/>
      <c r="K694" s="1"/>
    </row>
    <row r="695" spans="1:11" s="4" customFormat="1" ht="50.65">
      <c r="A695" s="39" t="s">
        <v>1049</v>
      </c>
      <c r="B695" s="40" t="s">
        <v>53</v>
      </c>
      <c r="C695" s="41" t="s">
        <v>29</v>
      </c>
      <c r="D695" s="42">
        <v>22</v>
      </c>
      <c r="E695" s="43"/>
      <c r="F695" s="44" t="str">
        <f t="shared" si="138"/>
        <v>CERO PESOS 00/100 M.N.</v>
      </c>
      <c r="G695" s="45">
        <f t="shared" si="139"/>
        <v>0</v>
      </c>
      <c r="H695" s="65"/>
      <c r="I695" s="65"/>
      <c r="J695" s="1"/>
      <c r="K695" s="1"/>
    </row>
    <row r="696" spans="1:11" s="4" customFormat="1" ht="60.75">
      <c r="A696" s="39" t="s">
        <v>1050</v>
      </c>
      <c r="B696" s="40" t="s">
        <v>54</v>
      </c>
      <c r="C696" s="41" t="s">
        <v>29</v>
      </c>
      <c r="D696" s="42">
        <v>12</v>
      </c>
      <c r="E696" s="43"/>
      <c r="F696" s="44" t="str">
        <f t="shared" si="138"/>
        <v>CERO PESOS 00/100 M.N.</v>
      </c>
      <c r="G696" s="45">
        <f t="shared" si="139"/>
        <v>0</v>
      </c>
      <c r="H696" s="65"/>
      <c r="I696" s="65"/>
      <c r="J696" s="1"/>
      <c r="K696" s="1"/>
    </row>
    <row r="697" spans="1:11" s="4" customFormat="1" ht="50.65">
      <c r="A697" s="39" t="s">
        <v>1051</v>
      </c>
      <c r="B697" s="40" t="s">
        <v>161</v>
      </c>
      <c r="C697" s="41" t="s">
        <v>21</v>
      </c>
      <c r="D697" s="42">
        <v>81.30</v>
      </c>
      <c r="E697" s="43"/>
      <c r="F697" s="44" t="str">
        <f t="shared" si="138"/>
        <v>CERO PESOS 00/100 M.N.</v>
      </c>
      <c r="G697" s="45">
        <f t="shared" si="139"/>
        <v>0</v>
      </c>
      <c r="H697" s="65"/>
      <c r="I697" s="65"/>
      <c r="J697" s="1"/>
      <c r="K697" s="1"/>
    </row>
    <row r="698" spans="1:11" s="4" customFormat="1" ht="14.25">
      <c r="A698" s="66" t="s">
        <v>994</v>
      </c>
      <c r="B698" s="66" t="s">
        <v>56</v>
      </c>
      <c r="C698" s="67"/>
      <c r="D698" s="68"/>
      <c r="E698" s="69"/>
      <c r="F698" s="70"/>
      <c r="G698" s="71">
        <f>SUM(G699:G704)</f>
        <v>0</v>
      </c>
      <c r="H698" s="65"/>
      <c r="I698" s="65"/>
      <c r="J698" s="1"/>
      <c r="K698" s="1"/>
    </row>
    <row r="699" spans="1:11" s="4" customFormat="1" ht="30.4">
      <c r="A699" s="39" t="s">
        <v>1052</v>
      </c>
      <c r="B699" s="40" t="s">
        <v>57</v>
      </c>
      <c r="C699" s="41" t="s">
        <v>21</v>
      </c>
      <c r="D699" s="42">
        <v>123.75</v>
      </c>
      <c r="E699" s="43"/>
      <c r="F699" s="44" t="str">
        <f t="shared" si="140" ref="F699:F704">+numtext(E699)</f>
        <v>CERO PESOS 00/100 M.N.</v>
      </c>
      <c r="G699" s="45">
        <f t="shared" si="141" ref="G699:G704">+ROUND(D699*E699,2)</f>
        <v>0</v>
      </c>
      <c r="H699" s="65"/>
      <c r="I699" s="65"/>
      <c r="J699" s="1"/>
      <c r="K699" s="1"/>
    </row>
    <row r="700" spans="1:11" s="4" customFormat="1" ht="40.5">
      <c r="A700" s="39" t="s">
        <v>1053</v>
      </c>
      <c r="B700" s="40" t="s">
        <v>58</v>
      </c>
      <c r="C700" s="41" t="s">
        <v>21</v>
      </c>
      <c r="D700" s="42">
        <v>123.75</v>
      </c>
      <c r="E700" s="43"/>
      <c r="F700" s="44" t="str">
        <f t="shared" si="140"/>
        <v>CERO PESOS 00/100 M.N.</v>
      </c>
      <c r="G700" s="45">
        <f t="shared" si="141"/>
        <v>0</v>
      </c>
      <c r="H700" s="65"/>
      <c r="I700" s="65"/>
      <c r="J700" s="1"/>
      <c r="K700" s="1"/>
    </row>
    <row r="701" spans="1:11" s="4" customFormat="1" ht="50.65">
      <c r="A701" s="39" t="s">
        <v>1054</v>
      </c>
      <c r="B701" s="40" t="s">
        <v>59</v>
      </c>
      <c r="C701" s="41" t="s">
        <v>21</v>
      </c>
      <c r="D701" s="42">
        <v>124.44</v>
      </c>
      <c r="E701" s="43"/>
      <c r="F701" s="44" t="str">
        <f t="shared" si="140"/>
        <v>CERO PESOS 00/100 M.N.</v>
      </c>
      <c r="G701" s="45">
        <f t="shared" si="141"/>
        <v>0</v>
      </c>
      <c r="H701" s="65"/>
      <c r="I701" s="65"/>
      <c r="J701" s="1"/>
      <c r="K701" s="1"/>
    </row>
    <row r="702" spans="1:11" s="4" customFormat="1" ht="40.5">
      <c r="A702" s="39" t="s">
        <v>1055</v>
      </c>
      <c r="B702" s="40" t="s">
        <v>60</v>
      </c>
      <c r="C702" s="41" t="s">
        <v>22</v>
      </c>
      <c r="D702" s="42">
        <v>23.60</v>
      </c>
      <c r="E702" s="43"/>
      <c r="F702" s="44" t="str">
        <f t="shared" si="140"/>
        <v>CERO PESOS 00/100 M.N.</v>
      </c>
      <c r="G702" s="45">
        <f t="shared" si="141"/>
        <v>0</v>
      </c>
      <c r="H702" s="65"/>
      <c r="I702" s="65"/>
      <c r="J702" s="1"/>
      <c r="K702" s="1"/>
    </row>
    <row r="703" spans="1:11" s="4" customFormat="1" ht="50.65">
      <c r="A703" s="39" t="s">
        <v>1056</v>
      </c>
      <c r="B703" s="40" t="s">
        <v>61</v>
      </c>
      <c r="C703" s="41" t="s">
        <v>22</v>
      </c>
      <c r="D703" s="42">
        <v>18</v>
      </c>
      <c r="E703" s="43"/>
      <c r="F703" s="44" t="str">
        <f t="shared" si="140"/>
        <v>CERO PESOS 00/100 M.N.</v>
      </c>
      <c r="G703" s="45">
        <f t="shared" si="141"/>
        <v>0</v>
      </c>
      <c r="H703" s="65"/>
      <c r="I703" s="65"/>
      <c r="J703" s="1"/>
      <c r="K703" s="1"/>
    </row>
    <row r="704" spans="1:11" s="4" customFormat="1" ht="81">
      <c r="A704" s="39" t="s">
        <v>1057</v>
      </c>
      <c r="B704" s="40" t="s">
        <v>62</v>
      </c>
      <c r="C704" s="41" t="s">
        <v>29</v>
      </c>
      <c r="D704" s="42">
        <v>10</v>
      </c>
      <c r="E704" s="43"/>
      <c r="F704" s="44" t="str">
        <f t="shared" si="140"/>
        <v>CERO PESOS 00/100 M.N.</v>
      </c>
      <c r="G704" s="45">
        <f t="shared" si="141"/>
        <v>0</v>
      </c>
      <c r="H704" s="65"/>
      <c r="I704" s="65"/>
      <c r="J704" s="1"/>
      <c r="K704" s="1"/>
    </row>
    <row r="705" spans="1:11" s="4" customFormat="1" ht="14.25">
      <c r="A705" s="66" t="s">
        <v>995</v>
      </c>
      <c r="B705" s="66" t="s">
        <v>984</v>
      </c>
      <c r="C705" s="67"/>
      <c r="D705" s="68"/>
      <c r="E705" s="69"/>
      <c r="F705" s="70"/>
      <c r="G705" s="71">
        <f>G706+G721</f>
        <v>0</v>
      </c>
      <c r="H705" s="65"/>
      <c r="I705" s="65"/>
      <c r="J705" s="1"/>
      <c r="K705" s="1"/>
    </row>
    <row r="706" spans="1:11" s="4" customFormat="1" ht="14.25">
      <c r="A706" s="62" t="s">
        <v>996</v>
      </c>
      <c r="B706" s="63" t="s">
        <v>63</v>
      </c>
      <c r="C706" s="72"/>
      <c r="D706" s="73"/>
      <c r="E706" s="72"/>
      <c r="F706" s="72"/>
      <c r="G706" s="64">
        <f>SUM(G707:G720)</f>
        <v>0</v>
      </c>
      <c r="H706" s="65"/>
      <c r="I706" s="65"/>
      <c r="J706" s="1"/>
      <c r="K706" s="1"/>
    </row>
    <row r="707" spans="1:11" s="4" customFormat="1" ht="30.4">
      <c r="A707" s="39" t="s">
        <v>1058</v>
      </c>
      <c r="B707" s="40" t="s">
        <v>64</v>
      </c>
      <c r="C707" s="41" t="s">
        <v>22</v>
      </c>
      <c r="D707" s="42">
        <v>46.75</v>
      </c>
      <c r="E707" s="43"/>
      <c r="F707" s="44" t="str">
        <f t="shared" si="142" ref="F707:F720">+numtext(E707)</f>
        <v>CERO PESOS 00/100 M.N.</v>
      </c>
      <c r="G707" s="45">
        <f t="shared" si="143" ref="G707:G720">+ROUND(D707*E707,2)</f>
        <v>0</v>
      </c>
      <c r="H707" s="65"/>
      <c r="I707" s="65"/>
      <c r="J707" s="1"/>
      <c r="K707" s="1"/>
    </row>
    <row r="708" spans="1:11" s="4" customFormat="1" ht="50.65">
      <c r="A708" s="39" t="s">
        <v>1059</v>
      </c>
      <c r="B708" s="40" t="s">
        <v>65</v>
      </c>
      <c r="C708" s="41" t="s">
        <v>29</v>
      </c>
      <c r="D708" s="42">
        <v>12</v>
      </c>
      <c r="E708" s="43"/>
      <c r="F708" s="44" t="str">
        <f t="shared" si="142"/>
        <v>CERO PESOS 00/100 M.N.</v>
      </c>
      <c r="G708" s="45">
        <f t="shared" si="143"/>
        <v>0</v>
      </c>
      <c r="H708" s="65"/>
      <c r="I708" s="65"/>
      <c r="J708" s="1"/>
      <c r="K708" s="1"/>
    </row>
    <row r="709" spans="1:11" s="4" customFormat="1" ht="40.5">
      <c r="A709" s="39" t="s">
        <v>1060</v>
      </c>
      <c r="B709" s="40" t="s">
        <v>66</v>
      </c>
      <c r="C709" s="41" t="s">
        <v>22</v>
      </c>
      <c r="D709" s="42">
        <v>18</v>
      </c>
      <c r="E709" s="43"/>
      <c r="F709" s="44" t="str">
        <f t="shared" si="142"/>
        <v>CERO PESOS 00/100 M.N.</v>
      </c>
      <c r="G709" s="45">
        <f t="shared" si="143"/>
        <v>0</v>
      </c>
      <c r="H709" s="65"/>
      <c r="I709" s="65"/>
      <c r="J709" s="1"/>
      <c r="K709" s="1"/>
    </row>
    <row r="710" spans="1:11" s="4" customFormat="1" ht="40.5">
      <c r="A710" s="39" t="s">
        <v>1061</v>
      </c>
      <c r="B710" s="40" t="s">
        <v>167</v>
      </c>
      <c r="C710" s="41" t="s">
        <v>22</v>
      </c>
      <c r="D710" s="42">
        <v>28.75</v>
      </c>
      <c r="E710" s="43"/>
      <c r="F710" s="44" t="str">
        <f t="shared" si="142"/>
        <v>CERO PESOS 00/100 M.N.</v>
      </c>
      <c r="G710" s="45">
        <f t="shared" si="143"/>
        <v>0</v>
      </c>
      <c r="H710" s="65"/>
      <c r="I710" s="65"/>
      <c r="J710" s="1"/>
      <c r="K710" s="1"/>
    </row>
    <row r="711" spans="1:11" s="4" customFormat="1" ht="30.4">
      <c r="A711" s="39" t="s">
        <v>1062</v>
      </c>
      <c r="B711" s="40" t="s">
        <v>67</v>
      </c>
      <c r="C711" s="41" t="s">
        <v>29</v>
      </c>
      <c r="D711" s="42">
        <v>6</v>
      </c>
      <c r="E711" s="43"/>
      <c r="F711" s="44" t="str">
        <f t="shared" si="142"/>
        <v>CERO PESOS 00/100 M.N.</v>
      </c>
      <c r="G711" s="45">
        <f t="shared" si="143"/>
        <v>0</v>
      </c>
      <c r="H711" s="65"/>
      <c r="I711" s="65"/>
      <c r="J711" s="1"/>
      <c r="K711" s="1"/>
    </row>
    <row r="712" spans="1:11" s="4" customFormat="1" ht="30.4">
      <c r="A712" s="39" t="s">
        <v>1063</v>
      </c>
      <c r="B712" s="40" t="s">
        <v>68</v>
      </c>
      <c r="C712" s="41" t="s">
        <v>29</v>
      </c>
      <c r="D712" s="42">
        <v>6</v>
      </c>
      <c r="E712" s="43"/>
      <c r="F712" s="44" t="str">
        <f t="shared" si="142"/>
        <v>CERO PESOS 00/100 M.N.</v>
      </c>
      <c r="G712" s="45">
        <f t="shared" si="143"/>
        <v>0</v>
      </c>
      <c r="H712" s="65"/>
      <c r="I712" s="65"/>
      <c r="J712" s="1"/>
      <c r="K712" s="1"/>
    </row>
    <row r="713" spans="1:11" s="4" customFormat="1" ht="30.4">
      <c r="A713" s="39" t="s">
        <v>1064</v>
      </c>
      <c r="B713" s="40" t="s">
        <v>168</v>
      </c>
      <c r="C713" s="41" t="s">
        <v>29</v>
      </c>
      <c r="D713" s="42">
        <v>6</v>
      </c>
      <c r="E713" s="43"/>
      <c r="F713" s="44" t="str">
        <f t="shared" si="142"/>
        <v>CERO PESOS 00/100 M.N.</v>
      </c>
      <c r="G713" s="45">
        <f t="shared" si="143"/>
        <v>0</v>
      </c>
      <c r="H713" s="65"/>
      <c r="I713" s="65"/>
      <c r="J713" s="1"/>
      <c r="K713" s="1"/>
    </row>
    <row r="714" spans="1:11" s="4" customFormat="1" ht="30.4">
      <c r="A714" s="39" t="s">
        <v>1065</v>
      </c>
      <c r="B714" s="40" t="s">
        <v>169</v>
      </c>
      <c r="C714" s="41" t="s">
        <v>29</v>
      </c>
      <c r="D714" s="42">
        <v>6</v>
      </c>
      <c r="E714" s="43"/>
      <c r="F714" s="44" t="str">
        <f t="shared" si="142"/>
        <v>CERO PESOS 00/100 M.N.</v>
      </c>
      <c r="G714" s="45">
        <f t="shared" si="143"/>
        <v>0</v>
      </c>
      <c r="H714" s="65"/>
      <c r="I714" s="65"/>
      <c r="J714" s="1"/>
      <c r="K714" s="1"/>
    </row>
    <row r="715" spans="1:11" s="4" customFormat="1" ht="20.25">
      <c r="A715" s="39" t="s">
        <v>1066</v>
      </c>
      <c r="B715" s="40" t="s">
        <v>69</v>
      </c>
      <c r="C715" s="41" t="s">
        <v>29</v>
      </c>
      <c r="D715" s="42">
        <v>4</v>
      </c>
      <c r="E715" s="43"/>
      <c r="F715" s="44" t="str">
        <f t="shared" si="142"/>
        <v>CERO PESOS 00/100 M.N.</v>
      </c>
      <c r="G715" s="45">
        <f t="shared" si="143"/>
        <v>0</v>
      </c>
      <c r="H715" s="65"/>
      <c r="I715" s="65"/>
      <c r="J715" s="1"/>
      <c r="K715" s="1"/>
    </row>
    <row r="716" spans="1:11" s="4" customFormat="1" ht="20.25">
      <c r="A716" s="39" t="s">
        <v>1067</v>
      </c>
      <c r="B716" s="40" t="s">
        <v>70</v>
      </c>
      <c r="C716" s="41" t="s">
        <v>29</v>
      </c>
      <c r="D716" s="42">
        <v>1</v>
      </c>
      <c r="E716" s="43"/>
      <c r="F716" s="44" t="str">
        <f t="shared" si="142"/>
        <v>CERO PESOS 00/100 M.N.</v>
      </c>
      <c r="G716" s="45">
        <f t="shared" si="143"/>
        <v>0</v>
      </c>
      <c r="H716" s="65"/>
      <c r="I716" s="65"/>
      <c r="J716" s="1"/>
      <c r="K716" s="1"/>
    </row>
    <row r="717" spans="1:11" s="4" customFormat="1" ht="20.25">
      <c r="A717" s="39" t="s">
        <v>1068</v>
      </c>
      <c r="B717" s="40" t="s">
        <v>904</v>
      </c>
      <c r="C717" s="41" t="s">
        <v>29</v>
      </c>
      <c r="D717" s="42">
        <v>1</v>
      </c>
      <c r="E717" s="43"/>
      <c r="F717" s="44" t="str">
        <f t="shared" si="142"/>
        <v>CERO PESOS 00/100 M.N.</v>
      </c>
      <c r="G717" s="45">
        <f t="shared" si="143"/>
        <v>0</v>
      </c>
      <c r="H717" s="65"/>
      <c r="I717" s="65"/>
      <c r="J717" s="1"/>
      <c r="K717" s="1"/>
    </row>
    <row r="718" spans="1:11" s="4" customFormat="1" ht="40.5">
      <c r="A718" s="39" t="s">
        <v>1069</v>
      </c>
      <c r="B718" s="40" t="s">
        <v>170</v>
      </c>
      <c r="C718" s="41" t="s">
        <v>29</v>
      </c>
      <c r="D718" s="42">
        <v>6</v>
      </c>
      <c r="E718" s="43"/>
      <c r="F718" s="44" t="str">
        <f t="shared" si="142"/>
        <v>CERO PESOS 00/100 M.N.</v>
      </c>
      <c r="G718" s="45">
        <f t="shared" si="143"/>
        <v>0</v>
      </c>
      <c r="H718" s="65"/>
      <c r="I718" s="65"/>
      <c r="J718" s="1"/>
      <c r="K718" s="1"/>
    </row>
    <row r="719" spans="1:11" s="4" customFormat="1" ht="40.5">
      <c r="A719" s="39" t="s">
        <v>1070</v>
      </c>
      <c r="B719" s="40" t="s">
        <v>71</v>
      </c>
      <c r="C719" s="41" t="s">
        <v>29</v>
      </c>
      <c r="D719" s="42">
        <v>8</v>
      </c>
      <c r="E719" s="43"/>
      <c r="F719" s="44" t="str">
        <f t="shared" si="142"/>
        <v>CERO PESOS 00/100 M.N.</v>
      </c>
      <c r="G719" s="45">
        <f t="shared" si="143"/>
        <v>0</v>
      </c>
      <c r="H719" s="65"/>
      <c r="I719" s="65"/>
      <c r="J719" s="1"/>
      <c r="K719" s="1"/>
    </row>
    <row r="720" spans="1:11" s="4" customFormat="1" ht="40.5">
      <c r="A720" s="39" t="s">
        <v>1071</v>
      </c>
      <c r="B720" s="40" t="s">
        <v>905</v>
      </c>
      <c r="C720" s="41" t="s">
        <v>29</v>
      </c>
      <c r="D720" s="42">
        <v>10</v>
      </c>
      <c r="E720" s="43"/>
      <c r="F720" s="44" t="str">
        <f t="shared" si="142"/>
        <v>CERO PESOS 00/100 M.N.</v>
      </c>
      <c r="G720" s="45">
        <f t="shared" si="143"/>
        <v>0</v>
      </c>
      <c r="H720" s="65"/>
      <c r="I720" s="65"/>
      <c r="J720" s="1"/>
      <c r="K720" s="1"/>
    </row>
    <row r="721" spans="1:11" s="4" customFormat="1" ht="14.25">
      <c r="A721" s="62" t="s">
        <v>997</v>
      </c>
      <c r="B721" s="63" t="s">
        <v>72</v>
      </c>
      <c r="C721" s="72"/>
      <c r="D721" s="73"/>
      <c r="E721" s="72"/>
      <c r="F721" s="72"/>
      <c r="G721" s="64">
        <f>SUM(G722:G737)</f>
        <v>0</v>
      </c>
      <c r="H721" s="65"/>
      <c r="I721" s="65"/>
      <c r="J721" s="1"/>
      <c r="K721" s="1"/>
    </row>
    <row r="722" spans="1:11" s="4" customFormat="1" ht="30.4">
      <c r="A722" s="39" t="s">
        <v>1072</v>
      </c>
      <c r="B722" s="40" t="s">
        <v>64</v>
      </c>
      <c r="C722" s="41" t="s">
        <v>22</v>
      </c>
      <c r="D722" s="42">
        <v>97.49</v>
      </c>
      <c r="E722" s="43"/>
      <c r="F722" s="44" t="str">
        <f t="shared" si="144" ref="F722:F737">+numtext(E722)</f>
        <v>CERO PESOS 00/100 M.N.</v>
      </c>
      <c r="G722" s="45">
        <f t="shared" si="145" ref="G722:G737">+ROUND(D722*E722,2)</f>
        <v>0</v>
      </c>
      <c r="H722" s="65"/>
      <c r="I722" s="65"/>
      <c r="J722" s="1"/>
      <c r="K722" s="1"/>
    </row>
    <row r="723" spans="1:11" s="4" customFormat="1" ht="40.5">
      <c r="A723" s="39" t="s">
        <v>1073</v>
      </c>
      <c r="B723" s="40" t="s">
        <v>939</v>
      </c>
      <c r="C723" s="41" t="s">
        <v>22</v>
      </c>
      <c r="D723" s="42">
        <v>10.75</v>
      </c>
      <c r="E723" s="43"/>
      <c r="F723" s="44" t="str">
        <f t="shared" si="144"/>
        <v>CERO PESOS 00/100 M.N.</v>
      </c>
      <c r="G723" s="45">
        <f t="shared" si="145"/>
        <v>0</v>
      </c>
      <c r="H723" s="65"/>
      <c r="I723" s="65"/>
      <c r="J723" s="1"/>
      <c r="K723" s="1"/>
    </row>
    <row r="724" spans="1:11" s="4" customFormat="1" ht="40.5">
      <c r="A724" s="39" t="s">
        <v>1074</v>
      </c>
      <c r="B724" s="40" t="s">
        <v>985</v>
      </c>
      <c r="C724" s="41" t="s">
        <v>22</v>
      </c>
      <c r="D724" s="42">
        <v>8.74</v>
      </c>
      <c r="E724" s="43"/>
      <c r="F724" s="44" t="str">
        <f t="shared" si="144"/>
        <v>CERO PESOS 00/100 M.N.</v>
      </c>
      <c r="G724" s="45">
        <f t="shared" si="145"/>
        <v>0</v>
      </c>
      <c r="H724" s="65"/>
      <c r="I724" s="65"/>
      <c r="J724" s="1"/>
      <c r="K724" s="1"/>
    </row>
    <row r="725" spans="1:11" s="4" customFormat="1" ht="40.5">
      <c r="A725" s="39" t="s">
        <v>1075</v>
      </c>
      <c r="B725" s="40" t="s">
        <v>172</v>
      </c>
      <c r="C725" s="41" t="s">
        <v>22</v>
      </c>
      <c r="D725" s="42">
        <v>30</v>
      </c>
      <c r="E725" s="43"/>
      <c r="F725" s="44" t="str">
        <f t="shared" si="144"/>
        <v>CERO PESOS 00/100 M.N.</v>
      </c>
      <c r="G725" s="45">
        <f t="shared" si="145"/>
        <v>0</v>
      </c>
      <c r="H725" s="65"/>
      <c r="I725" s="65"/>
      <c r="J725" s="1"/>
      <c r="K725" s="1"/>
    </row>
    <row r="726" spans="1:11" s="4" customFormat="1" ht="40.5">
      <c r="A726" s="39" t="s">
        <v>1076</v>
      </c>
      <c r="B726" s="40" t="s">
        <v>986</v>
      </c>
      <c r="C726" s="41" t="s">
        <v>22</v>
      </c>
      <c r="D726" s="42">
        <v>30</v>
      </c>
      <c r="E726" s="43"/>
      <c r="F726" s="44" t="str">
        <f t="shared" si="144"/>
        <v>CERO PESOS 00/100 M.N.</v>
      </c>
      <c r="G726" s="45">
        <f t="shared" si="145"/>
        <v>0</v>
      </c>
      <c r="H726" s="65"/>
      <c r="I726" s="65"/>
      <c r="J726" s="1"/>
      <c r="K726" s="1"/>
    </row>
    <row r="727" spans="1:11" s="4" customFormat="1" ht="40.5">
      <c r="A727" s="39" t="s">
        <v>1077</v>
      </c>
      <c r="B727" s="40" t="s">
        <v>73</v>
      </c>
      <c r="C727" s="41" t="s">
        <v>22</v>
      </c>
      <c r="D727" s="42">
        <v>18</v>
      </c>
      <c r="E727" s="43"/>
      <c r="F727" s="44" t="str">
        <f t="shared" si="144"/>
        <v>CERO PESOS 00/100 M.N.</v>
      </c>
      <c r="G727" s="45">
        <f t="shared" si="145"/>
        <v>0</v>
      </c>
      <c r="H727" s="65"/>
      <c r="I727" s="65"/>
      <c r="J727" s="1"/>
      <c r="K727" s="1"/>
    </row>
    <row r="728" spans="1:11" s="4" customFormat="1" ht="91.15">
      <c r="A728" s="39" t="s">
        <v>1078</v>
      </c>
      <c r="B728" s="40" t="s">
        <v>74</v>
      </c>
      <c r="C728" s="41" t="s">
        <v>119</v>
      </c>
      <c r="D728" s="42">
        <v>12</v>
      </c>
      <c r="E728" s="43"/>
      <c r="F728" s="44" t="str">
        <f t="shared" si="144"/>
        <v>CERO PESOS 00/100 M.N.</v>
      </c>
      <c r="G728" s="45">
        <f t="shared" si="145"/>
        <v>0</v>
      </c>
      <c r="H728" s="65"/>
      <c r="I728" s="65"/>
      <c r="J728" s="1"/>
      <c r="K728" s="1"/>
    </row>
    <row r="729" spans="1:11" s="4" customFormat="1" ht="30.4">
      <c r="A729" s="39" t="s">
        <v>1079</v>
      </c>
      <c r="B729" s="40" t="s">
        <v>882</v>
      </c>
      <c r="C729" s="41" t="s">
        <v>29</v>
      </c>
      <c r="D729" s="42">
        <v>2</v>
      </c>
      <c r="E729" s="43"/>
      <c r="F729" s="44" t="str">
        <f t="shared" si="144"/>
        <v>CERO PESOS 00/100 M.N.</v>
      </c>
      <c r="G729" s="45">
        <f t="shared" si="145"/>
        <v>0</v>
      </c>
      <c r="H729" s="65"/>
      <c r="I729" s="65"/>
      <c r="J729" s="1"/>
      <c r="K729" s="1"/>
    </row>
    <row r="730" spans="1:11" s="4" customFormat="1" ht="30.4">
      <c r="A730" s="39" t="s">
        <v>1080</v>
      </c>
      <c r="B730" s="40" t="s">
        <v>987</v>
      </c>
      <c r="C730" s="41" t="s">
        <v>29</v>
      </c>
      <c r="D730" s="42">
        <v>2</v>
      </c>
      <c r="E730" s="43"/>
      <c r="F730" s="44" t="str">
        <f t="shared" si="144"/>
        <v>CERO PESOS 00/100 M.N.</v>
      </c>
      <c r="G730" s="45">
        <f t="shared" si="145"/>
        <v>0</v>
      </c>
      <c r="H730" s="65"/>
      <c r="I730" s="65"/>
      <c r="J730" s="1"/>
      <c r="K730" s="1"/>
    </row>
    <row r="731" spans="1:11" s="4" customFormat="1" ht="30.4">
      <c r="A731" s="39" t="s">
        <v>1081</v>
      </c>
      <c r="B731" s="40" t="s">
        <v>75</v>
      </c>
      <c r="C731" s="41" t="s">
        <v>29</v>
      </c>
      <c r="D731" s="42">
        <v>4</v>
      </c>
      <c r="E731" s="43"/>
      <c r="F731" s="44" t="str">
        <f t="shared" si="144"/>
        <v>CERO PESOS 00/100 M.N.</v>
      </c>
      <c r="G731" s="45">
        <f t="shared" si="145"/>
        <v>0</v>
      </c>
      <c r="H731" s="65"/>
      <c r="I731" s="65"/>
      <c r="J731" s="1"/>
      <c r="K731" s="1"/>
    </row>
    <row r="732" spans="1:11" s="4" customFormat="1" ht="60.75">
      <c r="A732" s="39" t="s">
        <v>1082</v>
      </c>
      <c r="B732" s="40" t="s">
        <v>76</v>
      </c>
      <c r="C732" s="41" t="s">
        <v>29</v>
      </c>
      <c r="D732" s="42">
        <v>32</v>
      </c>
      <c r="E732" s="43"/>
      <c r="F732" s="44" t="str">
        <f t="shared" si="144"/>
        <v>CERO PESOS 00/100 M.N.</v>
      </c>
      <c r="G732" s="45">
        <f t="shared" si="145"/>
        <v>0</v>
      </c>
      <c r="H732" s="65"/>
      <c r="I732" s="65"/>
      <c r="J732" s="1"/>
      <c r="K732" s="1"/>
    </row>
    <row r="733" spans="1:11" s="4" customFormat="1" ht="40.5">
      <c r="A733" s="39" t="s">
        <v>1083</v>
      </c>
      <c r="B733" s="40" t="s">
        <v>947</v>
      </c>
      <c r="C733" s="41" t="s">
        <v>29</v>
      </c>
      <c r="D733" s="42">
        <v>5</v>
      </c>
      <c r="E733" s="43"/>
      <c r="F733" s="44" t="str">
        <f t="shared" si="144"/>
        <v>CERO PESOS 00/100 M.N.</v>
      </c>
      <c r="G733" s="45">
        <f t="shared" si="145"/>
        <v>0</v>
      </c>
      <c r="H733" s="65"/>
      <c r="I733" s="65"/>
      <c r="J733" s="1"/>
      <c r="K733" s="1"/>
    </row>
    <row r="734" spans="1:11" s="4" customFormat="1" ht="40.5">
      <c r="A734" s="39" t="s">
        <v>1084</v>
      </c>
      <c r="B734" s="40" t="s">
        <v>71</v>
      </c>
      <c r="C734" s="41" t="s">
        <v>29</v>
      </c>
      <c r="D734" s="42">
        <v>5</v>
      </c>
      <c r="E734" s="43"/>
      <c r="F734" s="44" t="str">
        <f t="shared" si="144"/>
        <v>CERO PESOS 00/100 M.N.</v>
      </c>
      <c r="G734" s="45">
        <f t="shared" si="145"/>
        <v>0</v>
      </c>
      <c r="H734" s="65"/>
      <c r="I734" s="65"/>
      <c r="J734" s="1"/>
      <c r="K734" s="1"/>
    </row>
    <row r="735" spans="1:11" s="4" customFormat="1" ht="40.5">
      <c r="A735" s="39" t="s">
        <v>1085</v>
      </c>
      <c r="B735" s="40" t="s">
        <v>178</v>
      </c>
      <c r="C735" s="41" t="s">
        <v>29</v>
      </c>
      <c r="D735" s="42">
        <v>15</v>
      </c>
      <c r="E735" s="43"/>
      <c r="F735" s="44" t="str">
        <f t="shared" si="144"/>
        <v>CERO PESOS 00/100 M.N.</v>
      </c>
      <c r="G735" s="45">
        <f t="shared" si="145"/>
        <v>0</v>
      </c>
      <c r="H735" s="65"/>
      <c r="I735" s="65"/>
      <c r="J735" s="1"/>
      <c r="K735" s="1"/>
    </row>
    <row r="736" spans="1:11" s="4" customFormat="1" ht="40.5">
      <c r="A736" s="39" t="s">
        <v>1086</v>
      </c>
      <c r="B736" s="40" t="s">
        <v>948</v>
      </c>
      <c r="C736" s="41" t="s">
        <v>29</v>
      </c>
      <c r="D736" s="42">
        <v>15</v>
      </c>
      <c r="E736" s="43"/>
      <c r="F736" s="44" t="str">
        <f t="shared" si="144"/>
        <v>CERO PESOS 00/100 M.N.</v>
      </c>
      <c r="G736" s="45">
        <f t="shared" si="145"/>
        <v>0</v>
      </c>
      <c r="H736" s="65"/>
      <c r="I736" s="65"/>
      <c r="J736" s="1"/>
      <c r="K736" s="1"/>
    </row>
    <row r="737" spans="1:11" s="4" customFormat="1" ht="40.5">
      <c r="A737" s="39" t="s">
        <v>1087</v>
      </c>
      <c r="B737" s="40" t="s">
        <v>77</v>
      </c>
      <c r="C737" s="41" t="s">
        <v>29</v>
      </c>
      <c r="D737" s="42">
        <v>9</v>
      </c>
      <c r="E737" s="43"/>
      <c r="F737" s="44" t="str">
        <f t="shared" si="144"/>
        <v>CERO PESOS 00/100 M.N.</v>
      </c>
      <c r="G737" s="45">
        <f t="shared" si="145"/>
        <v>0</v>
      </c>
      <c r="H737" s="65"/>
      <c r="I737" s="65"/>
      <c r="J737" s="1"/>
      <c r="K737" s="1"/>
    </row>
    <row r="738" spans="1:11" s="4" customFormat="1" ht="14.25">
      <c r="A738" s="66" t="s">
        <v>998</v>
      </c>
      <c r="B738" s="66" t="s">
        <v>78</v>
      </c>
      <c r="C738" s="67"/>
      <c r="D738" s="68"/>
      <c r="E738" s="69"/>
      <c r="F738" s="70"/>
      <c r="G738" s="71">
        <f>SUM(G739:G747)</f>
        <v>0</v>
      </c>
      <c r="H738" s="65"/>
      <c r="I738" s="65"/>
      <c r="J738" s="1"/>
      <c r="K738" s="1"/>
    </row>
    <row r="739" spans="1:11" s="4" customFormat="1" ht="151.9">
      <c r="A739" s="39" t="s">
        <v>1088</v>
      </c>
      <c r="B739" s="40" t="s">
        <v>79</v>
      </c>
      <c r="C739" s="41" t="s">
        <v>29</v>
      </c>
      <c r="D739" s="42">
        <v>24</v>
      </c>
      <c r="E739" s="43"/>
      <c r="F739" s="44" t="str">
        <f t="shared" si="146" ref="F739:F747">+numtext(E739)</f>
        <v>CERO PESOS 00/100 M.N.</v>
      </c>
      <c r="G739" s="45">
        <f t="shared" si="147" ref="G739:G747">+ROUND(D739*E739,2)</f>
        <v>0</v>
      </c>
      <c r="H739" s="65"/>
      <c r="I739" s="65"/>
      <c r="J739" s="1"/>
      <c r="K739" s="1"/>
    </row>
    <row r="740" spans="1:11" s="4" customFormat="1" ht="60.75">
      <c r="A740" s="39" t="s">
        <v>1089</v>
      </c>
      <c r="B740" s="40" t="s">
        <v>80</v>
      </c>
      <c r="C740" s="41" t="s">
        <v>29</v>
      </c>
      <c r="D740" s="42">
        <v>12</v>
      </c>
      <c r="E740" s="43"/>
      <c r="F740" s="44" t="str">
        <f t="shared" si="146"/>
        <v>CERO PESOS 00/100 M.N.</v>
      </c>
      <c r="G740" s="45">
        <f t="shared" si="147"/>
        <v>0</v>
      </c>
      <c r="H740" s="65"/>
      <c r="I740" s="65"/>
      <c r="J740" s="1"/>
      <c r="K740" s="1"/>
    </row>
    <row r="741" spans="1:11" s="4" customFormat="1" ht="60.75">
      <c r="A741" s="39" t="s">
        <v>1090</v>
      </c>
      <c r="B741" s="40" t="s">
        <v>303</v>
      </c>
      <c r="C741" s="41" t="s">
        <v>29</v>
      </c>
      <c r="D741" s="42">
        <v>12</v>
      </c>
      <c r="E741" s="43"/>
      <c r="F741" s="44" t="str">
        <f t="shared" si="146"/>
        <v>CERO PESOS 00/100 M.N.</v>
      </c>
      <c r="G741" s="45">
        <f t="shared" si="147"/>
        <v>0</v>
      </c>
      <c r="H741" s="65"/>
      <c r="I741" s="65"/>
      <c r="J741" s="1"/>
      <c r="K741" s="1"/>
    </row>
    <row r="742" spans="1:11" s="4" customFormat="1" ht="111.4">
      <c r="A742" s="39" t="s">
        <v>1091</v>
      </c>
      <c r="B742" s="40" t="s">
        <v>81</v>
      </c>
      <c r="C742" s="41" t="s">
        <v>29</v>
      </c>
      <c r="D742" s="42">
        <v>6</v>
      </c>
      <c r="E742" s="43"/>
      <c r="F742" s="44" t="str">
        <f t="shared" si="146"/>
        <v>CERO PESOS 00/100 M.N.</v>
      </c>
      <c r="G742" s="45">
        <f t="shared" si="147"/>
        <v>0</v>
      </c>
      <c r="H742" s="65"/>
      <c r="I742" s="65"/>
      <c r="J742" s="1"/>
      <c r="K742" s="1"/>
    </row>
    <row r="743" spans="1:11" s="4" customFormat="1" ht="40.5">
      <c r="A743" s="39" t="s">
        <v>1092</v>
      </c>
      <c r="B743" s="40" t="s">
        <v>82</v>
      </c>
      <c r="C743" s="41" t="s">
        <v>29</v>
      </c>
      <c r="D743" s="42">
        <v>6</v>
      </c>
      <c r="E743" s="43"/>
      <c r="F743" s="44" t="str">
        <f t="shared" si="146"/>
        <v>CERO PESOS 00/100 M.N.</v>
      </c>
      <c r="G743" s="45">
        <f t="shared" si="147"/>
        <v>0</v>
      </c>
      <c r="H743" s="65"/>
      <c r="I743" s="65"/>
      <c r="J743" s="1"/>
      <c r="K743" s="1"/>
    </row>
    <row r="744" spans="1:11" s="4" customFormat="1" ht="131.65">
      <c r="A744" s="39" t="s">
        <v>1093</v>
      </c>
      <c r="B744" s="40" t="s">
        <v>83</v>
      </c>
      <c r="C744" s="41" t="s">
        <v>29</v>
      </c>
      <c r="D744" s="42">
        <v>33</v>
      </c>
      <c r="E744" s="43"/>
      <c r="F744" s="44" t="str">
        <f t="shared" si="146"/>
        <v>CERO PESOS 00/100 M.N.</v>
      </c>
      <c r="G744" s="45">
        <f t="shared" si="147"/>
        <v>0</v>
      </c>
      <c r="H744" s="65"/>
      <c r="I744" s="65"/>
      <c r="J744" s="1"/>
      <c r="K744" s="1"/>
    </row>
    <row r="745" spans="1:11" s="4" customFormat="1" ht="40.5">
      <c r="A745" s="39" t="s">
        <v>1094</v>
      </c>
      <c r="B745" s="40" t="s">
        <v>183</v>
      </c>
      <c r="C745" s="41" t="s">
        <v>29</v>
      </c>
      <c r="D745" s="42">
        <v>9</v>
      </c>
      <c r="E745" s="43"/>
      <c r="F745" s="44" t="str">
        <f t="shared" si="146"/>
        <v>CERO PESOS 00/100 M.N.</v>
      </c>
      <c r="G745" s="45">
        <f t="shared" si="147"/>
        <v>0</v>
      </c>
      <c r="H745" s="65"/>
      <c r="I745" s="65"/>
      <c r="J745" s="1"/>
      <c r="K745" s="1"/>
    </row>
    <row r="746" spans="1:11" s="4" customFormat="1" ht="30.4">
      <c r="A746" s="39" t="s">
        <v>1095</v>
      </c>
      <c r="B746" s="40" t="s">
        <v>84</v>
      </c>
      <c r="C746" s="41" t="s">
        <v>29</v>
      </c>
      <c r="D746" s="42">
        <v>24</v>
      </c>
      <c r="E746" s="43"/>
      <c r="F746" s="44" t="str">
        <f t="shared" si="146"/>
        <v>CERO PESOS 00/100 M.N.</v>
      </c>
      <c r="G746" s="45">
        <f t="shared" si="147"/>
        <v>0</v>
      </c>
      <c r="H746" s="65"/>
      <c r="I746" s="65"/>
      <c r="J746" s="1"/>
      <c r="K746" s="1"/>
    </row>
    <row r="747" spans="1:11" s="4" customFormat="1" ht="40.5">
      <c r="A747" s="39" t="s">
        <v>1096</v>
      </c>
      <c r="B747" s="40" t="s">
        <v>184</v>
      </c>
      <c r="C747" s="41" t="s">
        <v>22</v>
      </c>
      <c r="D747" s="42">
        <v>57.41</v>
      </c>
      <c r="E747" s="43"/>
      <c r="F747" s="44" t="str">
        <f t="shared" si="146"/>
        <v>CERO PESOS 00/100 M.N.</v>
      </c>
      <c r="G747" s="45">
        <f t="shared" si="147"/>
        <v>0</v>
      </c>
      <c r="H747" s="65"/>
      <c r="I747" s="65"/>
      <c r="J747" s="1"/>
      <c r="K747" s="1"/>
    </row>
    <row r="748" spans="1:11" s="4" customFormat="1" ht="14.25">
      <c r="A748" s="66" t="s">
        <v>999</v>
      </c>
      <c r="B748" s="66" t="s">
        <v>85</v>
      </c>
      <c r="C748" s="67"/>
      <c r="D748" s="68"/>
      <c r="E748" s="69"/>
      <c r="F748" s="70"/>
      <c r="G748" s="71">
        <f>SUM(G749:G753)</f>
        <v>0</v>
      </c>
      <c r="H748" s="65"/>
      <c r="I748" s="65"/>
      <c r="J748" s="1"/>
      <c r="K748" s="1"/>
    </row>
    <row r="749" spans="1:11" s="4" customFormat="1" ht="40.5">
      <c r="A749" s="39" t="s">
        <v>1097</v>
      </c>
      <c r="B749" s="40" t="s">
        <v>304</v>
      </c>
      <c r="C749" s="41" t="s">
        <v>22</v>
      </c>
      <c r="D749" s="42">
        <v>30</v>
      </c>
      <c r="E749" s="43"/>
      <c r="F749" s="44" t="str">
        <f t="shared" si="148" ref="F749:F753">+numtext(E749)</f>
        <v>CERO PESOS 00/100 M.N.</v>
      </c>
      <c r="G749" s="45">
        <f t="shared" si="149" ref="G749:G753">+ROUND(D749*E749,2)</f>
        <v>0</v>
      </c>
      <c r="H749" s="65"/>
      <c r="I749" s="65"/>
      <c r="J749" s="1"/>
      <c r="K749" s="1"/>
    </row>
    <row r="750" spans="1:11" s="4" customFormat="1" ht="40.5">
      <c r="A750" s="39" t="s">
        <v>1098</v>
      </c>
      <c r="B750" s="40" t="s">
        <v>186</v>
      </c>
      <c r="C750" s="41" t="s">
        <v>22</v>
      </c>
      <c r="D750" s="42">
        <v>115</v>
      </c>
      <c r="E750" s="43"/>
      <c r="F750" s="44" t="str">
        <f t="shared" si="148"/>
        <v>CERO PESOS 00/100 M.N.</v>
      </c>
      <c r="G750" s="45">
        <f t="shared" si="149"/>
        <v>0</v>
      </c>
      <c r="H750" s="65"/>
      <c r="I750" s="65"/>
      <c r="J750" s="1"/>
      <c r="K750" s="1"/>
    </row>
    <row r="751" spans="1:11" s="4" customFormat="1" ht="70.9">
      <c r="A751" s="39" t="s">
        <v>1099</v>
      </c>
      <c r="B751" s="40" t="s">
        <v>86</v>
      </c>
      <c r="C751" s="41" t="s">
        <v>29</v>
      </c>
      <c r="D751" s="42">
        <v>50</v>
      </c>
      <c r="E751" s="43"/>
      <c r="F751" s="44" t="str">
        <f t="shared" si="148"/>
        <v>CERO PESOS 00/100 M.N.</v>
      </c>
      <c r="G751" s="45">
        <f t="shared" si="149"/>
        <v>0</v>
      </c>
      <c r="H751" s="65"/>
      <c r="I751" s="65"/>
      <c r="J751" s="1"/>
      <c r="K751" s="1"/>
    </row>
    <row r="752" spans="1:11" s="4" customFormat="1" ht="50.65">
      <c r="A752" s="39" t="s">
        <v>1100</v>
      </c>
      <c r="B752" s="40" t="s">
        <v>87</v>
      </c>
      <c r="C752" s="41" t="s">
        <v>22</v>
      </c>
      <c r="D752" s="42">
        <v>350</v>
      </c>
      <c r="E752" s="43"/>
      <c r="F752" s="44" t="str">
        <f t="shared" si="148"/>
        <v>CERO PESOS 00/100 M.N.</v>
      </c>
      <c r="G752" s="45">
        <f t="shared" si="149"/>
        <v>0</v>
      </c>
      <c r="H752" s="65"/>
      <c r="I752" s="65"/>
      <c r="J752" s="1"/>
      <c r="K752" s="1"/>
    </row>
    <row r="753" spans="1:11" s="4" customFormat="1" ht="50.65">
      <c r="A753" s="39" t="s">
        <v>1101</v>
      </c>
      <c r="B753" s="40" t="s">
        <v>88</v>
      </c>
      <c r="C753" s="41" t="s">
        <v>22</v>
      </c>
      <c r="D753" s="42">
        <v>100</v>
      </c>
      <c r="E753" s="43"/>
      <c r="F753" s="44" t="str">
        <f t="shared" si="148"/>
        <v>CERO PESOS 00/100 M.N.</v>
      </c>
      <c r="G753" s="45">
        <f t="shared" si="149"/>
        <v>0</v>
      </c>
      <c r="H753" s="65"/>
      <c r="I753" s="65"/>
      <c r="J753" s="1"/>
      <c r="K753" s="1"/>
    </row>
    <row r="754" spans="1:11" s="4" customFormat="1" ht="14.25">
      <c r="A754" s="66" t="s">
        <v>1000</v>
      </c>
      <c r="B754" s="66" t="s">
        <v>89</v>
      </c>
      <c r="C754" s="67"/>
      <c r="D754" s="68"/>
      <c r="E754" s="69"/>
      <c r="F754" s="70"/>
      <c r="G754" s="71">
        <f>SUM(G755:G756)</f>
        <v>0</v>
      </c>
      <c r="H754" s="65"/>
      <c r="I754" s="65"/>
      <c r="J754" s="1"/>
      <c r="K754" s="1"/>
    </row>
    <row r="755" spans="1:11" s="4" customFormat="1" ht="81">
      <c r="A755" s="39" t="s">
        <v>1102</v>
      </c>
      <c r="B755" s="40" t="s">
        <v>90</v>
      </c>
      <c r="C755" s="41" t="s">
        <v>21</v>
      </c>
      <c r="D755" s="42">
        <v>78.48</v>
      </c>
      <c r="E755" s="43"/>
      <c r="F755" s="44" t="str">
        <f t="shared" si="150" ref="F755:F756">+numtext(E755)</f>
        <v>CERO PESOS 00/100 M.N.</v>
      </c>
      <c r="G755" s="45">
        <f t="shared" si="151" ref="G755:G756">+ROUND(D755*E755,2)</f>
        <v>0</v>
      </c>
      <c r="H755" s="65"/>
      <c r="I755" s="65"/>
      <c r="J755" s="1"/>
      <c r="K755" s="1"/>
    </row>
    <row r="756" spans="1:11" s="4" customFormat="1" ht="50.65">
      <c r="A756" s="39" t="s">
        <v>1103</v>
      </c>
      <c r="B756" s="40" t="s">
        <v>988</v>
      </c>
      <c r="C756" s="41" t="s">
        <v>22</v>
      </c>
      <c r="D756" s="42">
        <v>24.17</v>
      </c>
      <c r="E756" s="43"/>
      <c r="F756" s="44" t="str">
        <f t="shared" si="150"/>
        <v>CERO PESOS 00/100 M.N.</v>
      </c>
      <c r="G756" s="45">
        <f t="shared" si="151"/>
        <v>0</v>
      </c>
      <c r="H756" s="65"/>
      <c r="I756" s="65"/>
      <c r="J756" s="1"/>
      <c r="K756" s="1"/>
    </row>
    <row r="757" spans="1:11" s="4" customFormat="1" ht="14.25">
      <c r="A757" s="66" t="s">
        <v>1001</v>
      </c>
      <c r="B757" s="66" t="s">
        <v>94</v>
      </c>
      <c r="C757" s="67"/>
      <c r="D757" s="68"/>
      <c r="E757" s="69"/>
      <c r="F757" s="70"/>
      <c r="G757" s="71">
        <f>SUM(G758:G761)</f>
        <v>0</v>
      </c>
      <c r="H757" s="65"/>
      <c r="I757" s="65"/>
      <c r="J757" s="1"/>
      <c r="K757" s="1"/>
    </row>
    <row r="758" spans="1:11" s="4" customFormat="1" ht="60.75">
      <c r="A758" s="39" t="s">
        <v>1104</v>
      </c>
      <c r="B758" s="40" t="s">
        <v>284</v>
      </c>
      <c r="C758" s="41" t="s">
        <v>21</v>
      </c>
      <c r="D758" s="42">
        <v>123.75</v>
      </c>
      <c r="E758" s="43"/>
      <c r="F758" s="44" t="str">
        <f t="shared" si="152" ref="F758:F761">+numtext(E758)</f>
        <v>CERO PESOS 00/100 M.N.</v>
      </c>
      <c r="G758" s="45">
        <f t="shared" si="153" ref="G758:G761">+ROUND(D758*E758,2)</f>
        <v>0</v>
      </c>
      <c r="H758" s="65"/>
      <c r="I758" s="65"/>
      <c r="J758" s="1"/>
      <c r="K758" s="1"/>
    </row>
    <row r="759" spans="1:11" s="4" customFormat="1" ht="70.9">
      <c r="A759" s="39" t="s">
        <v>1105</v>
      </c>
      <c r="B759" s="40" t="s">
        <v>96</v>
      </c>
      <c r="C759" s="41" t="s">
        <v>22</v>
      </c>
      <c r="D759" s="42">
        <v>87.78</v>
      </c>
      <c r="E759" s="43"/>
      <c r="F759" s="44" t="str">
        <f t="shared" si="152"/>
        <v>CERO PESOS 00/100 M.N.</v>
      </c>
      <c r="G759" s="45">
        <f t="shared" si="153"/>
        <v>0</v>
      </c>
      <c r="H759" s="65"/>
      <c r="I759" s="65"/>
      <c r="J759" s="1"/>
      <c r="K759" s="1"/>
    </row>
    <row r="760" spans="1:11" s="4" customFormat="1" ht="30.4">
      <c r="A760" s="39" t="s">
        <v>1106</v>
      </c>
      <c r="B760" s="40" t="s">
        <v>202</v>
      </c>
      <c r="C760" s="41" t="s">
        <v>21</v>
      </c>
      <c r="D760" s="42">
        <v>115.59</v>
      </c>
      <c r="E760" s="43"/>
      <c r="F760" s="44" t="str">
        <f t="shared" si="152"/>
        <v>CERO PESOS 00/100 M.N.</v>
      </c>
      <c r="G760" s="45">
        <f t="shared" si="153"/>
        <v>0</v>
      </c>
      <c r="H760" s="65"/>
      <c r="I760" s="65"/>
      <c r="J760" s="1"/>
      <c r="K760" s="1"/>
    </row>
    <row r="761" spans="1:11" s="4" customFormat="1" ht="40.5">
      <c r="A761" s="39" t="s">
        <v>1107</v>
      </c>
      <c r="B761" s="40" t="s">
        <v>203</v>
      </c>
      <c r="C761" s="41" t="s">
        <v>21</v>
      </c>
      <c r="D761" s="42">
        <v>73.12</v>
      </c>
      <c r="E761" s="43"/>
      <c r="F761" s="44" t="str">
        <f t="shared" si="152"/>
        <v>CERO PESOS 00/100 M.N.</v>
      </c>
      <c r="G761" s="45">
        <f t="shared" si="153"/>
        <v>0</v>
      </c>
      <c r="H761" s="65"/>
      <c r="I761" s="65"/>
      <c r="J761" s="1"/>
      <c r="K761" s="1"/>
    </row>
    <row r="762" spans="1:11" s="4" customFormat="1" ht="14.25">
      <c r="A762" s="66" t="s">
        <v>1002</v>
      </c>
      <c r="B762" s="66" t="s">
        <v>99</v>
      </c>
      <c r="C762" s="67"/>
      <c r="D762" s="68"/>
      <c r="E762" s="69"/>
      <c r="F762" s="70"/>
      <c r="G762" s="71">
        <f>SUM(G763:G779)</f>
        <v>0</v>
      </c>
      <c r="H762" s="65"/>
      <c r="I762" s="65"/>
      <c r="J762" s="1"/>
      <c r="K762" s="1"/>
    </row>
    <row r="763" spans="1:11" s="4" customFormat="1" ht="40.5">
      <c r="A763" s="39" t="s">
        <v>1108</v>
      </c>
      <c r="B763" s="40" t="s">
        <v>204</v>
      </c>
      <c r="C763" s="41" t="s">
        <v>29</v>
      </c>
      <c r="D763" s="42">
        <v>12</v>
      </c>
      <c r="E763" s="43"/>
      <c r="F763" s="44" t="str">
        <f t="shared" si="154" ref="F763:F779">+numtext(E763)</f>
        <v>CERO PESOS 00/100 M.N.</v>
      </c>
      <c r="G763" s="45">
        <f t="shared" si="155" ref="G763:G779">+ROUND(D763*E763,2)</f>
        <v>0</v>
      </c>
      <c r="H763" s="65"/>
      <c r="I763" s="65"/>
      <c r="J763" s="1"/>
      <c r="K763" s="1"/>
    </row>
    <row r="764" spans="1:11" s="4" customFormat="1" ht="30.4">
      <c r="A764" s="39" t="s">
        <v>1109</v>
      </c>
      <c r="B764" s="40" t="s">
        <v>101</v>
      </c>
      <c r="C764" s="41" t="s">
        <v>29</v>
      </c>
      <c r="D764" s="42">
        <v>6</v>
      </c>
      <c r="E764" s="43"/>
      <c r="F764" s="44" t="str">
        <f t="shared" si="154"/>
        <v>CERO PESOS 00/100 M.N.</v>
      </c>
      <c r="G764" s="45">
        <f t="shared" si="155"/>
        <v>0</v>
      </c>
      <c r="H764" s="65"/>
      <c r="I764" s="65"/>
      <c r="J764" s="1"/>
      <c r="K764" s="1"/>
    </row>
    <row r="765" spans="1:11" s="4" customFormat="1" ht="20.25">
      <c r="A765" s="39" t="s">
        <v>1110</v>
      </c>
      <c r="B765" s="40" t="s">
        <v>102</v>
      </c>
      <c r="C765" s="41" t="s">
        <v>29</v>
      </c>
      <c r="D765" s="42">
        <v>6</v>
      </c>
      <c r="E765" s="43"/>
      <c r="F765" s="44" t="str">
        <f t="shared" si="154"/>
        <v>CERO PESOS 00/100 M.N.</v>
      </c>
      <c r="G765" s="45">
        <f t="shared" si="155"/>
        <v>0</v>
      </c>
      <c r="H765" s="65"/>
      <c r="I765" s="65"/>
      <c r="J765" s="1"/>
      <c r="K765" s="1"/>
    </row>
    <row r="766" spans="1:11" s="4" customFormat="1" ht="70.9">
      <c r="A766" s="39" t="s">
        <v>1111</v>
      </c>
      <c r="B766" s="40" t="s">
        <v>205</v>
      </c>
      <c r="C766" s="41" t="s">
        <v>29</v>
      </c>
      <c r="D766" s="42">
        <v>6</v>
      </c>
      <c r="E766" s="43"/>
      <c r="F766" s="44" t="str">
        <f t="shared" si="154"/>
        <v>CERO PESOS 00/100 M.N.</v>
      </c>
      <c r="G766" s="45">
        <f t="shared" si="155"/>
        <v>0</v>
      </c>
      <c r="H766" s="65"/>
      <c r="I766" s="65"/>
      <c r="J766" s="1"/>
      <c r="K766" s="1"/>
    </row>
    <row r="767" spans="1:11" s="4" customFormat="1" ht="50.65">
      <c r="A767" s="39" t="s">
        <v>1112</v>
      </c>
      <c r="B767" s="40" t="s">
        <v>206</v>
      </c>
      <c r="C767" s="41" t="s">
        <v>29</v>
      </c>
      <c r="D767" s="42">
        <v>6</v>
      </c>
      <c r="E767" s="43"/>
      <c r="F767" s="44" t="str">
        <f t="shared" si="154"/>
        <v>CERO PESOS 00/100 M.N.</v>
      </c>
      <c r="G767" s="45">
        <f t="shared" si="155"/>
        <v>0</v>
      </c>
      <c r="H767" s="65"/>
      <c r="I767" s="65"/>
      <c r="J767" s="1"/>
      <c r="K767" s="1"/>
    </row>
    <row r="768" spans="1:11" s="4" customFormat="1" ht="40.5">
      <c r="A768" s="39" t="s">
        <v>1113</v>
      </c>
      <c r="B768" s="40" t="s">
        <v>207</v>
      </c>
      <c r="C768" s="41" t="s">
        <v>21</v>
      </c>
      <c r="D768" s="42">
        <v>3.84</v>
      </c>
      <c r="E768" s="43"/>
      <c r="F768" s="44" t="str">
        <f t="shared" si="154"/>
        <v>CERO PESOS 00/100 M.N.</v>
      </c>
      <c r="G768" s="45">
        <f t="shared" si="155"/>
        <v>0</v>
      </c>
      <c r="H768" s="65"/>
      <c r="I768" s="65"/>
      <c r="J768" s="1"/>
      <c r="K768" s="1"/>
    </row>
    <row r="769" spans="1:11" s="4" customFormat="1" ht="30.4">
      <c r="A769" s="39" t="s">
        <v>1114</v>
      </c>
      <c r="B769" s="40" t="s">
        <v>208</v>
      </c>
      <c r="C769" s="41" t="s">
        <v>29</v>
      </c>
      <c r="D769" s="42">
        <v>6</v>
      </c>
      <c r="E769" s="43"/>
      <c r="F769" s="44" t="str">
        <f t="shared" si="154"/>
        <v>CERO PESOS 00/100 M.N.</v>
      </c>
      <c r="G769" s="45">
        <f t="shared" si="155"/>
        <v>0</v>
      </c>
      <c r="H769" s="65"/>
      <c r="I769" s="65"/>
      <c r="J769" s="1"/>
      <c r="K769" s="1"/>
    </row>
    <row r="770" spans="1:11" s="4" customFormat="1" ht="40.5">
      <c r="A770" s="39" t="s">
        <v>1115</v>
      </c>
      <c r="B770" s="40" t="s">
        <v>209</v>
      </c>
      <c r="C770" s="41" t="s">
        <v>29</v>
      </c>
      <c r="D770" s="42">
        <v>6</v>
      </c>
      <c r="E770" s="43"/>
      <c r="F770" s="44" t="str">
        <f t="shared" si="154"/>
        <v>CERO PESOS 00/100 M.N.</v>
      </c>
      <c r="G770" s="45">
        <f t="shared" si="155"/>
        <v>0</v>
      </c>
      <c r="H770" s="65"/>
      <c r="I770" s="65"/>
      <c r="J770" s="1"/>
      <c r="K770" s="1"/>
    </row>
    <row r="771" spans="1:11" s="4" customFormat="1" ht="30.4">
      <c r="A771" s="39" t="s">
        <v>1116</v>
      </c>
      <c r="B771" s="40" t="s">
        <v>104</v>
      </c>
      <c r="C771" s="41" t="s">
        <v>29</v>
      </c>
      <c r="D771" s="42">
        <v>6</v>
      </c>
      <c r="E771" s="43"/>
      <c r="F771" s="44" t="str">
        <f t="shared" si="154"/>
        <v>CERO PESOS 00/100 M.N.</v>
      </c>
      <c r="G771" s="45">
        <f t="shared" si="155"/>
        <v>0</v>
      </c>
      <c r="H771" s="65"/>
      <c r="I771" s="65"/>
      <c r="J771" s="1"/>
      <c r="K771" s="1"/>
    </row>
    <row r="772" spans="1:11" s="4" customFormat="1" ht="30.4">
      <c r="A772" s="39" t="s">
        <v>1117</v>
      </c>
      <c r="B772" s="40" t="s">
        <v>105</v>
      </c>
      <c r="C772" s="41" t="s">
        <v>29</v>
      </c>
      <c r="D772" s="42">
        <v>6</v>
      </c>
      <c r="E772" s="43"/>
      <c r="F772" s="44" t="str">
        <f t="shared" si="154"/>
        <v>CERO PESOS 00/100 M.N.</v>
      </c>
      <c r="G772" s="45">
        <f t="shared" si="155"/>
        <v>0</v>
      </c>
      <c r="H772" s="65"/>
      <c r="I772" s="65"/>
      <c r="J772" s="1"/>
      <c r="K772" s="1"/>
    </row>
    <row r="773" spans="1:11" s="4" customFormat="1" ht="30.4">
      <c r="A773" s="39" t="s">
        <v>1118</v>
      </c>
      <c r="B773" s="40" t="s">
        <v>106</v>
      </c>
      <c r="C773" s="41" t="s">
        <v>29</v>
      </c>
      <c r="D773" s="42">
        <v>4</v>
      </c>
      <c r="E773" s="43"/>
      <c r="F773" s="44" t="str">
        <f t="shared" si="154"/>
        <v>CERO PESOS 00/100 M.N.</v>
      </c>
      <c r="G773" s="45">
        <f t="shared" si="155"/>
        <v>0</v>
      </c>
      <c r="H773" s="65"/>
      <c r="I773" s="65"/>
      <c r="J773" s="1"/>
      <c r="K773" s="1"/>
    </row>
    <row r="774" spans="1:11" s="4" customFormat="1" ht="30.4">
      <c r="A774" s="39" t="s">
        <v>1119</v>
      </c>
      <c r="B774" s="40" t="s">
        <v>211</v>
      </c>
      <c r="C774" s="41" t="s">
        <v>212</v>
      </c>
      <c r="D774" s="42">
        <v>6</v>
      </c>
      <c r="E774" s="43"/>
      <c r="F774" s="44" t="str">
        <f t="shared" si="154"/>
        <v>CERO PESOS 00/100 M.N.</v>
      </c>
      <c r="G774" s="45">
        <f t="shared" si="155"/>
        <v>0</v>
      </c>
      <c r="H774" s="65"/>
      <c r="I774" s="65"/>
      <c r="J774" s="1"/>
      <c r="K774" s="1"/>
    </row>
    <row r="775" spans="1:11" s="4" customFormat="1" ht="30.4">
      <c r="A775" s="39" t="s">
        <v>1120</v>
      </c>
      <c r="B775" s="40" t="s">
        <v>107</v>
      </c>
      <c r="C775" s="41" t="s">
        <v>29</v>
      </c>
      <c r="D775" s="42">
        <v>4</v>
      </c>
      <c r="E775" s="43"/>
      <c r="F775" s="44" t="str">
        <f t="shared" si="154"/>
        <v>CERO PESOS 00/100 M.N.</v>
      </c>
      <c r="G775" s="45">
        <f t="shared" si="155"/>
        <v>0</v>
      </c>
      <c r="H775" s="65"/>
      <c r="I775" s="65"/>
      <c r="J775" s="1"/>
      <c r="K775" s="1"/>
    </row>
    <row r="776" spans="1:11" s="4" customFormat="1" ht="30.4">
      <c r="A776" s="39" t="s">
        <v>1121</v>
      </c>
      <c r="B776" s="40" t="s">
        <v>108</v>
      </c>
      <c r="C776" s="41" t="s">
        <v>29</v>
      </c>
      <c r="D776" s="42">
        <v>18</v>
      </c>
      <c r="E776" s="43"/>
      <c r="F776" s="44" t="str">
        <f t="shared" si="154"/>
        <v>CERO PESOS 00/100 M.N.</v>
      </c>
      <c r="G776" s="45">
        <f t="shared" si="155"/>
        <v>0</v>
      </c>
      <c r="H776" s="65"/>
      <c r="I776" s="65"/>
      <c r="J776" s="1"/>
      <c r="K776" s="1"/>
    </row>
    <row r="777" spans="1:11" s="4" customFormat="1" ht="40.5">
      <c r="A777" s="39" t="s">
        <v>1122</v>
      </c>
      <c r="B777" s="40" t="s">
        <v>213</v>
      </c>
      <c r="C777" s="41" t="s">
        <v>29</v>
      </c>
      <c r="D777" s="42">
        <v>2</v>
      </c>
      <c r="E777" s="43"/>
      <c r="F777" s="44" t="str">
        <f t="shared" si="154"/>
        <v>CERO PESOS 00/100 M.N.</v>
      </c>
      <c r="G777" s="45">
        <f t="shared" si="155"/>
        <v>0</v>
      </c>
      <c r="H777" s="65"/>
      <c r="I777" s="65"/>
      <c r="J777" s="1"/>
      <c r="K777" s="1"/>
    </row>
    <row r="778" spans="1:11" s="4" customFormat="1" ht="50.65">
      <c r="A778" s="39" t="s">
        <v>1123</v>
      </c>
      <c r="B778" s="40" t="s">
        <v>912</v>
      </c>
      <c r="C778" s="41" t="s">
        <v>21</v>
      </c>
      <c r="D778" s="42">
        <v>23.40</v>
      </c>
      <c r="E778" s="43"/>
      <c r="F778" s="44" t="str">
        <f t="shared" si="154"/>
        <v>CERO PESOS 00/100 M.N.</v>
      </c>
      <c r="G778" s="45">
        <f t="shared" si="155"/>
        <v>0</v>
      </c>
      <c r="H778" s="65"/>
      <c r="I778" s="65"/>
      <c r="J778" s="1"/>
      <c r="K778" s="1"/>
    </row>
    <row r="779" spans="1:11" s="4" customFormat="1" ht="81">
      <c r="A779" s="39" t="s">
        <v>1124</v>
      </c>
      <c r="B779" s="40" t="s">
        <v>989</v>
      </c>
      <c r="C779" s="41" t="s">
        <v>29</v>
      </c>
      <c r="D779" s="42">
        <v>2</v>
      </c>
      <c r="E779" s="43"/>
      <c r="F779" s="44" t="str">
        <f t="shared" si="154"/>
        <v>CERO PESOS 00/100 M.N.</v>
      </c>
      <c r="G779" s="45">
        <f t="shared" si="155"/>
        <v>0</v>
      </c>
      <c r="H779" s="65"/>
      <c r="I779" s="65"/>
      <c r="J779" s="1"/>
      <c r="K779" s="1"/>
    </row>
    <row r="780" spans="1:11" s="4" customFormat="1" ht="14.25">
      <c r="A780" s="66" t="s">
        <v>1003</v>
      </c>
      <c r="B780" s="66" t="s">
        <v>113</v>
      </c>
      <c r="C780" s="67"/>
      <c r="D780" s="68"/>
      <c r="E780" s="69"/>
      <c r="F780" s="70"/>
      <c r="G780" s="71">
        <f>SUM(G781:G786)</f>
        <v>0</v>
      </c>
      <c r="H780" s="65"/>
      <c r="I780" s="65"/>
      <c r="J780" s="1"/>
      <c r="K780" s="1"/>
    </row>
    <row r="781" spans="1:11" s="4" customFormat="1" ht="91.15">
      <c r="A781" s="39" t="s">
        <v>1125</v>
      </c>
      <c r="B781" s="40" t="s">
        <v>216</v>
      </c>
      <c r="C781" s="41" t="s">
        <v>21</v>
      </c>
      <c r="D781" s="42">
        <v>28.86</v>
      </c>
      <c r="E781" s="43"/>
      <c r="F781" s="44" t="str">
        <f t="shared" si="156" ref="F781:F786">+numtext(E781)</f>
        <v>CERO PESOS 00/100 M.N.</v>
      </c>
      <c r="G781" s="45">
        <f t="shared" si="157" ref="G781:G786">+ROUND(D781*E781,2)</f>
        <v>0</v>
      </c>
      <c r="H781" s="65"/>
      <c r="I781" s="65"/>
      <c r="J781" s="1"/>
      <c r="K781" s="1"/>
    </row>
    <row r="782" spans="1:11" s="4" customFormat="1" ht="60.75">
      <c r="A782" s="39" t="s">
        <v>1126</v>
      </c>
      <c r="B782" s="40" t="s">
        <v>115</v>
      </c>
      <c r="C782" s="41" t="s">
        <v>21</v>
      </c>
      <c r="D782" s="42">
        <v>28.86</v>
      </c>
      <c r="E782" s="43"/>
      <c r="F782" s="44" t="str">
        <f t="shared" si="156"/>
        <v>CERO PESOS 00/100 M.N.</v>
      </c>
      <c r="G782" s="45">
        <f t="shared" si="157"/>
        <v>0</v>
      </c>
      <c r="H782" s="65"/>
      <c r="I782" s="65"/>
      <c r="J782" s="1"/>
      <c r="K782" s="1"/>
    </row>
    <row r="783" spans="1:11" s="4" customFormat="1" ht="40.5">
      <c r="A783" s="39" t="s">
        <v>1127</v>
      </c>
      <c r="B783" s="40" t="s">
        <v>116</v>
      </c>
      <c r="C783" s="41" t="s">
        <v>29</v>
      </c>
      <c r="D783" s="42">
        <v>2</v>
      </c>
      <c r="E783" s="43"/>
      <c r="F783" s="44" t="str">
        <f t="shared" si="156"/>
        <v>CERO PESOS 00/100 M.N.</v>
      </c>
      <c r="G783" s="45">
        <f t="shared" si="157"/>
        <v>0</v>
      </c>
      <c r="H783" s="65"/>
      <c r="I783" s="65"/>
      <c r="J783" s="1"/>
      <c r="K783" s="1"/>
    </row>
    <row r="784" spans="1:11" s="4" customFormat="1" ht="60.75">
      <c r="A784" s="39" t="s">
        <v>1128</v>
      </c>
      <c r="B784" s="40" t="s">
        <v>990</v>
      </c>
      <c r="C784" s="41" t="s">
        <v>29</v>
      </c>
      <c r="D784" s="42">
        <v>1</v>
      </c>
      <c r="E784" s="43"/>
      <c r="F784" s="44" t="str">
        <f t="shared" si="156"/>
        <v>CERO PESOS 00/100 M.N.</v>
      </c>
      <c r="G784" s="45">
        <f t="shared" si="157"/>
        <v>0</v>
      </c>
      <c r="H784" s="65"/>
      <c r="I784" s="65"/>
      <c r="J784" s="1"/>
      <c r="K784" s="1"/>
    </row>
    <row r="785" spans="1:11" s="4" customFormat="1" ht="60.75">
      <c r="A785" s="39" t="s">
        <v>1129</v>
      </c>
      <c r="B785" s="40" t="s">
        <v>991</v>
      </c>
      <c r="C785" s="41" t="s">
        <v>29</v>
      </c>
      <c r="D785" s="42">
        <v>1</v>
      </c>
      <c r="E785" s="43"/>
      <c r="F785" s="44" t="str">
        <f t="shared" si="156"/>
        <v>CERO PESOS 00/100 M.N.</v>
      </c>
      <c r="G785" s="45">
        <f t="shared" si="157"/>
        <v>0</v>
      </c>
      <c r="H785" s="65"/>
      <c r="I785" s="65"/>
      <c r="J785" s="1"/>
      <c r="K785" s="1"/>
    </row>
    <row r="786" spans="1:11" s="4" customFormat="1" ht="91.15">
      <c r="A786" s="39" t="s">
        <v>1130</v>
      </c>
      <c r="B786" s="40" t="s">
        <v>992</v>
      </c>
      <c r="C786" s="41" t="s">
        <v>29</v>
      </c>
      <c r="D786" s="42">
        <v>1</v>
      </c>
      <c r="E786" s="43"/>
      <c r="F786" s="44" t="str">
        <f t="shared" si="156"/>
        <v>CERO PESOS 00/100 M.N.</v>
      </c>
      <c r="G786" s="45">
        <f t="shared" si="157"/>
        <v>0</v>
      </c>
      <c r="H786" s="65"/>
      <c r="I786" s="65"/>
      <c r="J786" s="1"/>
      <c r="K786" s="1"/>
    </row>
    <row r="787" spans="1:11" s="4" customFormat="1" ht="14.25">
      <c r="A787" s="66" t="s">
        <v>1004</v>
      </c>
      <c r="B787" s="66" t="s">
        <v>117</v>
      </c>
      <c r="C787" s="67"/>
      <c r="D787" s="68"/>
      <c r="E787" s="69"/>
      <c r="F787" s="70"/>
      <c r="G787" s="71">
        <f>SUM(G788:G796)</f>
        <v>0</v>
      </c>
      <c r="H787" s="65"/>
      <c r="I787" s="65"/>
      <c r="J787" s="1"/>
      <c r="K787" s="1"/>
    </row>
    <row r="788" spans="1:11" s="4" customFormat="1" ht="70.9">
      <c r="A788" s="39" t="s">
        <v>1131</v>
      </c>
      <c r="B788" s="40" t="s">
        <v>118</v>
      </c>
      <c r="C788" s="41" t="s">
        <v>119</v>
      </c>
      <c r="D788" s="42">
        <v>5</v>
      </c>
      <c r="E788" s="43"/>
      <c r="F788" s="44" t="str">
        <f t="shared" si="158" ref="F788:F796">+numtext(E788)</f>
        <v>CERO PESOS 00/100 M.N.</v>
      </c>
      <c r="G788" s="45">
        <f t="shared" si="159" ref="G788:G796">+ROUND(D788*E788,2)</f>
        <v>0</v>
      </c>
      <c r="H788" s="65"/>
      <c r="I788" s="65"/>
      <c r="J788" s="1"/>
      <c r="K788" s="1"/>
    </row>
    <row r="789" spans="1:11" s="4" customFormat="1" ht="40.5">
      <c r="A789" s="39" t="s">
        <v>1132</v>
      </c>
      <c r="B789" s="40" t="s">
        <v>120</v>
      </c>
      <c r="C789" s="41" t="s">
        <v>29</v>
      </c>
      <c r="D789" s="42">
        <v>5</v>
      </c>
      <c r="E789" s="43"/>
      <c r="F789" s="44" t="str">
        <f t="shared" si="158"/>
        <v>CERO PESOS 00/100 M.N.</v>
      </c>
      <c r="G789" s="45">
        <f t="shared" si="159"/>
        <v>0</v>
      </c>
      <c r="H789" s="65"/>
      <c r="I789" s="65"/>
      <c r="J789" s="1"/>
      <c r="K789" s="1"/>
    </row>
    <row r="790" spans="1:11" s="4" customFormat="1" ht="40.5">
      <c r="A790" s="39" t="s">
        <v>1133</v>
      </c>
      <c r="B790" s="40" t="s">
        <v>121</v>
      </c>
      <c r="C790" s="41" t="s">
        <v>29</v>
      </c>
      <c r="D790" s="42">
        <v>5</v>
      </c>
      <c r="E790" s="43"/>
      <c r="F790" s="44" t="str">
        <f t="shared" si="158"/>
        <v>CERO PESOS 00/100 M.N.</v>
      </c>
      <c r="G790" s="45">
        <f t="shared" si="159"/>
        <v>0</v>
      </c>
      <c r="H790" s="65"/>
      <c r="I790" s="65"/>
      <c r="J790" s="1"/>
      <c r="K790" s="1"/>
    </row>
    <row r="791" spans="1:11" s="4" customFormat="1" ht="40.5">
      <c r="A791" s="39" t="s">
        <v>1134</v>
      </c>
      <c r="B791" s="40" t="s">
        <v>122</v>
      </c>
      <c r="C791" s="41" t="s">
        <v>22</v>
      </c>
      <c r="D791" s="42">
        <v>40</v>
      </c>
      <c r="E791" s="43"/>
      <c r="F791" s="44" t="str">
        <f t="shared" si="158"/>
        <v>CERO PESOS 00/100 M.N.</v>
      </c>
      <c r="G791" s="45">
        <f t="shared" si="159"/>
        <v>0</v>
      </c>
      <c r="H791" s="65"/>
      <c r="I791" s="65"/>
      <c r="J791" s="1"/>
      <c r="K791" s="1"/>
    </row>
    <row r="792" spans="1:11" s="4" customFormat="1" ht="40.5">
      <c r="A792" s="39" t="s">
        <v>1135</v>
      </c>
      <c r="B792" s="40" t="s">
        <v>123</v>
      </c>
      <c r="C792" s="41" t="s">
        <v>29</v>
      </c>
      <c r="D792" s="42">
        <v>45</v>
      </c>
      <c r="E792" s="43"/>
      <c r="F792" s="44" t="str">
        <f t="shared" si="158"/>
        <v>CERO PESOS 00/100 M.N.</v>
      </c>
      <c r="G792" s="45">
        <f t="shared" si="159"/>
        <v>0</v>
      </c>
      <c r="H792" s="65"/>
      <c r="I792" s="65"/>
      <c r="J792" s="1"/>
      <c r="K792" s="1"/>
    </row>
    <row r="793" spans="1:11" s="4" customFormat="1" ht="40.5">
      <c r="A793" s="39" t="s">
        <v>1136</v>
      </c>
      <c r="B793" s="40" t="s">
        <v>124</v>
      </c>
      <c r="C793" s="41" t="s">
        <v>22</v>
      </c>
      <c r="D793" s="42">
        <v>52.50</v>
      </c>
      <c r="E793" s="43"/>
      <c r="F793" s="44" t="str">
        <f t="shared" si="158"/>
        <v>CERO PESOS 00/100 M.N.</v>
      </c>
      <c r="G793" s="45">
        <f t="shared" si="159"/>
        <v>0</v>
      </c>
      <c r="H793" s="65"/>
      <c r="I793" s="65"/>
      <c r="J793" s="1"/>
      <c r="K793" s="1"/>
    </row>
    <row r="794" spans="1:11" s="4" customFormat="1" ht="40.5">
      <c r="A794" s="39" t="s">
        <v>1137</v>
      </c>
      <c r="B794" s="40" t="s">
        <v>125</v>
      </c>
      <c r="C794" s="41" t="s">
        <v>29</v>
      </c>
      <c r="D794" s="42">
        <v>1</v>
      </c>
      <c r="E794" s="43"/>
      <c r="F794" s="44" t="str">
        <f t="shared" si="158"/>
        <v>CERO PESOS 00/100 M.N.</v>
      </c>
      <c r="G794" s="45">
        <f t="shared" si="159"/>
        <v>0</v>
      </c>
      <c r="H794" s="65"/>
      <c r="I794" s="65"/>
      <c r="J794" s="1"/>
      <c r="K794" s="1"/>
    </row>
    <row r="795" spans="1:11" s="4" customFormat="1" ht="40.5">
      <c r="A795" s="39" t="s">
        <v>1138</v>
      </c>
      <c r="B795" s="40" t="s">
        <v>126</v>
      </c>
      <c r="C795" s="41" t="s">
        <v>29</v>
      </c>
      <c r="D795" s="42">
        <v>1</v>
      </c>
      <c r="E795" s="43"/>
      <c r="F795" s="44" t="str">
        <f t="shared" si="158"/>
        <v>CERO PESOS 00/100 M.N.</v>
      </c>
      <c r="G795" s="45">
        <f t="shared" si="159"/>
        <v>0</v>
      </c>
      <c r="H795" s="65"/>
      <c r="I795" s="65"/>
      <c r="J795" s="1"/>
      <c r="K795" s="1"/>
    </row>
    <row r="796" spans="1:11" s="4" customFormat="1" ht="40.5">
      <c r="A796" s="39" t="s">
        <v>1139</v>
      </c>
      <c r="B796" s="40" t="s">
        <v>124</v>
      </c>
      <c r="C796" s="41" t="s">
        <v>22</v>
      </c>
      <c r="D796" s="42">
        <v>52.50</v>
      </c>
      <c r="E796" s="43"/>
      <c r="F796" s="44" t="str">
        <f t="shared" si="158"/>
        <v>CERO PESOS 00/100 M.N.</v>
      </c>
      <c r="G796" s="45">
        <f t="shared" si="159"/>
        <v>0</v>
      </c>
      <c r="H796" s="65"/>
      <c r="I796" s="65"/>
      <c r="J796" s="1"/>
      <c r="K796" s="1"/>
    </row>
    <row r="797" spans="1:11" s="4" customFormat="1" ht="14.25">
      <c r="A797" s="66" t="s">
        <v>1005</v>
      </c>
      <c r="B797" s="66" t="s">
        <v>127</v>
      </c>
      <c r="C797" s="67"/>
      <c r="D797" s="68"/>
      <c r="E797" s="69"/>
      <c r="F797" s="70"/>
      <c r="G797" s="71">
        <f>SUM(G798:G799)</f>
        <v>0</v>
      </c>
      <c r="H797" s="65"/>
      <c r="I797" s="65"/>
      <c r="J797" s="1"/>
      <c r="K797" s="1"/>
    </row>
    <row r="798" spans="1:11" s="4" customFormat="1" ht="81">
      <c r="A798" s="39" t="s">
        <v>1140</v>
      </c>
      <c r="B798" s="40" t="s">
        <v>128</v>
      </c>
      <c r="C798" s="41" t="s">
        <v>29</v>
      </c>
      <c r="D798" s="42">
        <v>3</v>
      </c>
      <c r="E798" s="43"/>
      <c r="F798" s="44" t="str">
        <f t="shared" si="160" ref="F798:F799">+numtext(E798)</f>
        <v>CERO PESOS 00/100 M.N.</v>
      </c>
      <c r="G798" s="45">
        <f t="shared" si="161" ref="G798:G799">+ROUND(D798*E798,2)</f>
        <v>0</v>
      </c>
      <c r="H798" s="65"/>
      <c r="I798" s="65"/>
      <c r="J798" s="1"/>
      <c r="K798" s="1"/>
    </row>
    <row r="799" spans="1:11" s="4" customFormat="1" ht="81">
      <c r="A799" s="39" t="s">
        <v>1141</v>
      </c>
      <c r="B799" s="40" t="s">
        <v>242</v>
      </c>
      <c r="C799" s="41" t="s">
        <v>29</v>
      </c>
      <c r="D799" s="42">
        <v>2</v>
      </c>
      <c r="E799" s="43"/>
      <c r="F799" s="44" t="str">
        <f t="shared" si="160"/>
        <v>CERO PESOS 00/100 M.N.</v>
      </c>
      <c r="G799" s="45">
        <f t="shared" si="161"/>
        <v>0</v>
      </c>
      <c r="H799" s="65"/>
      <c r="I799" s="65"/>
      <c r="J799" s="1"/>
      <c r="K799" s="1"/>
    </row>
    <row r="800" spans="1:11" s="4" customFormat="1" ht="14.25">
      <c r="A800" s="66" t="s">
        <v>1006</v>
      </c>
      <c r="B800" s="66" t="s">
        <v>134</v>
      </c>
      <c r="C800" s="67"/>
      <c r="D800" s="68"/>
      <c r="E800" s="69"/>
      <c r="F800" s="70"/>
      <c r="G800" s="71">
        <f>SUM(G801:G809)</f>
        <v>0</v>
      </c>
      <c r="H800" s="65"/>
      <c r="I800" s="65"/>
      <c r="J800" s="1"/>
      <c r="K800" s="1"/>
    </row>
    <row r="801" spans="1:11" s="4" customFormat="1" ht="91.15">
      <c r="A801" s="39" t="s">
        <v>1142</v>
      </c>
      <c r="B801" s="40" t="s">
        <v>135</v>
      </c>
      <c r="C801" s="41" t="s">
        <v>119</v>
      </c>
      <c r="D801" s="42">
        <v>12</v>
      </c>
      <c r="E801" s="43"/>
      <c r="F801" s="44" t="str">
        <f t="shared" si="162" ref="F801:F809">+numtext(E801)</f>
        <v>CERO PESOS 00/100 M.N.</v>
      </c>
      <c r="G801" s="45">
        <f t="shared" si="163" ref="G801:G809">+ROUND(D801*E801,2)</f>
        <v>0</v>
      </c>
      <c r="H801" s="65"/>
      <c r="I801" s="65"/>
      <c r="J801" s="1"/>
      <c r="K801" s="1"/>
    </row>
    <row r="802" spans="1:11" s="4" customFormat="1" ht="30.4">
      <c r="A802" s="39" t="s">
        <v>1143</v>
      </c>
      <c r="B802" s="40" t="s">
        <v>136</v>
      </c>
      <c r="C802" s="41" t="s">
        <v>22</v>
      </c>
      <c r="D802" s="42">
        <v>35</v>
      </c>
      <c r="E802" s="43"/>
      <c r="F802" s="44" t="str">
        <f t="shared" si="162"/>
        <v>CERO PESOS 00/100 M.N.</v>
      </c>
      <c r="G802" s="45">
        <f t="shared" si="163"/>
        <v>0</v>
      </c>
      <c r="H802" s="65"/>
      <c r="I802" s="65"/>
      <c r="J802" s="1"/>
      <c r="K802" s="1"/>
    </row>
    <row r="803" spans="1:11" s="4" customFormat="1" ht="20.25">
      <c r="A803" s="39" t="s">
        <v>1144</v>
      </c>
      <c r="B803" s="40" t="s">
        <v>137</v>
      </c>
      <c r="C803" s="41" t="s">
        <v>22</v>
      </c>
      <c r="D803" s="42">
        <v>15</v>
      </c>
      <c r="E803" s="43"/>
      <c r="F803" s="44" t="str">
        <f t="shared" si="162"/>
        <v>CERO PESOS 00/100 M.N.</v>
      </c>
      <c r="G803" s="45">
        <f t="shared" si="163"/>
        <v>0</v>
      </c>
      <c r="H803" s="65"/>
      <c r="I803" s="65"/>
      <c r="J803" s="1"/>
      <c r="K803" s="1"/>
    </row>
    <row r="804" spans="1:11" s="4" customFormat="1" ht="30.4">
      <c r="A804" s="39" t="s">
        <v>1145</v>
      </c>
      <c r="B804" s="40" t="s">
        <v>138</v>
      </c>
      <c r="C804" s="41" t="s">
        <v>22</v>
      </c>
      <c r="D804" s="42">
        <v>25</v>
      </c>
      <c r="E804" s="43"/>
      <c r="F804" s="44" t="str">
        <f t="shared" si="162"/>
        <v>CERO PESOS 00/100 M.N.</v>
      </c>
      <c r="G804" s="45">
        <f t="shared" si="163"/>
        <v>0</v>
      </c>
      <c r="H804" s="65"/>
      <c r="I804" s="65"/>
      <c r="J804" s="1"/>
      <c r="K804" s="1"/>
    </row>
    <row r="805" spans="1:11" s="4" customFormat="1" ht="70.9">
      <c r="A805" s="39" t="s">
        <v>1146</v>
      </c>
      <c r="B805" s="40" t="s">
        <v>139</v>
      </c>
      <c r="C805" s="41" t="s">
        <v>29</v>
      </c>
      <c r="D805" s="42">
        <v>12</v>
      </c>
      <c r="E805" s="43"/>
      <c r="F805" s="44" t="str">
        <f t="shared" si="162"/>
        <v>CERO PESOS 00/100 M.N.</v>
      </c>
      <c r="G805" s="45">
        <f t="shared" si="163"/>
        <v>0</v>
      </c>
      <c r="H805" s="65"/>
      <c r="I805" s="65"/>
      <c r="J805" s="1"/>
      <c r="K805" s="1"/>
    </row>
    <row r="806" spans="1:11" s="4" customFormat="1" ht="40.5">
      <c r="A806" s="39" t="s">
        <v>1147</v>
      </c>
      <c r="B806" s="40" t="s">
        <v>246</v>
      </c>
      <c r="C806" s="41" t="s">
        <v>29</v>
      </c>
      <c r="D806" s="42">
        <v>12</v>
      </c>
      <c r="E806" s="43"/>
      <c r="F806" s="44" t="str">
        <f t="shared" si="162"/>
        <v>CERO PESOS 00/100 M.N.</v>
      </c>
      <c r="G806" s="45">
        <f t="shared" si="163"/>
        <v>0</v>
      </c>
      <c r="H806" s="65"/>
      <c r="I806" s="65"/>
      <c r="J806" s="1"/>
      <c r="K806" s="1"/>
    </row>
    <row r="807" spans="1:11" s="4" customFormat="1" ht="30.4">
      <c r="A807" s="39" t="s">
        <v>1148</v>
      </c>
      <c r="B807" s="40" t="s">
        <v>247</v>
      </c>
      <c r="C807" s="41" t="s">
        <v>29</v>
      </c>
      <c r="D807" s="42">
        <v>12</v>
      </c>
      <c r="E807" s="43"/>
      <c r="F807" s="44" t="str">
        <f t="shared" si="162"/>
        <v>CERO PESOS 00/100 M.N.</v>
      </c>
      <c r="G807" s="45">
        <f t="shared" si="163"/>
        <v>0</v>
      </c>
      <c r="H807" s="65"/>
      <c r="I807" s="65"/>
      <c r="J807" s="1"/>
      <c r="K807" s="1"/>
    </row>
    <row r="808" spans="1:11" s="4" customFormat="1" ht="40.5">
      <c r="A808" s="39" t="s">
        <v>1149</v>
      </c>
      <c r="B808" s="40" t="s">
        <v>249</v>
      </c>
      <c r="C808" s="41" t="s">
        <v>29</v>
      </c>
      <c r="D808" s="42">
        <v>12</v>
      </c>
      <c r="E808" s="43"/>
      <c r="F808" s="44" t="str">
        <f t="shared" si="162"/>
        <v>CERO PESOS 00/100 M.N.</v>
      </c>
      <c r="G808" s="45">
        <f t="shared" si="163"/>
        <v>0</v>
      </c>
      <c r="H808" s="65"/>
      <c r="I808" s="65"/>
      <c r="J808" s="1"/>
      <c r="K808" s="1"/>
    </row>
    <row r="809" spans="1:11" s="4" customFormat="1" ht="40.5">
      <c r="A809" s="39" t="s">
        <v>1150</v>
      </c>
      <c r="B809" s="40" t="s">
        <v>251</v>
      </c>
      <c r="C809" s="41" t="s">
        <v>29</v>
      </c>
      <c r="D809" s="42">
        <v>1</v>
      </c>
      <c r="E809" s="43"/>
      <c r="F809" s="44" t="str">
        <f t="shared" si="162"/>
        <v>CERO PESOS 00/100 M.N.</v>
      </c>
      <c r="G809" s="45">
        <f t="shared" si="163"/>
        <v>0</v>
      </c>
      <c r="H809" s="65"/>
      <c r="I809" s="65"/>
      <c r="J809" s="1"/>
      <c r="K809" s="1"/>
    </row>
    <row r="810" spans="1:11" s="4" customFormat="1" ht="14.25">
      <c r="A810" s="66" t="s">
        <v>1007</v>
      </c>
      <c r="B810" s="66" t="s">
        <v>140</v>
      </c>
      <c r="C810" s="67"/>
      <c r="D810" s="68"/>
      <c r="E810" s="69"/>
      <c r="F810" s="70"/>
      <c r="G810" s="71">
        <f>SUM(G811:G812)</f>
        <v>0</v>
      </c>
      <c r="H810" s="65"/>
      <c r="I810" s="65"/>
      <c r="J810" s="1"/>
      <c r="K810" s="1"/>
    </row>
    <row r="811" spans="1:11" s="4" customFormat="1" ht="20.25">
      <c r="A811" s="39" t="s">
        <v>1151</v>
      </c>
      <c r="B811" s="40" t="s">
        <v>141</v>
      </c>
      <c r="C811" s="41" t="s">
        <v>21</v>
      </c>
      <c r="D811" s="42">
        <v>123.75</v>
      </c>
      <c r="E811" s="43"/>
      <c r="F811" s="44" t="str">
        <f t="shared" si="164" ref="F811:F812">+numtext(E811)</f>
        <v>CERO PESOS 00/100 M.N.</v>
      </c>
      <c r="G811" s="45">
        <f t="shared" si="165" ref="G811:G812">+ROUND(D811*E811,2)</f>
        <v>0</v>
      </c>
      <c r="H811" s="65"/>
      <c r="I811" s="65"/>
      <c r="J811" s="1"/>
      <c r="K811" s="1"/>
    </row>
    <row r="812" spans="1:11" s="4" customFormat="1" ht="20.25">
      <c r="A812" s="39" t="s">
        <v>1152</v>
      </c>
      <c r="B812" s="40" t="s">
        <v>142</v>
      </c>
      <c r="C812" s="41" t="s">
        <v>21</v>
      </c>
      <c r="D812" s="42">
        <v>123.75</v>
      </c>
      <c r="E812" s="43"/>
      <c r="F812" s="44" t="str">
        <f t="shared" si="164"/>
        <v>CERO PESOS 00/100 M.N.</v>
      </c>
      <c r="G812" s="45">
        <f t="shared" si="165"/>
        <v>0</v>
      </c>
      <c r="H812" s="65"/>
      <c r="I812" s="65"/>
      <c r="J812" s="1"/>
      <c r="K812" s="1"/>
    </row>
    <row r="813" spans="1:7" ht="12.75" customHeight="1">
      <c r="A813" s="46"/>
      <c r="B813" s="40"/>
      <c r="C813" s="41"/>
      <c r="D813" s="42"/>
      <c r="E813" s="43"/>
      <c r="F813" s="44"/>
      <c r="G813" s="45"/>
    </row>
    <row r="814" spans="1:7" ht="15.75">
      <c r="A814" s="57"/>
      <c r="B814" s="58" t="s">
        <v>23</v>
      </c>
      <c r="C814" s="59"/>
      <c r="D814" s="60"/>
      <c r="E814" s="57"/>
      <c r="F814" s="57"/>
      <c r="G814" s="57"/>
    </row>
    <row r="815" spans="1:7" ht="39.4">
      <c r="A815" s="23"/>
      <c r="B815" s="31" t="str">
        <f>+B7</f>
        <v>Rehabilitación de comedor, dormitorios, apoyo administrativo y pasillos en las instalaciones del Sistema de Atención Médica Urgencias (SAMU), ubicado en el municipio de Zapopan, Jalisco.</v>
      </c>
      <c r="C815" s="32"/>
      <c r="D815" s="32"/>
      <c r="E815" s="32"/>
      <c r="F815" s="32"/>
      <c r="G815" s="33">
        <f>G17</f>
        <v>0</v>
      </c>
    </row>
    <row r="816" spans="1:7" ht="14.25">
      <c r="A816" s="34" t="s">
        <v>20</v>
      </c>
      <c r="B816" s="35" t="str">
        <f>+VLOOKUP($A816,$A$17:$G$813,2,0)</f>
        <v>REMODELACIÓN SAMU COMEDOR</v>
      </c>
      <c r="C816" s="36"/>
      <c r="D816" s="37"/>
      <c r="E816" s="38"/>
      <c r="F816" s="38"/>
      <c r="G816" s="47">
        <f>+VLOOKUP($A816,$A$17:$G$813,7,0)</f>
        <v>0</v>
      </c>
    </row>
    <row r="817" spans="1:7" ht="14.25">
      <c r="A817" s="66" t="s">
        <v>30</v>
      </c>
      <c r="B817" s="66" t="str">
        <f>+VLOOKUP($A817,$A$17:$G$813,2,0)</f>
        <v>PRELIMINARES</v>
      </c>
      <c r="C817" s="67"/>
      <c r="D817" s="68"/>
      <c r="E817" s="69"/>
      <c r="F817" s="70"/>
      <c r="G817" s="71">
        <f>+VLOOKUP($A817,$A$17:$G$813,7,0)</f>
        <v>0</v>
      </c>
    </row>
    <row r="818" spans="1:7" ht="14.25">
      <c r="A818" s="66" t="s">
        <v>47</v>
      </c>
      <c r="B818" s="66" t="str">
        <f t="shared" si="166" ref="B818:B833">+VLOOKUP($A818,$A$17:$G$813,2,0)</f>
        <v>ALBAÑILERIA</v>
      </c>
      <c r="C818" s="67"/>
      <c r="D818" s="68"/>
      <c r="E818" s="69"/>
      <c r="F818" s="70"/>
      <c r="G818" s="71">
        <f t="shared" si="167" ref="G818:G833">+VLOOKUP($A818,$A$17:$G$813,7,0)</f>
        <v>0</v>
      </c>
    </row>
    <row r="819" spans="1:7" ht="14.25">
      <c r="A819" s="66" t="s">
        <v>55</v>
      </c>
      <c r="B819" s="66" t="str">
        <f t="shared" si="166"/>
        <v>DRENAJE SANITARIO</v>
      </c>
      <c r="C819" s="67"/>
      <c r="D819" s="68"/>
      <c r="E819" s="69"/>
      <c r="F819" s="70"/>
      <c r="G819" s="71">
        <f t="shared" si="167"/>
        <v>0</v>
      </c>
    </row>
    <row r="820" spans="1:7" ht="14.25">
      <c r="A820" s="66" t="s">
        <v>143</v>
      </c>
      <c r="B820" s="66" t="str">
        <f t="shared" si="166"/>
        <v>AGUA POTABLE</v>
      </c>
      <c r="C820" s="67"/>
      <c r="D820" s="68"/>
      <c r="E820" s="69"/>
      <c r="F820" s="70"/>
      <c r="G820" s="71">
        <f t="shared" si="167"/>
        <v>0</v>
      </c>
    </row>
    <row r="821" spans="1:7" ht="14.25">
      <c r="A821" s="66" t="s">
        <v>144</v>
      </c>
      <c r="B821" s="66" t="str">
        <f t="shared" si="166"/>
        <v>SALIDAS ELÉCTRICAS E ILUMINACIÓN</v>
      </c>
      <c r="C821" s="67"/>
      <c r="D821" s="68"/>
      <c r="E821" s="69"/>
      <c r="F821" s="70"/>
      <c r="G821" s="71">
        <f t="shared" si="167"/>
        <v>0</v>
      </c>
    </row>
    <row r="822" spans="1:7" ht="14.25">
      <c r="A822" s="66" t="s">
        <v>145</v>
      </c>
      <c r="B822" s="66" t="str">
        <f t="shared" si="166"/>
        <v>BAJA TENSIÓN</v>
      </c>
      <c r="C822" s="67"/>
      <c r="D822" s="68"/>
      <c r="E822" s="69"/>
      <c r="F822" s="70"/>
      <c r="G822" s="71">
        <f t="shared" si="167"/>
        <v>0</v>
      </c>
    </row>
    <row r="823" spans="1:7" ht="14.25">
      <c r="A823" s="66" t="s">
        <v>146</v>
      </c>
      <c r="B823" s="66" t="str">
        <f t="shared" si="166"/>
        <v>TABLAROCA</v>
      </c>
      <c r="C823" s="67"/>
      <c r="D823" s="68"/>
      <c r="E823" s="69"/>
      <c r="F823" s="70"/>
      <c r="G823" s="71">
        <f t="shared" si="167"/>
        <v>0</v>
      </c>
    </row>
    <row r="824" spans="1:7" ht="14.25">
      <c r="A824" s="66" t="s">
        <v>147</v>
      </c>
      <c r="B824" s="66" t="str">
        <f t="shared" si="166"/>
        <v>ACABADOS</v>
      </c>
      <c r="C824" s="67"/>
      <c r="D824" s="68"/>
      <c r="E824" s="69"/>
      <c r="F824" s="70"/>
      <c r="G824" s="71">
        <f t="shared" si="167"/>
        <v>0</v>
      </c>
    </row>
    <row r="825" spans="1:7" ht="14.25">
      <c r="A825" s="66" t="s">
        <v>148</v>
      </c>
      <c r="B825" s="66" t="str">
        <f t="shared" si="166"/>
        <v>BAÑOS</v>
      </c>
      <c r="C825" s="67"/>
      <c r="D825" s="68"/>
      <c r="E825" s="69"/>
      <c r="F825" s="70"/>
      <c r="G825" s="71">
        <f t="shared" si="167"/>
        <v>0</v>
      </c>
    </row>
    <row r="826" spans="1:7" ht="14.25">
      <c r="A826" s="66" t="s">
        <v>149</v>
      </c>
      <c r="B826" s="66" t="str">
        <f t="shared" si="166"/>
        <v>CARPINTERIA</v>
      </c>
      <c r="C826" s="67"/>
      <c r="D826" s="68"/>
      <c r="E826" s="69"/>
      <c r="F826" s="70"/>
      <c r="G826" s="71">
        <f t="shared" si="167"/>
        <v>0</v>
      </c>
    </row>
    <row r="827" spans="1:7" ht="14.25">
      <c r="A827" s="66" t="s">
        <v>150</v>
      </c>
      <c r="B827" s="66" t="str">
        <f t="shared" si="166"/>
        <v>VENTANERÍA Y CANCELERÍA DE ALUMINIO</v>
      </c>
      <c r="C827" s="67"/>
      <c r="D827" s="68"/>
      <c r="E827" s="69"/>
      <c r="F827" s="70"/>
      <c r="G827" s="71">
        <f t="shared" si="167"/>
        <v>0</v>
      </c>
    </row>
    <row r="828" spans="1:7" ht="14.25">
      <c r="A828" s="66" t="s">
        <v>151</v>
      </c>
      <c r="B828" s="66" t="str">
        <f t="shared" si="166"/>
        <v>DETECTORES DE HUMO</v>
      </c>
      <c r="C828" s="67"/>
      <c r="D828" s="68"/>
      <c r="E828" s="69"/>
      <c r="F828" s="70"/>
      <c r="G828" s="71">
        <f t="shared" si="167"/>
        <v>0</v>
      </c>
    </row>
    <row r="829" spans="1:7" ht="14.25">
      <c r="A829" s="66" t="s">
        <v>152</v>
      </c>
      <c r="B829" s="66" t="str">
        <f t="shared" si="166"/>
        <v>SEÑALETICA</v>
      </c>
      <c r="C829" s="67"/>
      <c r="D829" s="68"/>
      <c r="E829" s="69"/>
      <c r="F829" s="70"/>
      <c r="G829" s="71">
        <f t="shared" si="167"/>
        <v>0</v>
      </c>
    </row>
    <row r="830" spans="1:7" ht="14.25">
      <c r="A830" s="66" t="s">
        <v>153</v>
      </c>
      <c r="B830" s="66" t="str">
        <f t="shared" si="166"/>
        <v>SISTEMA CONTRA INCENDIOS</v>
      </c>
      <c r="C830" s="67"/>
      <c r="D830" s="68"/>
      <c r="E830" s="69"/>
      <c r="F830" s="70"/>
      <c r="G830" s="71">
        <f t="shared" si="167"/>
        <v>0</v>
      </c>
    </row>
    <row r="831" spans="1:7" ht="14.25">
      <c r="A831" s="66" t="s">
        <v>154</v>
      </c>
      <c r="B831" s="66" t="str">
        <f t="shared" si="166"/>
        <v>CCTV</v>
      </c>
      <c r="C831" s="67"/>
      <c r="D831" s="68"/>
      <c r="E831" s="69"/>
      <c r="F831" s="70"/>
      <c r="G831" s="71">
        <f t="shared" si="167"/>
        <v>0</v>
      </c>
    </row>
    <row r="832" spans="1:7" ht="14.25">
      <c r="A832" s="66" t="s">
        <v>155</v>
      </c>
      <c r="B832" s="66" t="str">
        <f t="shared" si="166"/>
        <v>SISTEMA VOCEO</v>
      </c>
      <c r="C832" s="67"/>
      <c r="D832" s="68"/>
      <c r="E832" s="69"/>
      <c r="F832" s="70"/>
      <c r="G832" s="71">
        <f t="shared" si="167"/>
        <v>0</v>
      </c>
    </row>
    <row r="833" spans="1:7" ht="14.25">
      <c r="A833" s="66" t="s">
        <v>156</v>
      </c>
      <c r="B833" s="66" t="str">
        <f t="shared" si="166"/>
        <v>LIMPIEZA</v>
      </c>
      <c r="C833" s="67"/>
      <c r="D833" s="68"/>
      <c r="E833" s="69"/>
      <c r="F833" s="70"/>
      <c r="G833" s="71">
        <f t="shared" si="167"/>
        <v>0</v>
      </c>
    </row>
    <row r="834" spans="1:7" ht="14.25">
      <c r="A834" s="34" t="s">
        <v>157</v>
      </c>
      <c r="B834" s="35" t="str">
        <f>+VLOOKUP($A834,$A$17:$G$813,2,0)</f>
        <v>SAMU- DORMITORIO HOMBRES</v>
      </c>
      <c r="C834" s="36"/>
      <c r="D834" s="37"/>
      <c r="E834" s="38"/>
      <c r="F834" s="38"/>
      <c r="G834" s="47">
        <f>+VLOOKUP($A834,$A$17:$G$813,7,0)</f>
        <v>0</v>
      </c>
    </row>
    <row r="835" spans="1:7" ht="14.25">
      <c r="A835" s="66" t="s">
        <v>158</v>
      </c>
      <c r="B835" s="66" t="str">
        <f t="shared" si="168" ref="B835:B853">+VLOOKUP($A835,$A$17:$G$813,2,0)</f>
        <v>PRELIMINARES</v>
      </c>
      <c r="C835" s="67"/>
      <c r="D835" s="68"/>
      <c r="E835" s="69"/>
      <c r="F835" s="70"/>
      <c r="G835" s="71">
        <f t="shared" si="169" ref="G835:G853">+VLOOKUP($A835,$A$17:$G$813,7,0)</f>
        <v>0</v>
      </c>
    </row>
    <row r="836" spans="1:7" ht="14.25">
      <c r="A836" s="66" t="s">
        <v>265</v>
      </c>
      <c r="B836" s="66" t="str">
        <f t="shared" si="168"/>
        <v>MUROS DE MAMPOSTERIA</v>
      </c>
      <c r="C836" s="67"/>
      <c r="D836" s="68"/>
      <c r="E836" s="69"/>
      <c r="F836" s="70"/>
      <c r="G836" s="71">
        <f t="shared" si="169"/>
        <v>0</v>
      </c>
    </row>
    <row r="837" spans="1:7" ht="14.25">
      <c r="A837" s="66" t="s">
        <v>266</v>
      </c>
      <c r="B837" s="66" t="str">
        <f t="shared" si="168"/>
        <v>ALBAÑILERIA</v>
      </c>
      <c r="C837" s="67"/>
      <c r="D837" s="68"/>
      <c r="E837" s="69"/>
      <c r="F837" s="70"/>
      <c r="G837" s="71">
        <f t="shared" si="169"/>
        <v>0</v>
      </c>
    </row>
    <row r="838" spans="1:7" ht="14.25">
      <c r="A838" s="66" t="s">
        <v>876</v>
      </c>
      <c r="B838" s="66" t="str">
        <f t="shared" si="168"/>
        <v>DRENAJE SANITARIO</v>
      </c>
      <c r="C838" s="67"/>
      <c r="D838" s="68"/>
      <c r="E838" s="69"/>
      <c r="F838" s="70"/>
      <c r="G838" s="71">
        <f t="shared" si="169"/>
        <v>0</v>
      </c>
    </row>
    <row r="839" spans="1:7" ht="14.25">
      <c r="A839" s="66" t="s">
        <v>267</v>
      </c>
      <c r="B839" s="66" t="str">
        <f t="shared" si="168"/>
        <v>AGUA POTABLE</v>
      </c>
      <c r="C839" s="67"/>
      <c r="D839" s="68"/>
      <c r="E839" s="69"/>
      <c r="F839" s="70"/>
      <c r="G839" s="71">
        <f t="shared" si="169"/>
        <v>0</v>
      </c>
    </row>
    <row r="840" spans="1:7" ht="14.25">
      <c r="A840" s="66" t="s">
        <v>268</v>
      </c>
      <c r="B840" s="66" t="str">
        <f t="shared" si="168"/>
        <v>SALIDAS ELÉCTRICAS E ILUMINACIÓN</v>
      </c>
      <c r="C840" s="67"/>
      <c r="D840" s="68"/>
      <c r="E840" s="69"/>
      <c r="F840" s="70"/>
      <c r="G840" s="71">
        <f t="shared" si="169"/>
        <v>0</v>
      </c>
    </row>
    <row r="841" spans="1:7" ht="14.25">
      <c r="A841" s="66" t="s">
        <v>269</v>
      </c>
      <c r="B841" s="66" t="str">
        <f t="shared" si="168"/>
        <v>BAJA TENSIÓN</v>
      </c>
      <c r="C841" s="67"/>
      <c r="D841" s="68"/>
      <c r="E841" s="69"/>
      <c r="F841" s="70"/>
      <c r="G841" s="71">
        <f t="shared" si="169"/>
        <v>0</v>
      </c>
    </row>
    <row r="842" spans="1:7" ht="14.25">
      <c r="A842" s="66" t="s">
        <v>270</v>
      </c>
      <c r="B842" s="66" t="str">
        <f t="shared" si="168"/>
        <v>TABLAROCA</v>
      </c>
      <c r="C842" s="67"/>
      <c r="D842" s="68"/>
      <c r="E842" s="69"/>
      <c r="F842" s="70"/>
      <c r="G842" s="71">
        <f t="shared" si="169"/>
        <v>0</v>
      </c>
    </row>
    <row r="843" spans="1:7" ht="14.25">
      <c r="A843" s="66" t="s">
        <v>271</v>
      </c>
      <c r="B843" s="66" t="str">
        <f t="shared" si="168"/>
        <v>ACABADOS</v>
      </c>
      <c r="C843" s="67"/>
      <c r="D843" s="68"/>
      <c r="E843" s="69"/>
      <c r="F843" s="70"/>
      <c r="G843" s="71">
        <f t="shared" si="169"/>
        <v>0</v>
      </c>
    </row>
    <row r="844" spans="1:7" ht="14.25">
      <c r="A844" s="66" t="s">
        <v>272</v>
      </c>
      <c r="B844" s="66" t="str">
        <f t="shared" si="168"/>
        <v>BAÑOS</v>
      </c>
      <c r="C844" s="67"/>
      <c r="D844" s="68"/>
      <c r="E844" s="69"/>
      <c r="F844" s="70"/>
      <c r="G844" s="71">
        <f t="shared" si="169"/>
        <v>0</v>
      </c>
    </row>
    <row r="845" spans="1:7" ht="14.25">
      <c r="A845" s="66" t="s">
        <v>273</v>
      </c>
      <c r="B845" s="66" t="str">
        <f t="shared" si="168"/>
        <v>CARPINTERIA</v>
      </c>
      <c r="C845" s="67"/>
      <c r="D845" s="68"/>
      <c r="E845" s="69"/>
      <c r="F845" s="70"/>
      <c r="G845" s="71">
        <f t="shared" si="169"/>
        <v>0</v>
      </c>
    </row>
    <row r="846" spans="1:7" ht="14.25">
      <c r="A846" s="66" t="s">
        <v>274</v>
      </c>
      <c r="B846" s="66" t="str">
        <f t="shared" si="168"/>
        <v>VENTANERÍA Y CANCELERÍA DE ALUMINIO</v>
      </c>
      <c r="C846" s="67"/>
      <c r="D846" s="68"/>
      <c r="E846" s="69"/>
      <c r="F846" s="70"/>
      <c r="G846" s="71">
        <f t="shared" si="169"/>
        <v>0</v>
      </c>
    </row>
    <row r="847" spans="1:7" ht="14.25">
      <c r="A847" s="66" t="s">
        <v>275</v>
      </c>
      <c r="B847" s="66" t="str">
        <f t="shared" si="168"/>
        <v>DETECTORES DE HUMO</v>
      </c>
      <c r="C847" s="67"/>
      <c r="D847" s="68"/>
      <c r="E847" s="69"/>
      <c r="F847" s="70"/>
      <c r="G847" s="71">
        <f t="shared" si="169"/>
        <v>0</v>
      </c>
    </row>
    <row r="848" spans="1:7" ht="14.25">
      <c r="A848" s="66" t="s">
        <v>276</v>
      </c>
      <c r="B848" s="66" t="str">
        <f t="shared" si="168"/>
        <v>SEÑALETICA</v>
      </c>
      <c r="C848" s="67"/>
      <c r="D848" s="68"/>
      <c r="E848" s="69"/>
      <c r="F848" s="70"/>
      <c r="G848" s="71">
        <f t="shared" si="169"/>
        <v>0</v>
      </c>
    </row>
    <row r="849" spans="1:7" ht="14.25">
      <c r="A849" s="66" t="s">
        <v>277</v>
      </c>
      <c r="B849" s="66" t="str">
        <f t="shared" si="168"/>
        <v>SISTEMA CONTRA INCENDIOS</v>
      </c>
      <c r="C849" s="67"/>
      <c r="D849" s="68"/>
      <c r="E849" s="69"/>
      <c r="F849" s="70"/>
      <c r="G849" s="71">
        <f t="shared" si="169"/>
        <v>0</v>
      </c>
    </row>
    <row r="850" spans="1:7" ht="14.25">
      <c r="A850" s="66" t="s">
        <v>278</v>
      </c>
      <c r="B850" s="66" t="str">
        <f t="shared" si="168"/>
        <v>AIRE ACONDICIONADO</v>
      </c>
      <c r="C850" s="67"/>
      <c r="D850" s="68"/>
      <c r="E850" s="69"/>
      <c r="F850" s="70"/>
      <c r="G850" s="71">
        <f t="shared" si="169"/>
        <v>0</v>
      </c>
    </row>
    <row r="851" spans="1:7" ht="14.25">
      <c r="A851" s="66" t="s">
        <v>279</v>
      </c>
      <c r="B851" s="66" t="str">
        <f t="shared" si="168"/>
        <v>VOZ Y DATOS</v>
      </c>
      <c r="C851" s="67"/>
      <c r="D851" s="68"/>
      <c r="E851" s="69"/>
      <c r="F851" s="70"/>
      <c r="G851" s="71">
        <f t="shared" si="169"/>
        <v>0</v>
      </c>
    </row>
    <row r="852" spans="1:7" ht="14.25">
      <c r="A852" s="66" t="s">
        <v>280</v>
      </c>
      <c r="B852" s="66" t="str">
        <f t="shared" si="168"/>
        <v>CCTV</v>
      </c>
      <c r="C852" s="67"/>
      <c r="D852" s="68"/>
      <c r="E852" s="69"/>
      <c r="F852" s="70"/>
      <c r="G852" s="71">
        <f t="shared" si="169"/>
        <v>0</v>
      </c>
    </row>
    <row r="853" spans="1:7" ht="14.25">
      <c r="A853" s="66" t="s">
        <v>281</v>
      </c>
      <c r="B853" s="66" t="str">
        <f t="shared" si="168"/>
        <v>LIMPIEZA</v>
      </c>
      <c r="C853" s="67"/>
      <c r="D853" s="68"/>
      <c r="E853" s="69"/>
      <c r="F853" s="70"/>
      <c r="G853" s="71">
        <f t="shared" si="169"/>
        <v>0</v>
      </c>
    </row>
    <row r="854" spans="1:7" ht="14.25">
      <c r="A854" s="34" t="s">
        <v>282</v>
      </c>
      <c r="B854" s="35" t="str">
        <f>+VLOOKUP($A854,$A$17:$G$813,2,0)</f>
        <v>SAMU DORMITORIOS MUJERES</v>
      </c>
      <c r="C854" s="36"/>
      <c r="D854" s="37"/>
      <c r="E854" s="38"/>
      <c r="F854" s="38"/>
      <c r="G854" s="47">
        <f>+VLOOKUP($A854,$A$17:$G$813,7,0)</f>
        <v>0</v>
      </c>
    </row>
    <row r="855" spans="1:7" ht="14.25">
      <c r="A855" s="66" t="s">
        <v>283</v>
      </c>
      <c r="B855" s="66" t="str">
        <f t="shared" si="170" ref="B855:B864">+VLOOKUP($A855,$A$17:$G$813,2,0)</f>
        <v>PRELIMINARES</v>
      </c>
      <c r="C855" s="67"/>
      <c r="D855" s="68"/>
      <c r="E855" s="69"/>
      <c r="F855" s="70"/>
      <c r="G855" s="71">
        <f t="shared" si="171" ref="G855:G864">+VLOOKUP($A855,$A$17:$G$813,7,0)</f>
        <v>0</v>
      </c>
    </row>
    <row r="856" spans="1:7" ht="14.25">
      <c r="A856" s="66" t="s">
        <v>285</v>
      </c>
      <c r="B856" s="66" t="str">
        <f t="shared" si="170"/>
        <v>MUROS DE MAMPOSTERIA</v>
      </c>
      <c r="C856" s="67"/>
      <c r="D856" s="68"/>
      <c r="E856" s="69"/>
      <c r="F856" s="70"/>
      <c r="G856" s="71">
        <f t="shared" si="171"/>
        <v>0</v>
      </c>
    </row>
    <row r="857" spans="1:7" ht="14.25">
      <c r="A857" s="66" t="s">
        <v>286</v>
      </c>
      <c r="B857" s="66" t="str">
        <f t="shared" si="170"/>
        <v>ALBAÑILERIA</v>
      </c>
      <c r="C857" s="67"/>
      <c r="D857" s="68"/>
      <c r="E857" s="69"/>
      <c r="F857" s="70"/>
      <c r="G857" s="71">
        <f t="shared" si="171"/>
        <v>0</v>
      </c>
    </row>
    <row r="858" spans="1:7" ht="14.25">
      <c r="A858" s="66" t="s">
        <v>287</v>
      </c>
      <c r="B858" s="66" t="str">
        <f t="shared" si="170"/>
        <v>DRENAJE SANITARIO</v>
      </c>
      <c r="C858" s="67"/>
      <c r="D858" s="68"/>
      <c r="E858" s="69"/>
      <c r="F858" s="70"/>
      <c r="G858" s="71">
        <f t="shared" si="171"/>
        <v>0</v>
      </c>
    </row>
    <row r="859" spans="1:7" ht="14.25">
      <c r="A859" s="66" t="s">
        <v>288</v>
      </c>
      <c r="B859" s="66" t="str">
        <f t="shared" si="170"/>
        <v>AGUA POTABLE</v>
      </c>
      <c r="C859" s="67"/>
      <c r="D859" s="68"/>
      <c r="E859" s="69"/>
      <c r="F859" s="70"/>
      <c r="G859" s="71">
        <f t="shared" si="171"/>
        <v>0</v>
      </c>
    </row>
    <row r="860" spans="1:7" ht="14.25">
      <c r="A860" s="66" t="s">
        <v>289</v>
      </c>
      <c r="B860" s="66" t="str">
        <f t="shared" si="170"/>
        <v>SALIDAS ELÉCTRICAS E ILUMINACIÓN</v>
      </c>
      <c r="C860" s="67"/>
      <c r="D860" s="68"/>
      <c r="E860" s="69"/>
      <c r="F860" s="70"/>
      <c r="G860" s="71">
        <f t="shared" si="171"/>
        <v>0</v>
      </c>
    </row>
    <row r="861" spans="1:7" ht="14.25">
      <c r="A861" s="66" t="s">
        <v>290</v>
      </c>
      <c r="B861" s="66" t="str">
        <f t="shared" si="170"/>
        <v>BAJA TENSIÓN</v>
      </c>
      <c r="C861" s="67"/>
      <c r="D861" s="68"/>
      <c r="E861" s="69"/>
      <c r="F861" s="70"/>
      <c r="G861" s="71">
        <f t="shared" si="171"/>
        <v>0</v>
      </c>
    </row>
    <row r="862" spans="1:7" ht="14.25">
      <c r="A862" s="66" t="s">
        <v>291</v>
      </c>
      <c r="B862" s="66" t="str">
        <f t="shared" si="170"/>
        <v>TABLAROCA</v>
      </c>
      <c r="C862" s="67"/>
      <c r="D862" s="68"/>
      <c r="E862" s="69"/>
      <c r="F862" s="70"/>
      <c r="G862" s="71">
        <f t="shared" si="171"/>
        <v>0</v>
      </c>
    </row>
    <row r="863" spans="1:7" ht="14.25">
      <c r="A863" s="66" t="s">
        <v>292</v>
      </c>
      <c r="B863" s="66" t="str">
        <f t="shared" si="170"/>
        <v>ACABADOS</v>
      </c>
      <c r="C863" s="67"/>
      <c r="D863" s="68"/>
      <c r="E863" s="69"/>
      <c r="F863" s="70"/>
      <c r="G863" s="71">
        <f t="shared" si="171"/>
        <v>0</v>
      </c>
    </row>
    <row r="864" spans="1:7" ht="14.25">
      <c r="A864" s="66" t="s">
        <v>293</v>
      </c>
      <c r="B864" s="66" t="str">
        <f t="shared" si="170"/>
        <v>BAÑOS</v>
      </c>
      <c r="C864" s="67"/>
      <c r="D864" s="68"/>
      <c r="E864" s="69"/>
      <c r="F864" s="70"/>
      <c r="G864" s="71">
        <f t="shared" si="171"/>
        <v>0</v>
      </c>
    </row>
    <row r="865" spans="1:7" ht="14.25">
      <c r="A865" s="66" t="s">
        <v>294</v>
      </c>
      <c r="B865" s="66" t="str">
        <f>+VLOOKUP($A865,$A$17:$G$813,2,0)</f>
        <v>CARPINTERIA</v>
      </c>
      <c r="C865" s="67"/>
      <c r="D865" s="68"/>
      <c r="E865" s="69"/>
      <c r="F865" s="70"/>
      <c r="G865" s="71">
        <f>+VLOOKUP($A865,$A$17:$G$813,7,0)</f>
        <v>0</v>
      </c>
    </row>
    <row r="866" spans="1:7" ht="14.25">
      <c r="A866" s="66" t="s">
        <v>295</v>
      </c>
      <c r="B866" s="66" t="str">
        <f>+VLOOKUP($A866,$A$17:$G$813,2,0)</f>
        <v>VENTANERÍA Y CANCELERÍA DE ALUMINIO</v>
      </c>
      <c r="C866" s="67"/>
      <c r="D866" s="68"/>
      <c r="E866" s="69"/>
      <c r="F866" s="70"/>
      <c r="G866" s="71">
        <f>+VLOOKUP($A866,$A$17:$G$813,7,0)</f>
        <v>0</v>
      </c>
    </row>
    <row r="867" spans="1:7" ht="14.25">
      <c r="A867" s="66" t="s">
        <v>296</v>
      </c>
      <c r="B867" s="66" t="str">
        <f>+VLOOKUP($A867,$A$17:$G$813,2,0)</f>
        <v>DETECTORES DE HUMO</v>
      </c>
      <c r="C867" s="67"/>
      <c r="D867" s="68"/>
      <c r="E867" s="69"/>
      <c r="F867" s="70"/>
      <c r="G867" s="71">
        <f>+VLOOKUP($A867,$A$17:$G$813,7,0)</f>
        <v>0</v>
      </c>
    </row>
    <row r="868" spans="1:7" ht="14.25">
      <c r="A868" s="66" t="s">
        <v>297</v>
      </c>
      <c r="B868" s="66" t="str">
        <f t="shared" si="172" ref="B868:B869">+VLOOKUP($A868,$A$17:$G$813,2,0)</f>
        <v>SEÑALETICA</v>
      </c>
      <c r="C868" s="67"/>
      <c r="D868" s="68"/>
      <c r="E868" s="69"/>
      <c r="F868" s="70"/>
      <c r="G868" s="71">
        <f t="shared" si="173" ref="G868:G869">+VLOOKUP($A868,$A$17:$G$813,7,0)</f>
        <v>0</v>
      </c>
    </row>
    <row r="869" spans="1:7" ht="14.25">
      <c r="A869" s="66" t="s">
        <v>298</v>
      </c>
      <c r="B869" s="66" t="str">
        <f t="shared" si="172"/>
        <v>SISTEMA CONTRA INCENDIOS</v>
      </c>
      <c r="C869" s="67"/>
      <c r="D869" s="68"/>
      <c r="E869" s="69"/>
      <c r="F869" s="70"/>
      <c r="G869" s="71">
        <f t="shared" si="173"/>
        <v>0</v>
      </c>
    </row>
    <row r="870" spans="1:7" ht="14.25">
      <c r="A870" s="66" t="s">
        <v>299</v>
      </c>
      <c r="B870" s="66" t="str">
        <f t="shared" si="174" ref="B870:B873">+VLOOKUP($A870,$A$17:$G$813,2,0)</f>
        <v>AIRE ACONDICIONADO</v>
      </c>
      <c r="C870" s="67"/>
      <c r="D870" s="68"/>
      <c r="E870" s="69"/>
      <c r="F870" s="70"/>
      <c r="G870" s="71">
        <f t="shared" si="175" ref="G870:G873">+VLOOKUP($A870,$A$17:$G$813,7,0)</f>
        <v>0</v>
      </c>
    </row>
    <row r="871" spans="1:7" ht="14.25">
      <c r="A871" s="66" t="s">
        <v>924</v>
      </c>
      <c r="B871" s="66" t="str">
        <f t="shared" si="174"/>
        <v>VOZ Y DATOS</v>
      </c>
      <c r="C871" s="67"/>
      <c r="D871" s="68"/>
      <c r="E871" s="69"/>
      <c r="F871" s="70"/>
      <c r="G871" s="71">
        <f t="shared" si="175"/>
        <v>0</v>
      </c>
    </row>
    <row r="872" spans="1:7" ht="14.25">
      <c r="A872" s="66" t="s">
        <v>925</v>
      </c>
      <c r="B872" s="66" t="str">
        <f t="shared" si="174"/>
        <v>CCTV</v>
      </c>
      <c r="C872" s="67"/>
      <c r="D872" s="68"/>
      <c r="E872" s="69"/>
      <c r="F872" s="70"/>
      <c r="G872" s="71">
        <f t="shared" si="175"/>
        <v>0</v>
      </c>
    </row>
    <row r="873" spans="1:7" ht="14.25">
      <c r="A873" s="66" t="s">
        <v>926</v>
      </c>
      <c r="B873" s="66" t="str">
        <f t="shared" si="174"/>
        <v>LIMPIEZA</v>
      </c>
      <c r="C873" s="67"/>
      <c r="D873" s="68"/>
      <c r="E873" s="69"/>
      <c r="F873" s="70"/>
      <c r="G873" s="71">
        <f t="shared" si="175"/>
        <v>0</v>
      </c>
    </row>
    <row r="874" spans="1:7" ht="14.25">
      <c r="A874" s="34" t="s">
        <v>300</v>
      </c>
      <c r="B874" s="35" t="str">
        <f>+VLOOKUP($A874,$A$17:$G$813,2,0)</f>
        <v>SAMU PASILLOS</v>
      </c>
      <c r="C874" s="36"/>
      <c r="D874" s="37"/>
      <c r="E874" s="38"/>
      <c r="F874" s="38"/>
      <c r="G874" s="47">
        <f>+VLOOKUP($A874,$A$17:$G$813,7,0)</f>
        <v>0</v>
      </c>
    </row>
    <row r="875" spans="1:7" ht="14.25">
      <c r="A875" s="66" t="s">
        <v>301</v>
      </c>
      <c r="B875" s="66" t="str">
        <f t="shared" si="176" ref="B875:B876">+VLOOKUP($A875,$A$17:$G$813,2,0)</f>
        <v>PRELIMINARES</v>
      </c>
      <c r="C875" s="67"/>
      <c r="D875" s="68"/>
      <c r="E875" s="69"/>
      <c r="F875" s="70"/>
      <c r="G875" s="71">
        <f t="shared" si="177" ref="G875:G876">+VLOOKUP($A875,$A$17:$G$813,7,0)</f>
        <v>0</v>
      </c>
    </row>
    <row r="876" spans="1:7" ht="14.25">
      <c r="A876" s="66" t="s">
        <v>302</v>
      </c>
      <c r="B876" s="66" t="str">
        <f t="shared" si="176"/>
        <v>INSTALACIÓN HIDROSANITARIA</v>
      </c>
      <c r="C876" s="67"/>
      <c r="D876" s="68"/>
      <c r="E876" s="69"/>
      <c r="F876" s="70"/>
      <c r="G876" s="71">
        <f t="shared" si="177"/>
        <v>0</v>
      </c>
    </row>
    <row r="877" spans="1:7" ht="14.25">
      <c r="A877" s="62" t="s">
        <v>978</v>
      </c>
      <c r="B877" s="63" t="str">
        <f t="shared" si="178" ref="B877:B890">+VLOOKUP($A877,$A$17:$G$813,2,0)</f>
        <v>DRENAJE SANITARIO</v>
      </c>
      <c r="C877" s="72"/>
      <c r="D877" s="73"/>
      <c r="E877" s="72"/>
      <c r="F877" s="72"/>
      <c r="G877" s="64">
        <f t="shared" si="179" ref="G877:G890">+VLOOKUP($A877,$A$17:$G$813,7,0)</f>
        <v>0</v>
      </c>
    </row>
    <row r="878" spans="1:7" ht="14.25">
      <c r="A878" s="62" t="s">
        <v>979</v>
      </c>
      <c r="B878" s="63" t="str">
        <f t="shared" si="178"/>
        <v>DRENAJE PLUVIAL</v>
      </c>
      <c r="C878" s="72"/>
      <c r="D878" s="73"/>
      <c r="E878" s="72"/>
      <c r="F878" s="72"/>
      <c r="G878" s="64">
        <f t="shared" si="179"/>
        <v>0</v>
      </c>
    </row>
    <row r="879" spans="1:7" ht="14.25">
      <c r="A879" s="62" t="s">
        <v>980</v>
      </c>
      <c r="B879" s="63" t="str">
        <f t="shared" si="178"/>
        <v>AGUA POTABLE</v>
      </c>
      <c r="C879" s="72"/>
      <c r="D879" s="73"/>
      <c r="E879" s="72"/>
      <c r="F879" s="72"/>
      <c r="G879" s="64">
        <f t="shared" si="179"/>
        <v>0</v>
      </c>
    </row>
    <row r="880" spans="1:7" ht="14.25">
      <c r="A880" s="66" t="s">
        <v>307</v>
      </c>
      <c r="B880" s="66" t="str">
        <f t="shared" si="178"/>
        <v>SALIDAS ELÉCTRICAS E ILUMINACIÓN</v>
      </c>
      <c r="C880" s="67"/>
      <c r="D880" s="68"/>
      <c r="E880" s="69"/>
      <c r="F880" s="70"/>
      <c r="G880" s="71">
        <f t="shared" si="179"/>
        <v>0</v>
      </c>
    </row>
    <row r="881" spans="1:7" ht="14.25">
      <c r="A881" s="66" t="s">
        <v>308</v>
      </c>
      <c r="B881" s="66" t="str">
        <f t="shared" si="178"/>
        <v>BAJA TENSIÓN</v>
      </c>
      <c r="C881" s="67"/>
      <c r="D881" s="68"/>
      <c r="E881" s="69"/>
      <c r="F881" s="70"/>
      <c r="G881" s="71">
        <f t="shared" si="179"/>
        <v>0</v>
      </c>
    </row>
    <row r="882" spans="1:7" ht="14.25">
      <c r="A882" s="66" t="s">
        <v>309</v>
      </c>
      <c r="B882" s="66" t="str">
        <f t="shared" si="178"/>
        <v>ACABADOS</v>
      </c>
      <c r="C882" s="67"/>
      <c r="D882" s="68"/>
      <c r="E882" s="69"/>
      <c r="F882" s="70"/>
      <c r="G882" s="71">
        <f t="shared" si="179"/>
        <v>0</v>
      </c>
    </row>
    <row r="883" spans="1:7" ht="14.25">
      <c r="A883" s="66" t="s">
        <v>310</v>
      </c>
      <c r="B883" s="66" t="str">
        <f t="shared" si="178"/>
        <v>VENTANERÍA Y CANCELERÍA DE ALUMINIO</v>
      </c>
      <c r="C883" s="67"/>
      <c r="D883" s="68"/>
      <c r="E883" s="69"/>
      <c r="F883" s="70"/>
      <c r="G883" s="71">
        <f t="shared" si="179"/>
        <v>0</v>
      </c>
    </row>
    <row r="884" spans="1:7" ht="14.25">
      <c r="A884" s="66" t="s">
        <v>311</v>
      </c>
      <c r="B884" s="66" t="str">
        <f t="shared" si="178"/>
        <v>SISTEMA CONTRA INCENDIO</v>
      </c>
      <c r="C884" s="67"/>
      <c r="D884" s="68"/>
      <c r="E884" s="69"/>
      <c r="F884" s="70"/>
      <c r="G884" s="71">
        <f t="shared" si="179"/>
        <v>0</v>
      </c>
    </row>
    <row r="885" spans="1:7" ht="14.25">
      <c r="A885" s="66" t="s">
        <v>312</v>
      </c>
      <c r="B885" s="66" t="str">
        <f t="shared" si="178"/>
        <v>DETECTORES DE HUMO</v>
      </c>
      <c r="C885" s="67"/>
      <c r="D885" s="68"/>
      <c r="E885" s="69"/>
      <c r="F885" s="70"/>
      <c r="G885" s="71">
        <f t="shared" si="179"/>
        <v>0</v>
      </c>
    </row>
    <row r="886" spans="1:7" ht="14.25">
      <c r="A886" s="66" t="s">
        <v>313</v>
      </c>
      <c r="B886" s="66" t="str">
        <f t="shared" si="178"/>
        <v>SEÑALETICA</v>
      </c>
      <c r="C886" s="67"/>
      <c r="D886" s="68"/>
      <c r="E886" s="69"/>
      <c r="F886" s="70"/>
      <c r="G886" s="71">
        <f t="shared" si="179"/>
        <v>0</v>
      </c>
    </row>
    <row r="887" spans="1:7" ht="14.25">
      <c r="A887" s="66" t="s">
        <v>314</v>
      </c>
      <c r="B887" s="66" t="str">
        <f t="shared" si="178"/>
        <v>VOZ Y DATOS</v>
      </c>
      <c r="C887" s="67"/>
      <c r="D887" s="68"/>
      <c r="E887" s="69"/>
      <c r="F887" s="70"/>
      <c r="G887" s="71">
        <f t="shared" si="179"/>
        <v>0</v>
      </c>
    </row>
    <row r="888" spans="1:7" ht="14.25">
      <c r="A888" s="66" t="s">
        <v>315</v>
      </c>
      <c r="B888" s="66" t="str">
        <f t="shared" si="178"/>
        <v>CCTV</v>
      </c>
      <c r="C888" s="67"/>
      <c r="D888" s="68"/>
      <c r="E888" s="69"/>
      <c r="F888" s="70"/>
      <c r="G888" s="71">
        <f t="shared" si="179"/>
        <v>0</v>
      </c>
    </row>
    <row r="889" spans="1:7" ht="14.25">
      <c r="A889" s="66" t="s">
        <v>316</v>
      </c>
      <c r="B889" s="66" t="str">
        <f t="shared" si="178"/>
        <v>SISTEMA VOCEO</v>
      </c>
      <c r="C889" s="67"/>
      <c r="D889" s="68"/>
      <c r="E889" s="69"/>
      <c r="F889" s="70"/>
      <c r="G889" s="71">
        <f t="shared" si="179"/>
        <v>0</v>
      </c>
    </row>
    <row r="890" spans="1:7" ht="14.25">
      <c r="A890" s="66" t="s">
        <v>317</v>
      </c>
      <c r="B890" s="66" t="str">
        <f t="shared" si="178"/>
        <v>LIMPIEZAS</v>
      </c>
      <c r="C890" s="67"/>
      <c r="D890" s="68"/>
      <c r="E890" s="69"/>
      <c r="F890" s="70"/>
      <c r="G890" s="71">
        <f t="shared" si="179"/>
        <v>0</v>
      </c>
    </row>
    <row r="891" spans="1:7" ht="14.25">
      <c r="A891" s="34" t="s">
        <v>981</v>
      </c>
      <c r="B891" s="35" t="str">
        <f>+VLOOKUP($A891,$A$17:$G$813,2,0)</f>
        <v>SAMU APOYO ADMINISTRATIVO</v>
      </c>
      <c r="C891" s="36"/>
      <c r="D891" s="37"/>
      <c r="E891" s="38"/>
      <c r="F891" s="38"/>
      <c r="G891" s="47">
        <f>+VLOOKUP($A891,$A$17:$G$813,7,0)</f>
        <v>0</v>
      </c>
    </row>
    <row r="892" spans="1:7" ht="14.25">
      <c r="A892" s="66" t="s">
        <v>982</v>
      </c>
      <c r="B892" s="66" t="str">
        <f t="shared" si="180" ref="B892:B895">+VLOOKUP($A892,$A$17:$G$813,2,0)</f>
        <v>PRELIMINARES</v>
      </c>
      <c r="C892" s="67"/>
      <c r="D892" s="68"/>
      <c r="E892" s="69"/>
      <c r="F892" s="70"/>
      <c r="G892" s="71">
        <f t="shared" si="181" ref="G892:G895">+VLOOKUP($A892,$A$17:$G$813,7,0)</f>
        <v>0</v>
      </c>
    </row>
    <row r="893" spans="1:7" ht="14.25">
      <c r="A893" s="66" t="s">
        <v>993</v>
      </c>
      <c r="B893" s="66" t="str">
        <f t="shared" si="180"/>
        <v>MUROS DE MAMPOSTERIA</v>
      </c>
      <c r="C893" s="67"/>
      <c r="D893" s="68"/>
      <c r="E893" s="69"/>
      <c r="F893" s="70"/>
      <c r="G893" s="71">
        <f t="shared" si="181"/>
        <v>0</v>
      </c>
    </row>
    <row r="894" spans="1:7" ht="14.25">
      <c r="A894" s="66" t="s">
        <v>994</v>
      </c>
      <c r="B894" s="66" t="str">
        <f t="shared" si="180"/>
        <v>ALBAÑILERIA</v>
      </c>
      <c r="C894" s="67"/>
      <c r="D894" s="68"/>
      <c r="E894" s="69"/>
      <c r="F894" s="70"/>
      <c r="G894" s="71">
        <f t="shared" si="181"/>
        <v>0</v>
      </c>
    </row>
    <row r="895" spans="1:7" ht="14.25">
      <c r="A895" s="66" t="s">
        <v>995</v>
      </c>
      <c r="B895" s="66" t="str">
        <f t="shared" si="180"/>
        <v>HIDROSANITARIO</v>
      </c>
      <c r="C895" s="67"/>
      <c r="D895" s="68"/>
      <c r="E895" s="69"/>
      <c r="F895" s="70"/>
      <c r="G895" s="71">
        <f t="shared" si="181"/>
        <v>0</v>
      </c>
    </row>
    <row r="896" spans="1:7" ht="14.25">
      <c r="A896" s="62" t="s">
        <v>996</v>
      </c>
      <c r="B896" s="63" t="str">
        <f t="shared" si="182" ref="B896:B906">+VLOOKUP($A896,$A$17:$G$813,2,0)</f>
        <v>DRENAJE SANITARIO</v>
      </c>
      <c r="C896" s="72"/>
      <c r="D896" s="73"/>
      <c r="E896" s="72"/>
      <c r="F896" s="72"/>
      <c r="G896" s="64">
        <f t="shared" si="183" ref="G896:G906">+VLOOKUP($A896,$A$17:$G$813,7,0)</f>
        <v>0</v>
      </c>
    </row>
    <row r="897" spans="1:7" ht="14.25">
      <c r="A897" s="62" t="s">
        <v>997</v>
      </c>
      <c r="B897" s="63" t="str">
        <f t="shared" si="182"/>
        <v>AGUA POTABLE</v>
      </c>
      <c r="C897" s="72"/>
      <c r="D897" s="73"/>
      <c r="E897" s="72"/>
      <c r="F897" s="72"/>
      <c r="G897" s="64">
        <f t="shared" si="183"/>
        <v>0</v>
      </c>
    </row>
    <row r="898" spans="1:7" ht="14.25">
      <c r="A898" s="66" t="s">
        <v>998</v>
      </c>
      <c r="B898" s="66" t="str">
        <f t="shared" si="182"/>
        <v>SALIDAS ELÉCTRICAS E ILUMINACIÓN</v>
      </c>
      <c r="C898" s="67"/>
      <c r="D898" s="68"/>
      <c r="E898" s="69"/>
      <c r="F898" s="70"/>
      <c r="G898" s="71">
        <f t="shared" si="183"/>
        <v>0</v>
      </c>
    </row>
    <row r="899" spans="1:7" ht="14.25">
      <c r="A899" s="66" t="s">
        <v>999</v>
      </c>
      <c r="B899" s="66" t="str">
        <f t="shared" si="182"/>
        <v>BAJA TENSIÓN</v>
      </c>
      <c r="C899" s="67"/>
      <c r="D899" s="68"/>
      <c r="E899" s="69"/>
      <c r="F899" s="70"/>
      <c r="G899" s="71">
        <f t="shared" si="183"/>
        <v>0</v>
      </c>
    </row>
    <row r="900" spans="1:7" ht="14.25">
      <c r="A900" s="66" t="s">
        <v>1000</v>
      </c>
      <c r="B900" s="66" t="str">
        <f t="shared" si="182"/>
        <v>TABLAROCA</v>
      </c>
      <c r="C900" s="67"/>
      <c r="D900" s="68"/>
      <c r="E900" s="69"/>
      <c r="F900" s="70"/>
      <c r="G900" s="71">
        <f t="shared" si="183"/>
        <v>0</v>
      </c>
    </row>
    <row r="901" spans="1:7" ht="14.25">
      <c r="A901" s="66" t="s">
        <v>1001</v>
      </c>
      <c r="B901" s="66" t="str">
        <f t="shared" si="182"/>
        <v>ACABADOS</v>
      </c>
      <c r="C901" s="67"/>
      <c r="D901" s="68"/>
      <c r="E901" s="69"/>
      <c r="F901" s="70"/>
      <c r="G901" s="71">
        <f t="shared" si="183"/>
        <v>0</v>
      </c>
    </row>
    <row r="902" spans="1:7" ht="14.25">
      <c r="A902" s="66" t="s">
        <v>1002</v>
      </c>
      <c r="B902" s="66" t="str">
        <f t="shared" si="182"/>
        <v>BAÑOS</v>
      </c>
      <c r="C902" s="67"/>
      <c r="D902" s="68"/>
      <c r="E902" s="69"/>
      <c r="F902" s="70"/>
      <c r="G902" s="71">
        <f t="shared" si="183"/>
        <v>0</v>
      </c>
    </row>
    <row r="903" spans="1:7" ht="14.25">
      <c r="A903" s="66" t="s">
        <v>1003</v>
      </c>
      <c r="B903" s="66" t="str">
        <f t="shared" si="182"/>
        <v>VENTANERÍA Y CANCELERÍA DE ALUMINIO</v>
      </c>
      <c r="C903" s="67"/>
      <c r="D903" s="68"/>
      <c r="E903" s="69"/>
      <c r="F903" s="70"/>
      <c r="G903" s="71">
        <f t="shared" si="183"/>
        <v>0</v>
      </c>
    </row>
    <row r="904" spans="1:7" ht="14.25">
      <c r="A904" s="66" t="s">
        <v>1004</v>
      </c>
      <c r="B904" s="66" t="str">
        <f t="shared" si="182"/>
        <v>DETECTORES DE HUMO</v>
      </c>
      <c r="C904" s="67"/>
      <c r="D904" s="68"/>
      <c r="E904" s="69"/>
      <c r="F904" s="70"/>
      <c r="G904" s="71">
        <f t="shared" si="183"/>
        <v>0</v>
      </c>
    </row>
    <row r="905" spans="1:7" ht="14.25">
      <c r="A905" s="66" t="s">
        <v>1005</v>
      </c>
      <c r="B905" s="66" t="str">
        <f t="shared" si="182"/>
        <v>SEÑALETICA</v>
      </c>
      <c r="C905" s="67"/>
      <c r="D905" s="68"/>
      <c r="E905" s="69"/>
      <c r="F905" s="70"/>
      <c r="G905" s="71">
        <f t="shared" si="183"/>
        <v>0</v>
      </c>
    </row>
    <row r="906" spans="1:7" ht="14.25">
      <c r="A906" s="66" t="s">
        <v>1006</v>
      </c>
      <c r="B906" s="66" t="str">
        <f t="shared" si="182"/>
        <v>VOZ Y DATOS</v>
      </c>
      <c r="C906" s="67"/>
      <c r="D906" s="68"/>
      <c r="E906" s="69"/>
      <c r="F906" s="70"/>
      <c r="G906" s="71">
        <f t="shared" si="183"/>
        <v>0</v>
      </c>
    </row>
    <row r="907" spans="1:7" ht="14.25">
      <c r="A907" s="66" t="s">
        <v>1007</v>
      </c>
      <c r="B907" s="66" t="str">
        <f>+VLOOKUP($A907,$A$17:$G$813,2,0)</f>
        <v>LIMPIEZA</v>
      </c>
      <c r="C907" s="67"/>
      <c r="D907" s="68"/>
      <c r="E907" s="69"/>
      <c r="F907" s="70"/>
      <c r="G907" s="71">
        <f>+VLOOKUP($A907,$A$17:$G$813,7,0)</f>
        <v>0</v>
      </c>
    </row>
    <row r="908" spans="1:7" ht="15" customHeight="1">
      <c r="A908" s="75" t="s">
        <v>24</v>
      </c>
      <c r="B908" s="75"/>
      <c r="C908" s="75"/>
      <c r="D908" s="75"/>
      <c r="E908" s="75"/>
      <c r="F908" s="55" t="s">
        <v>25</v>
      </c>
      <c r="G908" s="56">
        <f>+G815</f>
        <v>0</v>
      </c>
    </row>
    <row r="909" spans="1:7" ht="14.25">
      <c r="A909" s="75" t="str">
        <f>+numtext(G910)</f>
        <v>CERO PESOS 00/100 M.N.</v>
      </c>
      <c r="B909" s="75"/>
      <c r="C909" s="75"/>
      <c r="D909" s="75"/>
      <c r="E909" s="75"/>
      <c r="F909" s="55" t="s">
        <v>26</v>
      </c>
      <c r="G909" s="56">
        <f>ROUND(G908*0.16,2)</f>
        <v>0</v>
      </c>
    </row>
    <row r="910" spans="1:7" ht="14.25">
      <c r="A910" s="54"/>
      <c r="B910" s="54"/>
      <c r="C910" s="54"/>
      <c r="D910" s="54"/>
      <c r="E910" s="54"/>
      <c r="F910" s="55" t="s">
        <v>27</v>
      </c>
      <c r="G910" s="56">
        <f>+G908+G909</f>
        <v>0</v>
      </c>
    </row>
  </sheetData>
  <autoFilter ref="A16:G910"/>
  <mergeCells count="15">
    <mergeCell ref="C1:F1"/>
    <mergeCell ref="C3:F5"/>
    <mergeCell ref="B4:B5"/>
    <mergeCell ref="C6:E6"/>
    <mergeCell ref="B7:B9"/>
    <mergeCell ref="C7:E7"/>
    <mergeCell ref="C8:E8"/>
    <mergeCell ref="C9:E9"/>
    <mergeCell ref="A909:E909"/>
    <mergeCell ref="C10:F10"/>
    <mergeCell ref="B11:B12"/>
    <mergeCell ref="C11:F12"/>
    <mergeCell ref="G11:G12"/>
    <mergeCell ref="A14:G14"/>
    <mergeCell ref="A908:E908"/>
  </mergeCells>
  <conditionalFormatting sqref="F813 F898:F907">
    <cfRule type="containsText" priority="1116" dxfId="275" operator="containsText" text="CERO">
      <formula>NOT(ISERROR(SEARCH("CERO",F813)))</formula>
    </cfRule>
  </conditionalFormatting>
  <conditionalFormatting sqref="F17">
    <cfRule type="containsText" priority="1148" dxfId="275" operator="containsText" text="CERO">
      <formula>NOT(ISERROR(SEARCH("CERO",F17)))</formula>
    </cfRule>
  </conditionalFormatting>
  <conditionalFormatting sqref="F18 F20:F34 F36:F39 F41:F50 F52:F60 F62:F67 F69:F80 F82:F83 F85:F89 F91:F99 F101:F104 F106:F110 F112:F120 F122:F123 F125:F141 F143:F144 F146:F160 F162:F164 F166:F177 F179:F185 F187:F192 F194:F204 F206:F214 F216:F223 F225:F229 F231:F239 F241:F246 F248:F269 F271:F276 F278:F282 F284:F291 F293:F294 F296:F306 F308 F310:F317 F319:F321 F323:F325 F327:F338 F340:F345 F347:F352 F354:F366 F368:F374 F376:F380 F382:F385 F387:F393 F395:F398 F400:F422 F424:F428 F430:F431 F433:F441 F443:F444 F446:F449 F451 F453:F459 F461:F462 F464:F466 F468:F480 F483:F500 F502:F512 F514:F538 F540:F549 F551:F593 F595:F597 F599:F603 F605:F631 F633:F641 F643:F644 F646:F657 F659:F664 F666:F671 F673:F675 F677:F689 F691:F697 F699:F704 F707:F720 F722:F737 F739:F747 F749:F753 F755:F756 F758:F761 F763:F779 F781:F786 F788:F796 F798:F799 F801:F809 F811:F812">
    <cfRule type="containsText" priority="662" dxfId="275" operator="containsText" text="CERO">
      <formula>NOT(ISERROR(SEARCH("CERO",F18)))</formula>
    </cfRule>
  </conditionalFormatting>
  <conditionalFormatting sqref="A19:B19">
    <cfRule type="duplicateValues" priority="567" dxfId="272"/>
  </conditionalFormatting>
  <conditionalFormatting sqref="F19">
    <cfRule type="containsText" priority="566" dxfId="275" operator="containsText" text="CERO">
      <formula>NOT(ISERROR(SEARCH("CERO",F19)))</formula>
    </cfRule>
  </conditionalFormatting>
  <conditionalFormatting sqref="B867">
    <cfRule type="duplicateValues" priority="361" dxfId="272"/>
  </conditionalFormatting>
  <conditionalFormatting sqref="F865:F867">
    <cfRule type="containsText" priority="360" dxfId="275" operator="containsText" text="CERO">
      <formula>NOT(ISERROR(SEARCH("CERO",F865)))</formula>
    </cfRule>
  </conditionalFormatting>
  <conditionalFormatting sqref="B865:B866">
    <cfRule type="duplicateValues" priority="358" dxfId="272"/>
  </conditionalFormatting>
  <conditionalFormatting sqref="B817:B833">
    <cfRule type="duplicateValues" priority="357" dxfId="272"/>
  </conditionalFormatting>
  <conditionalFormatting sqref="F817:F833">
    <cfRule type="containsText" priority="356" dxfId="275" operator="containsText" text="CERO">
      <formula>NOT(ISERROR(SEARCH("CERO",F817)))</formula>
    </cfRule>
  </conditionalFormatting>
  <conditionalFormatting sqref="A35:B35">
    <cfRule type="duplicateValues" priority="349" dxfId="272"/>
  </conditionalFormatting>
  <conditionalFormatting sqref="F35">
    <cfRule type="containsText" priority="348" dxfId="275" operator="containsText" text="CERO">
      <formula>NOT(ISERROR(SEARCH("CERO",F35)))</formula>
    </cfRule>
  </conditionalFormatting>
  <conditionalFormatting sqref="A40:B40">
    <cfRule type="duplicateValues" priority="347" dxfId="272"/>
  </conditionalFormatting>
  <conditionalFormatting sqref="F40">
    <cfRule type="containsText" priority="346" dxfId="275" operator="containsText" text="CERO">
      <formula>NOT(ISERROR(SEARCH("CERO",F40)))</formula>
    </cfRule>
  </conditionalFormatting>
  <conditionalFormatting sqref="A51:B51">
    <cfRule type="duplicateValues" priority="345" dxfId="272"/>
  </conditionalFormatting>
  <conditionalFormatting sqref="F51">
    <cfRule type="containsText" priority="344" dxfId="275" operator="containsText" text="CERO">
      <formula>NOT(ISERROR(SEARCH("CERO",F51)))</formula>
    </cfRule>
  </conditionalFormatting>
  <conditionalFormatting sqref="A61:B61">
    <cfRule type="duplicateValues" priority="343" dxfId="272"/>
  </conditionalFormatting>
  <conditionalFormatting sqref="F61">
    <cfRule type="containsText" priority="342" dxfId="275" operator="containsText" text="CERO">
      <formula>NOT(ISERROR(SEARCH("CERO",F61)))</formula>
    </cfRule>
  </conditionalFormatting>
  <conditionalFormatting sqref="A68:B68">
    <cfRule type="duplicateValues" priority="341" dxfId="272"/>
  </conditionalFormatting>
  <conditionalFormatting sqref="F68">
    <cfRule type="containsText" priority="340" dxfId="275" operator="containsText" text="CERO">
      <formula>NOT(ISERROR(SEARCH("CERO",F68)))</formula>
    </cfRule>
  </conditionalFormatting>
  <conditionalFormatting sqref="A81:B81">
    <cfRule type="duplicateValues" priority="339" dxfId="272"/>
  </conditionalFormatting>
  <conditionalFormatting sqref="F81">
    <cfRule type="containsText" priority="338" dxfId="275" operator="containsText" text="CERO">
      <formula>NOT(ISERROR(SEARCH("CERO",F81)))</formula>
    </cfRule>
  </conditionalFormatting>
  <conditionalFormatting sqref="A84:B84">
    <cfRule type="duplicateValues" priority="337" dxfId="272"/>
  </conditionalFormatting>
  <conditionalFormatting sqref="F84">
    <cfRule type="containsText" priority="336" dxfId="275" operator="containsText" text="CERO">
      <formula>NOT(ISERROR(SEARCH("CERO",F84)))</formula>
    </cfRule>
  </conditionalFormatting>
  <conditionalFormatting sqref="A90:B90">
    <cfRule type="duplicateValues" priority="335" dxfId="272"/>
  </conditionalFormatting>
  <conditionalFormatting sqref="F90">
    <cfRule type="containsText" priority="334" dxfId="275" operator="containsText" text="CERO">
      <formula>NOT(ISERROR(SEARCH("CERO",F90)))</formula>
    </cfRule>
  </conditionalFormatting>
  <conditionalFormatting sqref="A100:B100">
    <cfRule type="duplicateValues" priority="333" dxfId="272"/>
  </conditionalFormatting>
  <conditionalFormatting sqref="F100">
    <cfRule type="containsText" priority="332" dxfId="275" operator="containsText" text="CERO">
      <formula>NOT(ISERROR(SEARCH("CERO",F100)))</formula>
    </cfRule>
  </conditionalFormatting>
  <conditionalFormatting sqref="A105:B105">
    <cfRule type="duplicateValues" priority="331" dxfId="272"/>
  </conditionalFormatting>
  <conditionalFormatting sqref="F105">
    <cfRule type="containsText" priority="330" dxfId="275" operator="containsText" text="CERO">
      <formula>NOT(ISERROR(SEARCH("CERO",F105)))</formula>
    </cfRule>
  </conditionalFormatting>
  <conditionalFormatting sqref="A111:B111">
    <cfRule type="duplicateValues" priority="329" dxfId="272"/>
  </conditionalFormatting>
  <conditionalFormatting sqref="F111">
    <cfRule type="containsText" priority="328" dxfId="275" operator="containsText" text="CERO">
      <formula>NOT(ISERROR(SEARCH("CERO",F111)))</formula>
    </cfRule>
  </conditionalFormatting>
  <conditionalFormatting sqref="A121:B121">
    <cfRule type="duplicateValues" priority="327" dxfId="272"/>
  </conditionalFormatting>
  <conditionalFormatting sqref="F121">
    <cfRule type="containsText" priority="326" dxfId="275" operator="containsText" text="CERO">
      <formula>NOT(ISERROR(SEARCH("CERO",F121)))</formula>
    </cfRule>
  </conditionalFormatting>
  <conditionalFormatting sqref="A124:B124">
    <cfRule type="duplicateValues" priority="325" dxfId="272"/>
  </conditionalFormatting>
  <conditionalFormatting sqref="F124">
    <cfRule type="containsText" priority="324" dxfId="275" operator="containsText" text="CERO">
      <formula>NOT(ISERROR(SEARCH("CERO",F124)))</formula>
    </cfRule>
  </conditionalFormatting>
  <conditionalFormatting sqref="A142:B142">
    <cfRule type="duplicateValues" priority="323" dxfId="272"/>
  </conditionalFormatting>
  <conditionalFormatting sqref="F142">
    <cfRule type="containsText" priority="322" dxfId="275" operator="containsText" text="CERO">
      <formula>NOT(ISERROR(SEARCH("CERO",F142)))</formula>
    </cfRule>
  </conditionalFormatting>
  <conditionalFormatting sqref="A145:B145">
    <cfRule type="duplicateValues" priority="321" dxfId="272"/>
  </conditionalFormatting>
  <conditionalFormatting sqref="F145">
    <cfRule type="containsText" priority="320" dxfId="275" operator="containsText" text="CERO">
      <formula>NOT(ISERROR(SEARCH("CERO",F145)))</formula>
    </cfRule>
  </conditionalFormatting>
  <conditionalFormatting sqref="A161:B161">
    <cfRule type="duplicateValues" priority="319" dxfId="272"/>
  </conditionalFormatting>
  <conditionalFormatting sqref="F161">
    <cfRule type="containsText" priority="318" dxfId="275" operator="containsText" text="CERO">
      <formula>NOT(ISERROR(SEARCH("CERO",F161)))</formula>
    </cfRule>
  </conditionalFormatting>
  <conditionalFormatting sqref="A165:B165">
    <cfRule type="duplicateValues" priority="317" dxfId="272"/>
  </conditionalFormatting>
  <conditionalFormatting sqref="F165">
    <cfRule type="containsText" priority="316" dxfId="275" operator="containsText" text="CERO">
      <formula>NOT(ISERROR(SEARCH("CERO",F165)))</formula>
    </cfRule>
  </conditionalFormatting>
  <conditionalFormatting sqref="A178:B178">
    <cfRule type="duplicateValues" priority="315" dxfId="272"/>
  </conditionalFormatting>
  <conditionalFormatting sqref="F178">
    <cfRule type="containsText" priority="314" dxfId="275" operator="containsText" text="CERO">
      <formula>NOT(ISERROR(SEARCH("CERO",F178)))</formula>
    </cfRule>
  </conditionalFormatting>
  <conditionalFormatting sqref="A186:B186">
    <cfRule type="duplicateValues" priority="313" dxfId="272"/>
  </conditionalFormatting>
  <conditionalFormatting sqref="F186">
    <cfRule type="containsText" priority="312" dxfId="275" operator="containsText" text="CERO">
      <formula>NOT(ISERROR(SEARCH("CERO",F186)))</formula>
    </cfRule>
  </conditionalFormatting>
  <conditionalFormatting sqref="A193:B193">
    <cfRule type="duplicateValues" priority="311" dxfId="272"/>
  </conditionalFormatting>
  <conditionalFormatting sqref="F193">
    <cfRule type="containsText" priority="310" dxfId="275" operator="containsText" text="CERO">
      <formula>NOT(ISERROR(SEARCH("CERO",F193)))</formula>
    </cfRule>
  </conditionalFormatting>
  <conditionalFormatting sqref="A205:B205">
    <cfRule type="duplicateValues" priority="309" dxfId="272"/>
  </conditionalFormatting>
  <conditionalFormatting sqref="F205">
    <cfRule type="containsText" priority="308" dxfId="275" operator="containsText" text="CERO">
      <formula>NOT(ISERROR(SEARCH("CERO",F205)))</formula>
    </cfRule>
  </conditionalFormatting>
  <conditionalFormatting sqref="A215:B215">
    <cfRule type="duplicateValues" priority="307" dxfId="272"/>
  </conditionalFormatting>
  <conditionalFormatting sqref="F215">
    <cfRule type="containsText" priority="306" dxfId="275" operator="containsText" text="CERO">
      <formula>NOT(ISERROR(SEARCH("CERO",F215)))</formula>
    </cfRule>
  </conditionalFormatting>
  <conditionalFormatting sqref="A224:B224">
    <cfRule type="duplicateValues" priority="305" dxfId="272"/>
  </conditionalFormatting>
  <conditionalFormatting sqref="F224">
    <cfRule type="containsText" priority="304" dxfId="275" operator="containsText" text="CERO">
      <formula>NOT(ISERROR(SEARCH("CERO",F224)))</formula>
    </cfRule>
  </conditionalFormatting>
  <conditionalFormatting sqref="A230:B230">
    <cfRule type="duplicateValues" priority="303" dxfId="272"/>
  </conditionalFormatting>
  <conditionalFormatting sqref="F230">
    <cfRule type="containsText" priority="302" dxfId="275" operator="containsText" text="CERO">
      <formula>NOT(ISERROR(SEARCH("CERO",F230)))</formula>
    </cfRule>
  </conditionalFormatting>
  <conditionalFormatting sqref="A240:B240">
    <cfRule type="duplicateValues" priority="301" dxfId="272"/>
  </conditionalFormatting>
  <conditionalFormatting sqref="F240">
    <cfRule type="containsText" priority="300" dxfId="275" operator="containsText" text="CERO">
      <formula>NOT(ISERROR(SEARCH("CERO",F240)))</formula>
    </cfRule>
  </conditionalFormatting>
  <conditionalFormatting sqref="A247:B247">
    <cfRule type="duplicateValues" priority="299" dxfId="272"/>
  </conditionalFormatting>
  <conditionalFormatting sqref="F247">
    <cfRule type="containsText" priority="298" dxfId="275" operator="containsText" text="CERO">
      <formula>NOT(ISERROR(SEARCH("CERO",F247)))</formula>
    </cfRule>
  </conditionalFormatting>
  <conditionalFormatting sqref="A270:B270">
    <cfRule type="duplicateValues" priority="297" dxfId="272"/>
  </conditionalFormatting>
  <conditionalFormatting sqref="F270">
    <cfRule type="containsText" priority="296" dxfId="275" operator="containsText" text="CERO">
      <formula>NOT(ISERROR(SEARCH("CERO",F270)))</formula>
    </cfRule>
  </conditionalFormatting>
  <conditionalFormatting sqref="A277:B277">
    <cfRule type="duplicateValues" priority="295" dxfId="272"/>
  </conditionalFormatting>
  <conditionalFormatting sqref="F277">
    <cfRule type="containsText" priority="294" dxfId="275" operator="containsText" text="CERO">
      <formula>NOT(ISERROR(SEARCH("CERO",F277)))</formula>
    </cfRule>
  </conditionalFormatting>
  <conditionalFormatting sqref="A283:B283">
    <cfRule type="duplicateValues" priority="293" dxfId="272"/>
  </conditionalFormatting>
  <conditionalFormatting sqref="F283">
    <cfRule type="containsText" priority="292" dxfId="275" operator="containsText" text="CERO">
      <formula>NOT(ISERROR(SEARCH("CERO",F283)))</formula>
    </cfRule>
  </conditionalFormatting>
  <conditionalFormatting sqref="A292:B292">
    <cfRule type="duplicateValues" priority="291" dxfId="272"/>
  </conditionalFormatting>
  <conditionalFormatting sqref="F292">
    <cfRule type="containsText" priority="290" dxfId="275" operator="containsText" text="CERO">
      <formula>NOT(ISERROR(SEARCH("CERO",F292)))</formula>
    </cfRule>
  </conditionalFormatting>
  <conditionalFormatting sqref="A295:B295">
    <cfRule type="duplicateValues" priority="289" dxfId="272"/>
  </conditionalFormatting>
  <conditionalFormatting sqref="F295">
    <cfRule type="containsText" priority="288" dxfId="275" operator="containsText" text="CERO">
      <formula>NOT(ISERROR(SEARCH("CERO",F295)))</formula>
    </cfRule>
  </conditionalFormatting>
  <conditionalFormatting sqref="A307:B307">
    <cfRule type="duplicateValues" priority="287" dxfId="272"/>
  </conditionalFormatting>
  <conditionalFormatting sqref="F307">
    <cfRule type="containsText" priority="286" dxfId="275" operator="containsText" text="CERO">
      <formula>NOT(ISERROR(SEARCH("CERO",F307)))</formula>
    </cfRule>
  </conditionalFormatting>
  <conditionalFormatting sqref="A309:B309">
    <cfRule type="duplicateValues" priority="285" dxfId="272"/>
  </conditionalFormatting>
  <conditionalFormatting sqref="F309">
    <cfRule type="containsText" priority="284" dxfId="275" operator="containsText" text="CERO">
      <formula>NOT(ISERROR(SEARCH("CERO",F309)))</formula>
    </cfRule>
  </conditionalFormatting>
  <conditionalFormatting sqref="A318:B318">
    <cfRule type="duplicateValues" priority="283" dxfId="272"/>
  </conditionalFormatting>
  <conditionalFormatting sqref="F318">
    <cfRule type="containsText" priority="282" dxfId="275" operator="containsText" text="CERO">
      <formula>NOT(ISERROR(SEARCH("CERO",F318)))</formula>
    </cfRule>
  </conditionalFormatting>
  <conditionalFormatting sqref="A322:B322">
    <cfRule type="duplicateValues" priority="281" dxfId="272"/>
  </conditionalFormatting>
  <conditionalFormatting sqref="F322">
    <cfRule type="containsText" priority="280" dxfId="275" operator="containsText" text="CERO">
      <formula>NOT(ISERROR(SEARCH("CERO",F322)))</formula>
    </cfRule>
  </conditionalFormatting>
  <conditionalFormatting sqref="A326:B326">
    <cfRule type="duplicateValues" priority="279" dxfId="272"/>
  </conditionalFormatting>
  <conditionalFormatting sqref="F326">
    <cfRule type="containsText" priority="278" dxfId="275" operator="containsText" text="CERO">
      <formula>NOT(ISERROR(SEARCH("CERO",F326)))</formula>
    </cfRule>
  </conditionalFormatting>
  <conditionalFormatting sqref="A339:B339">
    <cfRule type="duplicateValues" priority="277" dxfId="272"/>
  </conditionalFormatting>
  <conditionalFormatting sqref="F339">
    <cfRule type="containsText" priority="276" dxfId="275" operator="containsText" text="CERO">
      <formula>NOT(ISERROR(SEARCH("CERO",F339)))</formula>
    </cfRule>
  </conditionalFormatting>
  <conditionalFormatting sqref="A346:B346">
    <cfRule type="duplicateValues" priority="275" dxfId="272"/>
  </conditionalFormatting>
  <conditionalFormatting sqref="F346">
    <cfRule type="containsText" priority="274" dxfId="275" operator="containsText" text="CERO">
      <formula>NOT(ISERROR(SEARCH("CERO",F346)))</formula>
    </cfRule>
  </conditionalFormatting>
  <conditionalFormatting sqref="A353:B353">
    <cfRule type="duplicateValues" priority="273" dxfId="272"/>
  </conditionalFormatting>
  <conditionalFormatting sqref="F353">
    <cfRule type="containsText" priority="272" dxfId="275" operator="containsText" text="CERO">
      <formula>NOT(ISERROR(SEARCH("CERO",F353)))</formula>
    </cfRule>
  </conditionalFormatting>
  <conditionalFormatting sqref="A367:B367">
    <cfRule type="duplicateValues" priority="271" dxfId="272"/>
  </conditionalFormatting>
  <conditionalFormatting sqref="F367">
    <cfRule type="containsText" priority="270" dxfId="275" operator="containsText" text="CERO">
      <formula>NOT(ISERROR(SEARCH("CERO",F367)))</formula>
    </cfRule>
  </conditionalFormatting>
  <conditionalFormatting sqref="A375:B375">
    <cfRule type="duplicateValues" priority="269" dxfId="272"/>
  </conditionalFormatting>
  <conditionalFormatting sqref="F375">
    <cfRule type="containsText" priority="268" dxfId="275" operator="containsText" text="CERO">
      <formula>NOT(ISERROR(SEARCH("CERO",F375)))</formula>
    </cfRule>
  </conditionalFormatting>
  <conditionalFormatting sqref="A381:B381">
    <cfRule type="duplicateValues" priority="267" dxfId="272"/>
  </conditionalFormatting>
  <conditionalFormatting sqref="F381">
    <cfRule type="containsText" priority="266" dxfId="275" operator="containsText" text="CERO">
      <formula>NOT(ISERROR(SEARCH("CERO",F381)))</formula>
    </cfRule>
  </conditionalFormatting>
  <conditionalFormatting sqref="A386:B386">
    <cfRule type="duplicateValues" priority="265" dxfId="272"/>
  </conditionalFormatting>
  <conditionalFormatting sqref="F386">
    <cfRule type="containsText" priority="264" dxfId="275" operator="containsText" text="CERO">
      <formula>NOT(ISERROR(SEARCH("CERO",F386)))</formula>
    </cfRule>
  </conditionalFormatting>
  <conditionalFormatting sqref="A394:B394">
    <cfRule type="duplicateValues" priority="263" dxfId="272"/>
  </conditionalFormatting>
  <conditionalFormatting sqref="F394">
    <cfRule type="containsText" priority="262" dxfId="275" operator="containsText" text="CERO">
      <formula>NOT(ISERROR(SEARCH("CERO",F394)))</formula>
    </cfRule>
  </conditionalFormatting>
  <conditionalFormatting sqref="A399:B399">
    <cfRule type="duplicateValues" priority="261" dxfId="272"/>
  </conditionalFormatting>
  <conditionalFormatting sqref="F399">
    <cfRule type="containsText" priority="260" dxfId="275" operator="containsText" text="CERO">
      <formula>NOT(ISERROR(SEARCH("CERO",F399)))</formula>
    </cfRule>
  </conditionalFormatting>
  <conditionalFormatting sqref="A423:B423">
    <cfRule type="duplicateValues" priority="259" dxfId="272"/>
  </conditionalFormatting>
  <conditionalFormatting sqref="F423">
    <cfRule type="containsText" priority="258" dxfId="275" operator="containsText" text="CERO">
      <formula>NOT(ISERROR(SEARCH("CERO",F423)))</formula>
    </cfRule>
  </conditionalFormatting>
  <conditionalFormatting sqref="A429:B429">
    <cfRule type="duplicateValues" priority="257" dxfId="272"/>
  </conditionalFormatting>
  <conditionalFormatting sqref="F429">
    <cfRule type="containsText" priority="256" dxfId="275" operator="containsText" text="CERO">
      <formula>NOT(ISERROR(SEARCH("CERO",F429)))</formula>
    </cfRule>
  </conditionalFormatting>
  <conditionalFormatting sqref="A432:B432">
    <cfRule type="duplicateValues" priority="255" dxfId="272"/>
  </conditionalFormatting>
  <conditionalFormatting sqref="F432">
    <cfRule type="containsText" priority="254" dxfId="275" operator="containsText" text="CERO">
      <formula>NOT(ISERROR(SEARCH("CERO",F432)))</formula>
    </cfRule>
  </conditionalFormatting>
  <conditionalFormatting sqref="A442:B442">
    <cfRule type="duplicateValues" priority="253" dxfId="272"/>
  </conditionalFormatting>
  <conditionalFormatting sqref="F442">
    <cfRule type="containsText" priority="252" dxfId="275" operator="containsText" text="CERO">
      <formula>NOT(ISERROR(SEARCH("CERO",F442)))</formula>
    </cfRule>
  </conditionalFormatting>
  <conditionalFormatting sqref="A445:B445">
    <cfRule type="duplicateValues" priority="251" dxfId="272"/>
  </conditionalFormatting>
  <conditionalFormatting sqref="F445">
    <cfRule type="containsText" priority="250" dxfId="275" operator="containsText" text="CERO">
      <formula>NOT(ISERROR(SEARCH("CERO",F445)))</formula>
    </cfRule>
  </conditionalFormatting>
  <conditionalFormatting sqref="A450:B450">
    <cfRule type="duplicateValues" priority="249" dxfId="272"/>
  </conditionalFormatting>
  <conditionalFormatting sqref="F450">
    <cfRule type="containsText" priority="248" dxfId="275" operator="containsText" text="CERO">
      <formula>NOT(ISERROR(SEARCH("CERO",F450)))</formula>
    </cfRule>
  </conditionalFormatting>
  <conditionalFormatting sqref="A452:B452">
    <cfRule type="duplicateValues" priority="247" dxfId="272"/>
  </conditionalFormatting>
  <conditionalFormatting sqref="F452">
    <cfRule type="containsText" priority="246" dxfId="275" operator="containsText" text="CERO">
      <formula>NOT(ISERROR(SEARCH("CERO",F452)))</formula>
    </cfRule>
  </conditionalFormatting>
  <conditionalFormatting sqref="A460:B460">
    <cfRule type="duplicateValues" priority="245" dxfId="272"/>
  </conditionalFormatting>
  <conditionalFormatting sqref="F460">
    <cfRule type="containsText" priority="244" dxfId="275" operator="containsText" text="CERO">
      <formula>NOT(ISERROR(SEARCH("CERO",F460)))</formula>
    </cfRule>
  </conditionalFormatting>
  <conditionalFormatting sqref="A463:B463">
    <cfRule type="duplicateValues" priority="243" dxfId="272"/>
  </conditionalFormatting>
  <conditionalFormatting sqref="F463">
    <cfRule type="containsText" priority="242" dxfId="275" operator="containsText" text="CERO">
      <formula>NOT(ISERROR(SEARCH("CERO",F463)))</formula>
    </cfRule>
  </conditionalFormatting>
  <conditionalFormatting sqref="A467:B467">
    <cfRule type="duplicateValues" priority="241" dxfId="272"/>
  </conditionalFormatting>
  <conditionalFormatting sqref="F467">
    <cfRule type="containsText" priority="240" dxfId="275" operator="containsText" text="CERO">
      <formula>NOT(ISERROR(SEARCH("CERO",F467)))</formula>
    </cfRule>
  </conditionalFormatting>
  <conditionalFormatting sqref="A481:B481">
    <cfRule type="duplicateValues" priority="239" dxfId="272"/>
  </conditionalFormatting>
  <conditionalFormatting sqref="F481">
    <cfRule type="containsText" priority="238" dxfId="275" operator="containsText" text="CERO">
      <formula>NOT(ISERROR(SEARCH("CERO",F481)))</formula>
    </cfRule>
  </conditionalFormatting>
  <conditionalFormatting sqref="F482">
    <cfRule type="containsText" priority="237" dxfId="275" operator="containsText" text="CERO">
      <formula>NOT(ISERROR(SEARCH("CERO",F482)))</formula>
    </cfRule>
  </conditionalFormatting>
  <conditionalFormatting sqref="F501">
    <cfRule type="containsText" priority="236" dxfId="275" operator="containsText" text="CERO">
      <formula>NOT(ISERROR(SEARCH("CERO",F501)))</formula>
    </cfRule>
  </conditionalFormatting>
  <conditionalFormatting sqref="F513">
    <cfRule type="containsText" priority="235" dxfId="275" operator="containsText" text="CERO">
      <formula>NOT(ISERROR(SEARCH("CERO",F513)))</formula>
    </cfRule>
  </conditionalFormatting>
  <conditionalFormatting sqref="A539:B539">
    <cfRule type="duplicateValues" priority="234" dxfId="272"/>
  </conditionalFormatting>
  <conditionalFormatting sqref="F539">
    <cfRule type="containsText" priority="233" dxfId="275" operator="containsText" text="CERO">
      <formula>NOT(ISERROR(SEARCH("CERO",F539)))</formula>
    </cfRule>
  </conditionalFormatting>
  <conditionalFormatting sqref="A550:B550">
    <cfRule type="duplicateValues" priority="232" dxfId="272"/>
  </conditionalFormatting>
  <conditionalFormatting sqref="F550">
    <cfRule type="containsText" priority="231" dxfId="275" operator="containsText" text="CERO">
      <formula>NOT(ISERROR(SEARCH("CERO",F550)))</formula>
    </cfRule>
  </conditionalFormatting>
  <conditionalFormatting sqref="A594:B594">
    <cfRule type="duplicateValues" priority="230" dxfId="272"/>
  </conditionalFormatting>
  <conditionalFormatting sqref="F594">
    <cfRule type="containsText" priority="229" dxfId="275" operator="containsText" text="CERO">
      <formula>NOT(ISERROR(SEARCH("CERO",F594)))</formula>
    </cfRule>
  </conditionalFormatting>
  <conditionalFormatting sqref="A598:B598">
    <cfRule type="duplicateValues" priority="228" dxfId="272"/>
  </conditionalFormatting>
  <conditionalFormatting sqref="F598">
    <cfRule type="containsText" priority="227" dxfId="275" operator="containsText" text="CERO">
      <formula>NOT(ISERROR(SEARCH("CERO",F598)))</formula>
    </cfRule>
  </conditionalFormatting>
  <conditionalFormatting sqref="A604:B604">
    <cfRule type="duplicateValues" priority="226" dxfId="272"/>
  </conditionalFormatting>
  <conditionalFormatting sqref="F604">
    <cfRule type="containsText" priority="225" dxfId="275" operator="containsText" text="CERO">
      <formula>NOT(ISERROR(SEARCH("CERO",F604)))</formula>
    </cfRule>
  </conditionalFormatting>
  <conditionalFormatting sqref="A632:B632">
    <cfRule type="duplicateValues" priority="224" dxfId="272"/>
  </conditionalFormatting>
  <conditionalFormatting sqref="F632">
    <cfRule type="containsText" priority="223" dxfId="275" operator="containsText" text="CERO">
      <formula>NOT(ISERROR(SEARCH("CERO",F632)))</formula>
    </cfRule>
  </conditionalFormatting>
  <conditionalFormatting sqref="A642:B642">
    <cfRule type="duplicateValues" priority="222" dxfId="272"/>
  </conditionalFormatting>
  <conditionalFormatting sqref="F642">
    <cfRule type="containsText" priority="221" dxfId="275" operator="containsText" text="CERO">
      <formula>NOT(ISERROR(SEARCH("CERO",F642)))</formula>
    </cfRule>
  </conditionalFormatting>
  <conditionalFormatting sqref="A645:B645">
    <cfRule type="duplicateValues" priority="220" dxfId="272"/>
  </conditionalFormatting>
  <conditionalFormatting sqref="F645">
    <cfRule type="containsText" priority="219" dxfId="275" operator="containsText" text="CERO">
      <formula>NOT(ISERROR(SEARCH("CERO",F645)))</formula>
    </cfRule>
  </conditionalFormatting>
  <conditionalFormatting sqref="A658:B658">
    <cfRule type="duplicateValues" priority="218" dxfId="272"/>
  </conditionalFormatting>
  <conditionalFormatting sqref="F658">
    <cfRule type="containsText" priority="217" dxfId="275" operator="containsText" text="CERO">
      <formula>NOT(ISERROR(SEARCH("CERO",F658)))</formula>
    </cfRule>
  </conditionalFormatting>
  <conditionalFormatting sqref="A665:B665">
    <cfRule type="duplicateValues" priority="216" dxfId="272"/>
  </conditionalFormatting>
  <conditionalFormatting sqref="F665">
    <cfRule type="containsText" priority="215" dxfId="275" operator="containsText" text="CERO">
      <formula>NOT(ISERROR(SEARCH("CERO",F665)))</formula>
    </cfRule>
  </conditionalFormatting>
  <conditionalFormatting sqref="A672:B672">
    <cfRule type="duplicateValues" priority="214" dxfId="272"/>
  </conditionalFormatting>
  <conditionalFormatting sqref="F672">
    <cfRule type="containsText" priority="213" dxfId="275" operator="containsText" text="CERO">
      <formula>NOT(ISERROR(SEARCH("CERO",F672)))</formula>
    </cfRule>
  </conditionalFormatting>
  <conditionalFormatting sqref="A676:B676">
    <cfRule type="duplicateValues" priority="212" dxfId="272"/>
  </conditionalFormatting>
  <conditionalFormatting sqref="F676">
    <cfRule type="containsText" priority="211" dxfId="275" operator="containsText" text="CERO">
      <formula>NOT(ISERROR(SEARCH("CERO",F676)))</formula>
    </cfRule>
  </conditionalFormatting>
  <conditionalFormatting sqref="A690:B690">
    <cfRule type="duplicateValues" priority="210" dxfId="272"/>
  </conditionalFormatting>
  <conditionalFormatting sqref="F690">
    <cfRule type="containsText" priority="209" dxfId="275" operator="containsText" text="CERO">
      <formula>NOT(ISERROR(SEARCH("CERO",F690)))</formula>
    </cfRule>
  </conditionalFormatting>
  <conditionalFormatting sqref="A698:B698">
    <cfRule type="duplicateValues" priority="208" dxfId="272"/>
  </conditionalFormatting>
  <conditionalFormatting sqref="F698">
    <cfRule type="containsText" priority="207" dxfId="275" operator="containsText" text="CERO">
      <formula>NOT(ISERROR(SEARCH("CERO",F698)))</formula>
    </cfRule>
  </conditionalFormatting>
  <conditionalFormatting sqref="A705:B705">
    <cfRule type="duplicateValues" priority="206" dxfId="272"/>
  </conditionalFormatting>
  <conditionalFormatting sqref="F705">
    <cfRule type="containsText" priority="205" dxfId="275" operator="containsText" text="CERO">
      <formula>NOT(ISERROR(SEARCH("CERO",F705)))</formula>
    </cfRule>
  </conditionalFormatting>
  <conditionalFormatting sqref="F706">
    <cfRule type="containsText" priority="204" dxfId="275" operator="containsText" text="CERO">
      <formula>NOT(ISERROR(SEARCH("CERO",F706)))</formula>
    </cfRule>
  </conditionalFormatting>
  <conditionalFormatting sqref="F721">
    <cfRule type="containsText" priority="203" dxfId="275" operator="containsText" text="CERO">
      <formula>NOT(ISERROR(SEARCH("CERO",F721)))</formula>
    </cfRule>
  </conditionalFormatting>
  <conditionalFormatting sqref="A738:B738">
    <cfRule type="duplicateValues" priority="202" dxfId="272"/>
  </conditionalFormatting>
  <conditionalFormatting sqref="F738">
    <cfRule type="containsText" priority="201" dxfId="275" operator="containsText" text="CERO">
      <formula>NOT(ISERROR(SEARCH("CERO",F738)))</formula>
    </cfRule>
  </conditionalFormatting>
  <conditionalFormatting sqref="A748:B748">
    <cfRule type="duplicateValues" priority="200" dxfId="272"/>
  </conditionalFormatting>
  <conditionalFormatting sqref="F748">
    <cfRule type="containsText" priority="199" dxfId="275" operator="containsText" text="CERO">
      <formula>NOT(ISERROR(SEARCH("CERO",F748)))</formula>
    </cfRule>
  </conditionalFormatting>
  <conditionalFormatting sqref="A754:B754">
    <cfRule type="duplicateValues" priority="198" dxfId="272"/>
  </conditionalFormatting>
  <conditionalFormatting sqref="F754">
    <cfRule type="containsText" priority="197" dxfId="275" operator="containsText" text="CERO">
      <formula>NOT(ISERROR(SEARCH("CERO",F754)))</formula>
    </cfRule>
  </conditionalFormatting>
  <conditionalFormatting sqref="A757:B757">
    <cfRule type="duplicateValues" priority="196" dxfId="272"/>
  </conditionalFormatting>
  <conditionalFormatting sqref="F757">
    <cfRule type="containsText" priority="195" dxfId="275" operator="containsText" text="CERO">
      <formula>NOT(ISERROR(SEARCH("CERO",F757)))</formula>
    </cfRule>
  </conditionalFormatting>
  <conditionalFormatting sqref="A762:B762">
    <cfRule type="duplicateValues" priority="194" dxfId="272"/>
  </conditionalFormatting>
  <conditionalFormatting sqref="F762">
    <cfRule type="containsText" priority="193" dxfId="275" operator="containsText" text="CERO">
      <formula>NOT(ISERROR(SEARCH("CERO",F762)))</formula>
    </cfRule>
  </conditionalFormatting>
  <conditionalFormatting sqref="A780:B780">
    <cfRule type="duplicateValues" priority="192" dxfId="272"/>
  </conditionalFormatting>
  <conditionalFormatting sqref="F780">
    <cfRule type="containsText" priority="191" dxfId="275" operator="containsText" text="CERO">
      <formula>NOT(ISERROR(SEARCH("CERO",F780)))</formula>
    </cfRule>
  </conditionalFormatting>
  <conditionalFormatting sqref="A787:B787">
    <cfRule type="duplicateValues" priority="190" dxfId="272"/>
  </conditionalFormatting>
  <conditionalFormatting sqref="F787">
    <cfRule type="containsText" priority="189" dxfId="275" operator="containsText" text="CERO">
      <formula>NOT(ISERROR(SEARCH("CERO",F787)))</formula>
    </cfRule>
  </conditionalFormatting>
  <conditionalFormatting sqref="A797:B797">
    <cfRule type="duplicateValues" priority="188" dxfId="272"/>
  </conditionalFormatting>
  <conditionalFormatting sqref="F797">
    <cfRule type="containsText" priority="187" dxfId="275" operator="containsText" text="CERO">
      <formula>NOT(ISERROR(SEARCH("CERO",F797)))</formula>
    </cfRule>
  </conditionalFormatting>
  <conditionalFormatting sqref="A800:B800">
    <cfRule type="duplicateValues" priority="186" dxfId="272"/>
  </conditionalFormatting>
  <conditionalFormatting sqref="F800">
    <cfRule type="containsText" priority="185" dxfId="275" operator="containsText" text="CERO">
      <formula>NOT(ISERROR(SEARCH("CERO",F800)))</formula>
    </cfRule>
  </conditionalFormatting>
  <conditionalFormatting sqref="A810:B810">
    <cfRule type="duplicateValues" priority="184" dxfId="272"/>
  </conditionalFormatting>
  <conditionalFormatting sqref="F810">
    <cfRule type="containsText" priority="183" dxfId="275" operator="containsText" text="CERO">
      <formula>NOT(ISERROR(SEARCH("CERO",F810)))</formula>
    </cfRule>
  </conditionalFormatting>
  <conditionalFormatting sqref="A817">
    <cfRule type="duplicateValues" priority="100" dxfId="272"/>
  </conditionalFormatting>
  <conditionalFormatting sqref="A818">
    <cfRule type="duplicateValues" priority="99" dxfId="272"/>
  </conditionalFormatting>
  <conditionalFormatting sqref="A819">
    <cfRule type="duplicateValues" priority="98" dxfId="272"/>
  </conditionalFormatting>
  <conditionalFormatting sqref="A820">
    <cfRule type="duplicateValues" priority="97" dxfId="272"/>
  </conditionalFormatting>
  <conditionalFormatting sqref="A821">
    <cfRule type="duplicateValues" priority="96" dxfId="272"/>
  </conditionalFormatting>
  <conditionalFormatting sqref="A822">
    <cfRule type="duplicateValues" priority="95" dxfId="272"/>
  </conditionalFormatting>
  <conditionalFormatting sqref="A823">
    <cfRule type="duplicateValues" priority="94" dxfId="272"/>
  </conditionalFormatting>
  <conditionalFormatting sqref="A824">
    <cfRule type="duplicateValues" priority="93" dxfId="272"/>
  </conditionalFormatting>
  <conditionalFormatting sqref="A825">
    <cfRule type="duplicateValues" priority="92" dxfId="272"/>
  </conditionalFormatting>
  <conditionalFormatting sqref="A826">
    <cfRule type="duplicateValues" priority="91" dxfId="272"/>
  </conditionalFormatting>
  <conditionalFormatting sqref="A827">
    <cfRule type="duplicateValues" priority="90" dxfId="272"/>
  </conditionalFormatting>
  <conditionalFormatting sqref="A828">
    <cfRule type="duplicateValues" priority="89" dxfId="272"/>
  </conditionalFormatting>
  <conditionalFormatting sqref="A829">
    <cfRule type="duplicateValues" priority="88" dxfId="272"/>
  </conditionalFormatting>
  <conditionalFormatting sqref="A830">
    <cfRule type="duplicateValues" priority="87" dxfId="272"/>
  </conditionalFormatting>
  <conditionalFormatting sqref="A831">
    <cfRule type="duplicateValues" priority="86" dxfId="272"/>
  </conditionalFormatting>
  <conditionalFormatting sqref="A832">
    <cfRule type="duplicateValues" priority="85" dxfId="272"/>
  </conditionalFormatting>
  <conditionalFormatting sqref="A833">
    <cfRule type="duplicateValues" priority="84" dxfId="272"/>
  </conditionalFormatting>
  <conditionalFormatting sqref="A835">
    <cfRule type="duplicateValues" priority="83" dxfId="272"/>
  </conditionalFormatting>
  <conditionalFormatting sqref="A836">
    <cfRule type="duplicateValues" priority="82" dxfId="272"/>
  </conditionalFormatting>
  <conditionalFormatting sqref="A837">
    <cfRule type="duplicateValues" priority="81" dxfId="272"/>
  </conditionalFormatting>
  <conditionalFormatting sqref="A838">
    <cfRule type="duplicateValues" priority="80" dxfId="272"/>
  </conditionalFormatting>
  <conditionalFormatting sqref="A839">
    <cfRule type="duplicateValues" priority="79" dxfId="272"/>
  </conditionalFormatting>
  <conditionalFormatting sqref="A840">
    <cfRule type="duplicateValues" priority="78" dxfId="272"/>
  </conditionalFormatting>
  <conditionalFormatting sqref="A841">
    <cfRule type="duplicateValues" priority="77" dxfId="272"/>
  </conditionalFormatting>
  <conditionalFormatting sqref="A842">
    <cfRule type="duplicateValues" priority="76" dxfId="272"/>
  </conditionalFormatting>
  <conditionalFormatting sqref="A843">
    <cfRule type="duplicateValues" priority="75" dxfId="272"/>
  </conditionalFormatting>
  <conditionalFormatting sqref="A844">
    <cfRule type="duplicateValues" priority="74" dxfId="272"/>
  </conditionalFormatting>
  <conditionalFormatting sqref="A845">
    <cfRule type="duplicateValues" priority="73" dxfId="272"/>
  </conditionalFormatting>
  <conditionalFormatting sqref="A846">
    <cfRule type="duplicateValues" priority="72" dxfId="272"/>
  </conditionalFormatting>
  <conditionalFormatting sqref="A847">
    <cfRule type="duplicateValues" priority="71" dxfId="272"/>
  </conditionalFormatting>
  <conditionalFormatting sqref="A848">
    <cfRule type="duplicateValues" priority="70" dxfId="272"/>
  </conditionalFormatting>
  <conditionalFormatting sqref="A849">
    <cfRule type="duplicateValues" priority="69" dxfId="272"/>
  </conditionalFormatting>
  <conditionalFormatting sqref="A850">
    <cfRule type="duplicateValues" priority="68" dxfId="272"/>
  </conditionalFormatting>
  <conditionalFormatting sqref="A851">
    <cfRule type="duplicateValues" priority="67" dxfId="272"/>
  </conditionalFormatting>
  <conditionalFormatting sqref="A852">
    <cfRule type="duplicateValues" priority="66" dxfId="272"/>
  </conditionalFormatting>
  <conditionalFormatting sqref="A853">
    <cfRule type="duplicateValues" priority="65" dxfId="272"/>
  </conditionalFormatting>
  <conditionalFormatting sqref="A855">
    <cfRule type="duplicateValues" priority="64" dxfId="272"/>
  </conditionalFormatting>
  <conditionalFormatting sqref="A856">
    <cfRule type="duplicateValues" priority="63" dxfId="272"/>
  </conditionalFormatting>
  <conditionalFormatting sqref="A857">
    <cfRule type="duplicateValues" priority="62" dxfId="272"/>
  </conditionalFormatting>
  <conditionalFormatting sqref="A858">
    <cfRule type="duplicateValues" priority="61" dxfId="272"/>
  </conditionalFormatting>
  <conditionalFormatting sqref="A859">
    <cfRule type="duplicateValues" priority="60" dxfId="272"/>
  </conditionalFormatting>
  <conditionalFormatting sqref="A860">
    <cfRule type="duplicateValues" priority="59" dxfId="272"/>
  </conditionalFormatting>
  <conditionalFormatting sqref="A861">
    <cfRule type="duplicateValues" priority="58" dxfId="272"/>
  </conditionalFormatting>
  <conditionalFormatting sqref="A862">
    <cfRule type="duplicateValues" priority="57" dxfId="272"/>
  </conditionalFormatting>
  <conditionalFormatting sqref="A863">
    <cfRule type="duplicateValues" priority="56" dxfId="272"/>
  </conditionalFormatting>
  <conditionalFormatting sqref="A864">
    <cfRule type="duplicateValues" priority="55" dxfId="272"/>
  </conditionalFormatting>
  <conditionalFormatting sqref="A865">
    <cfRule type="duplicateValues" priority="54" dxfId="272"/>
  </conditionalFormatting>
  <conditionalFormatting sqref="A866">
    <cfRule type="duplicateValues" priority="53" dxfId="272"/>
  </conditionalFormatting>
  <conditionalFormatting sqref="A867">
    <cfRule type="duplicateValues" priority="52" dxfId="272"/>
  </conditionalFormatting>
  <conditionalFormatting sqref="A868">
    <cfRule type="duplicateValues" priority="51" dxfId="272"/>
  </conditionalFormatting>
  <conditionalFormatting sqref="A869">
    <cfRule type="duplicateValues" priority="50" dxfId="272"/>
  </conditionalFormatting>
  <conditionalFormatting sqref="A870">
    <cfRule type="duplicateValues" priority="49" dxfId="272"/>
  </conditionalFormatting>
  <conditionalFormatting sqref="A871">
    <cfRule type="duplicateValues" priority="48" dxfId="272"/>
  </conditionalFormatting>
  <conditionalFormatting sqref="A872">
    <cfRule type="duplicateValues" priority="47" dxfId="272"/>
  </conditionalFormatting>
  <conditionalFormatting sqref="A873">
    <cfRule type="duplicateValues" priority="46" dxfId="272"/>
  </conditionalFormatting>
  <conditionalFormatting sqref="A875">
    <cfRule type="duplicateValues" priority="45" dxfId="272"/>
  </conditionalFormatting>
  <conditionalFormatting sqref="A876">
    <cfRule type="duplicateValues" priority="44" dxfId="272"/>
  </conditionalFormatting>
  <conditionalFormatting sqref="A880">
    <cfRule type="duplicateValues" priority="43" dxfId="272"/>
  </conditionalFormatting>
  <conditionalFormatting sqref="A881">
    <cfRule type="duplicateValues" priority="42" dxfId="272"/>
  </conditionalFormatting>
  <conditionalFormatting sqref="A882">
    <cfRule type="duplicateValues" priority="41" dxfId="272"/>
  </conditionalFormatting>
  <conditionalFormatting sqref="A883">
    <cfRule type="duplicateValues" priority="40" dxfId="272"/>
  </conditionalFormatting>
  <conditionalFormatting sqref="A884">
    <cfRule type="duplicateValues" priority="39" dxfId="272"/>
  </conditionalFormatting>
  <conditionalFormatting sqref="A885">
    <cfRule type="duplicateValues" priority="38" dxfId="272"/>
  </conditionalFormatting>
  <conditionalFormatting sqref="A886">
    <cfRule type="duplicateValues" priority="37" dxfId="272"/>
  </conditionalFormatting>
  <conditionalFormatting sqref="A887">
    <cfRule type="duplicateValues" priority="36" dxfId="272"/>
  </conditionalFormatting>
  <conditionalFormatting sqref="A888">
    <cfRule type="duplicateValues" priority="35" dxfId="272"/>
  </conditionalFormatting>
  <conditionalFormatting sqref="A889">
    <cfRule type="duplicateValues" priority="34" dxfId="272"/>
  </conditionalFormatting>
  <conditionalFormatting sqref="A890">
    <cfRule type="duplicateValues" priority="33" dxfId="272"/>
  </conditionalFormatting>
  <conditionalFormatting sqref="A892">
    <cfRule type="duplicateValues" priority="32" dxfId="272"/>
  </conditionalFormatting>
  <conditionalFormatting sqref="A893">
    <cfRule type="duplicateValues" priority="31" dxfId="272"/>
  </conditionalFormatting>
  <conditionalFormatting sqref="A894">
    <cfRule type="duplicateValues" priority="30" dxfId="272"/>
  </conditionalFormatting>
  <conditionalFormatting sqref="A895">
    <cfRule type="duplicateValues" priority="29" dxfId="272"/>
  </conditionalFormatting>
  <conditionalFormatting sqref="A898">
    <cfRule type="duplicateValues" priority="28" dxfId="272"/>
  </conditionalFormatting>
  <conditionalFormatting sqref="A899">
    <cfRule type="duplicateValues" priority="27" dxfId="272"/>
  </conditionalFormatting>
  <conditionalFormatting sqref="A900">
    <cfRule type="duplicateValues" priority="26" dxfId="272"/>
  </conditionalFormatting>
  <conditionalFormatting sqref="A901">
    <cfRule type="duplicateValues" priority="25" dxfId="272"/>
  </conditionalFormatting>
  <conditionalFormatting sqref="A902">
    <cfRule type="duplicateValues" priority="24" dxfId="272"/>
  </conditionalFormatting>
  <conditionalFormatting sqref="A903">
    <cfRule type="duplicateValues" priority="23" dxfId="272"/>
  </conditionalFormatting>
  <conditionalFormatting sqref="A904">
    <cfRule type="duplicateValues" priority="22" dxfId="272"/>
  </conditionalFormatting>
  <conditionalFormatting sqref="A905">
    <cfRule type="duplicateValues" priority="21" dxfId="272"/>
  </conditionalFormatting>
  <conditionalFormatting sqref="A906">
    <cfRule type="duplicateValues" priority="20" dxfId="272"/>
  </conditionalFormatting>
  <conditionalFormatting sqref="A907">
    <cfRule type="duplicateValues" priority="19" dxfId="272"/>
  </conditionalFormatting>
  <conditionalFormatting sqref="F877:F879">
    <cfRule type="containsText" priority="18" dxfId="275" operator="containsText" text="CERO">
      <formula>NOT(ISERROR(SEARCH("CERO",F877)))</formula>
    </cfRule>
  </conditionalFormatting>
  <conditionalFormatting sqref="F896:F897">
    <cfRule type="containsText" priority="17" dxfId="275" operator="containsText" text="CERO">
      <formula>NOT(ISERROR(SEARCH("CERO",F896)))</formula>
    </cfRule>
  </conditionalFormatting>
  <conditionalFormatting sqref="F892:F895">
    <cfRule type="containsText" priority="15" dxfId="275" operator="containsText" text="CERO">
      <formula>NOT(ISERROR(SEARCH("CERO",F892)))</formula>
    </cfRule>
  </conditionalFormatting>
  <conditionalFormatting sqref="B892:B895">
    <cfRule type="duplicateValues" priority="16" dxfId="272"/>
  </conditionalFormatting>
  <conditionalFormatting sqref="F880:F890">
    <cfRule type="containsText" priority="11" dxfId="275" operator="containsText" text="CERO">
      <formula>NOT(ISERROR(SEARCH("CERO",F880)))</formula>
    </cfRule>
  </conditionalFormatting>
  <conditionalFormatting sqref="B880:B890">
    <cfRule type="duplicateValues" priority="12" dxfId="272"/>
  </conditionalFormatting>
  <conditionalFormatting sqref="F875:F876">
    <cfRule type="containsText" priority="9" dxfId="275" operator="containsText" text="CERO">
      <formula>NOT(ISERROR(SEARCH("CERO",F875)))</formula>
    </cfRule>
  </conditionalFormatting>
  <conditionalFormatting sqref="B875:B876">
    <cfRule type="duplicateValues" priority="10" dxfId="272"/>
  </conditionalFormatting>
  <conditionalFormatting sqref="F870:F873">
    <cfRule type="containsText" priority="7" dxfId="275" operator="containsText" text="CERO">
      <formula>NOT(ISERROR(SEARCH("CERO",F870)))</formula>
    </cfRule>
  </conditionalFormatting>
  <conditionalFormatting sqref="B870:B873">
    <cfRule type="duplicateValues" priority="8" dxfId="272"/>
  </conditionalFormatting>
  <conditionalFormatting sqref="F868:F869">
    <cfRule type="containsText" priority="5" dxfId="275" operator="containsText" text="CERO">
      <formula>NOT(ISERROR(SEARCH("CERO",F868)))</formula>
    </cfRule>
  </conditionalFormatting>
  <conditionalFormatting sqref="B868:B869">
    <cfRule type="duplicateValues" priority="6" dxfId="272"/>
  </conditionalFormatting>
  <conditionalFormatting sqref="F855:F864">
    <cfRule type="containsText" priority="3" dxfId="275" operator="containsText" text="CERO">
      <formula>NOT(ISERROR(SEARCH("CERO",F855)))</formula>
    </cfRule>
  </conditionalFormatting>
  <conditionalFormatting sqref="B855:B864">
    <cfRule type="duplicateValues" priority="4" dxfId="272"/>
  </conditionalFormatting>
  <conditionalFormatting sqref="F835:F853">
    <cfRule type="containsText" priority="1" dxfId="275" operator="containsText" text="CERO">
      <formula>NOT(ISERROR(SEARCH("CERO",F835)))</formula>
    </cfRule>
  </conditionalFormatting>
  <conditionalFormatting sqref="B835:B853">
    <cfRule type="duplicateValues" priority="2" dxfId="272"/>
  </conditionalFormatting>
  <conditionalFormatting sqref="B898:B907">
    <cfRule type="duplicateValues" priority="1187" dxfId="272"/>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1" r:id="rId2"/>
  <headerFooter>
    <oddFooter>&amp;CPágina &amp;P de &amp;N</oddFooter>
  </headerFooter>
  <rowBreaks count="1" manualBreakCount="1">
    <brk id="813"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2026-07-15T23:12:45Z</cp:lastPrinted>
  <dcterms:created xsi:type="dcterms:W3CDTF">2020-01-21T15:53:00Z</dcterms:created>
  <dcterms:modified xsi:type="dcterms:W3CDTF">2026-07-16T15:05:01Z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2058-11.2.0.10351</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ICV">
    <vt:lpwstr>F004B19DD70B44CA8C0E6973A006BCC9</vt:lpwstr>
  </property>
</Properties>
</file>