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 codeName="{26A90621-87C4-6C01-FD6A-EE6E7C140903}"/>
  <workbookPr codeName="ThisWorkbook"/>
  <mc:AlternateContent xmlns:mc="http://schemas.openxmlformats.org/markup-compatibility/2006">
    <mc:Choice Requires="x15">
      <x15ac:absPath xmlns:x15ac="http://schemas.microsoft.com/office/spreadsheetml/2010/11/ac" url="E:\SIOP-2026\CONVOCATORIAS 2026\CONVO 023-2026\CATALOGOS PU CONV 023\"/>
    </mc:Choice>
  </mc:AlternateContent>
  <bookViews>
    <workbookView xWindow="-98" yWindow="-98" windowWidth="21795" windowHeight="12975" tabRatio="500" activeTab="0"/>
  </bookViews>
  <sheets>
    <sheet name="CATALOGO" sheetId="6" r:id="rId3"/>
  </sheets>
  <definedNames>
    <definedName name="_xlnm._FilterDatabase" localSheetId="0" hidden="1">CATALOGO!$A$16:$G$91</definedName>
    <definedName name="area" localSheetId="0">#REF!</definedName>
    <definedName name="area">#REF!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6" l="1"/>
</calcChain>
</file>

<file path=xl/sharedStrings.xml><?xml version="1.0" encoding="utf-8"?>
<sst xmlns="http://schemas.openxmlformats.org/spreadsheetml/2006/main" count="153" uniqueCount="116">
  <si>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</si>
  <si>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</si>
  <si>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</si>
  <si>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</si>
  <si>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</si>
  <si>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</si>
  <si>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</si>
  <si>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</si>
  <si>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</si>
  <si>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</si>
  <si>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</si>
  <si>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</si>
  <si>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</si>
  <si>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</si>
  <si>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</si>
  <si>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</si>
  <si>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</si>
  <si>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</si>
  <si>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</si>
  <si>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</si>
  <si>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</si>
  <si>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SIOP-001</t>
  </si>
  <si>
    <t>M2</t>
  </si>
  <si>
    <t>SIOP-002</t>
  </si>
  <si>
    <t>SIOP-003</t>
  </si>
  <si>
    <t>SIOP-004</t>
  </si>
  <si>
    <t>SIOP-005</t>
  </si>
  <si>
    <t>PZA</t>
  </si>
  <si>
    <t>SIOP-006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</si>
  <si>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</si>
  <si>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</si>
  <si>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</si>
  <si>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</si>
  <si>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</si>
  <si>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</si>
  <si>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</si>
  <si>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</si>
  <si>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</si>
  <si>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</si>
  <si>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</si>
  <si>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</si>
  <si>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</si>
  <si>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</si>
  <si>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</si>
  <si>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</si>
  <si>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</si>
  <si>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SIOP-024</t>
  </si>
  <si>
    <t>SIOP-025</t>
  </si>
  <si>
    <t>M</t>
  </si>
  <si>
    <t>RESUMEN DE PARTIDAS</t>
  </si>
  <si>
    <t>IMPORTE CON LETRA (IVA INCLUIDO)</t>
  </si>
  <si>
    <t>SUBTOTAL M. N.</t>
  </si>
  <si>
    <t>IVA M. N.</t>
  </si>
  <si>
    <t>TOTAL M. N.</t>
  </si>
  <si>
    <t>SIOP-026</t>
  </si>
  <si>
    <t>SIOP-027</t>
  </si>
  <si>
    <t>SIOP-028</t>
  </si>
  <si>
    <t>SIOP-029</t>
  </si>
  <si>
    <t>SIOP-030</t>
  </si>
  <si>
    <t>SIOP-031</t>
  </si>
  <si>
    <t>SIOP-032</t>
  </si>
  <si>
    <t>SIOP-033</t>
  </si>
  <si>
    <t>SIOP-034</t>
  </si>
  <si>
    <t>SIOP-E-SMA-OB-LP-0480-2026</t>
  </si>
  <si>
    <t>Construcción de fachada e impermeabilización del edificio de Servicios Generales del Centro de Atención de Salud Mental (CAISAME), en el municipio de Tlajomulco de Zúñiga, Jalisco.</t>
  </si>
  <si>
    <t>PRELIMINARES</t>
  </si>
  <si>
    <t>TRAZO Y NIVELACION, INCLUYE: CARGO DIRECTO POR EL COSTO DE LOS MATERIALES Y MANO DE OBRA QUE INTERVENGAN, LOCALIZACION GENERAL, LOCALIZACION DE ENTRE-EJES, SEÑALAMIENTOS, ESTACADO, BANCOS DE NIVEL, MOJONERAS, LIMPIEZA Y RETIRO DE SOBRANTES FUERA DE OBRA AL BANCO DE DESPERDICIOS INDICADO POR EL INSTITUTO DE SALUD, EQUIPOS DE SEGURIDAD, INSTALACIONES ESPECIFICAS, DEPRECIACION Y DEMAS DERIVADOS DEL USO DE HERRAMIENTA Y EQUIPO. A EJES EN DESPLANTE DE EDIFICIOS CON EQUIPO TOPOGRAFICO.</t>
  </si>
  <si>
    <t>DESPALME DE TERRENO CON MAQUINA CUALQUIER SECCION EN MATERIAL TIPO II Y III TODAS LAS ZONAS, DE 30 CM DE ESPESOR, INCLUYE: ACARREOS DENTRO DE LA OBRA, AFINE CON MAQUINA, HERRAMIENTA Y EQUIPO NECESARIO PARA LA CORRECTA EJECUCION, LIMPIEZAS, TRABAJO TERMINADO.</t>
  </si>
  <si>
    <t>EXCAVACION CON EQUIPO MECANICO EN CEPAS O MESETAS, EN MATERIAL TIPO II Y III, DE 0.00 A 1.50 M. DE PROFUNDIDAD, INCLUYE: COLOCACION DEL MATERIAL A UN COSTADO DE LA EXCAVACION, AFINE DE PLANTILLA Y TALUDES, EQUIPO, MANO DE OBRA Y HERRAMIENTA, MEDIDO EN TERRENO NATURAL POR SECCION SEGUN PROYECTO.</t>
  </si>
  <si>
    <t>M3</t>
  </si>
  <si>
    <t>AFINE Y CONFORMACIÓN DE TERRENO NATURAL Y/O EN ÁREA DE CORTES, CON UN ESPESOR DE 20 CM, AL 95% PROCTOR MEDIDO COMPACTO, REALIZADO EN FORMA MECÁNICA ESCARIFICADO Y POSTERIOR COMPACTADO CON RODILLO VIBRATORIO, INCLUYE: SUMINISTRO DE AGUA PARA LOGRAR HUMEDAD OPTIMA, EQUIPO MECÁNICO, PRUEBAS DE COMPACTACIÓN, AFINE, NIVELACIÓN, HERRAMIENTAS Y MANO DE OBRA.</t>
  </si>
  <si>
    <t>CARGA MECÁNICA Y ACARREO EN CAMIÓN 1ER. KILÓMETRO, DE MATERIAL PRODUCTO DE EXCAVACIÓN Y/O DEMOLICIÓN, INCLUYE: MANO DE OBRA, EQUIPO Y HERRAMIENTA, MEDIDO EN SECCIÓN DE PROYECTO. (NORMA S. C. T. N-CTR-CAR-1-01-013-00).</t>
  </si>
  <si>
    <t>ACARREO EN CAMIÓN A KILÓMETROS SUBSECUENTES DE MATERIAL PRODUCTO DE EXCAVACIÓN Y/O DEMOLICIÓN, INCLUYE: MANO DE OBRA, EQUIPO Y HERRAMIENTA, MEDIDO EN SECCIÓN DE PROYECTO. (NORMA S. C. T. N-CTR-CAR-1-01-013-00)</t>
  </si>
  <si>
    <t>M3/KM</t>
  </si>
  <si>
    <t>B</t>
  </si>
  <si>
    <t>MUROS DE MAMPOSTERÍA</t>
  </si>
  <si>
    <t>DALA DE DESPLANTE DL-0 DE CONCRETO HECHO EN OBRA F'C=250 KG/CM2, T.M.A.=3/4", CON SECCIÓN DE 15 X 20 CMS., ARMADA CON 4 VARILLAS DEL # 3 Y ESTRIBOS DEL NO. 3 @ 20 CMS., INCLUYE: ARMADO, AMARRES, COLADO, CURADO, VIBRADO, CIMBRA COMÚN, DESCIMBRA, TRASLAPES, CRUCES DE VARILLAS CON ELEMENTOS TRANSVERSALES, CORTES, DESPERDICIOS, MANO DE OBRA, HERRAMIENTA Y ACARREO DE MATERIALES AL SITIO DE SU UTILIZACIÓN, A CUALQUIER ALTURA.</t>
  </si>
  <si>
    <t>DALA INTERMEDIA Y DE CORONACIÓN DL-0 DE CONCRETO HECHO EN OBRA F'C=250 KG/CM2, T.M.A.=3/4", CON SECCIÓN DE 15 X 20 CMS., ARMADA CON 4 VARILLAS DEL # 3 Y ESTRIBOS DEL NO. 3 @ 20 CMS., INCLUYE: ARMADO, AMARRES, COLADO, CURADO, VIBRADO, CIMBRA COMÚN, DESCIMBRA, TRASLAPES, CRUCES DE VARILLAS CON ELEMENTOS TRANSVERSALES, CORTES, DESPERDICIOS, MANO DE OBRA, HERRAMIENTA Y ACARREO DE MATERIALES AL SITIO DE SU UTILIZACIÓN, A CUALQUIER ALTURA.</t>
  </si>
  <si>
    <t>DALA DE CORONACIÓN DL-0 DE CONCRETO HECHO EN OBRA F'C=250 KG/CM2, T.M.A.=3/4", CON SECCIÓN DE 15 X 20 CMS., ARMADA CON 4 VARILLAS DEL # 3 Y ESTRIBOS DEL NO. 3 @ 20 CMS., INCLUYE: ARMADO, AMARRES, COLADO, CURADO, VIBRADO, CIMBRA COMÚN, DESCIMBRA, TRASLAPES, CRUCES DE VARILLAS CON ELEMENTOS TRANSVERSALES, CORTES, DESPERDICIOS, MANO DE OBRA, HERRAMIENTA Y ACARREO DE MATERIALES AL SITIO DE SU UTILIZACIÓN, A CUALQUIER ALTURA.</t>
  </si>
  <si>
    <t>CASTILLO DE CONCRETO K-0 F'C=200 KG/CM2, T.M.A.=3/4", CON SECCIÓN DE 15 X 20 CM, PARA MURO, ARMADA CON 4 VARILLAS DEL # 3 EN CADA ESQUINA, Y ESTRIBOS DEL NO. 3 @ 15 CM, INCLUYE: ARMADO, COLADO, CURADO, VIBRADO, CIMBRA COMÚN, DESCIMBRA, DESPERDICIOS, TRASLAPES, ESCUADRAS, CRUCE DE VARILLAS CON ELEMENTOS TRANSVERSALES, ANDAMIOS, MANO DE OBRA, HERRAMIENTA Y ACARREO DE MATERIALES AL SITIO DE SU UTILIZACIÓN. A CUALQUIER ALTURA.</t>
  </si>
  <si>
    <t>CASTILLO DE CONCRETO K-0 F'C=200 KG/CM2, T.M.A.=3/4", CON SECCIÓN DE 15 X 35 CM, PARA MURO, ARMADA CON 4 VARILLAS DEL # 3 EN CADA ESQUINA, Y ESTRIBOS DEL NO. 3 @ 15 CM, INCLUYE: ARMADO, COLADO, CURADO, VIBRADO, CIMBRA COMÚN, DESCIMBRA, DESPERDICIOS, TRASLAPES, ESCUADRAS, CRUCE DE VARILLAS CON ELEMENTOS TRANSVERSALES, ANDAMIOS, MANO DE OBRA, HERRAMIENTA Y ACARREO DE MATERIALES AL SITIO DE SU UTILIZACIÓN. A CUALQUIER ALTURA.</t>
  </si>
  <si>
    <t>ANCLAJE DE CASTILLO EN CIMENTACION 40 X 40 X 40 CMS., ARMADO CON 4 VARILLAS DEL #4 (1/2") Y ESTRIBOS DEL #3 A CADA 15 CMS., INCLUYE: ARMADO, DESPERDICIOS, TRASLAPES, CRUCES DE VARILLAS CON ELEMENTOS TRANSVERSALES, MANO DE OBRA, HERRAMIENTA Y ACARREO DE MATERIALES AL SITIO DE SU UTILIZACION.</t>
  </si>
  <si>
    <t>ANCLAJE DE CASTILLO EN CIMENTACION 40 X 60 X 40 CMS., ARMADO CON 4 VARILLAS DEL #4 (1/2") Y ESTRIBOS DEL #3 A CADA 15 CMS., INCLUYE: ARMADO, DESPERDICIOS, TRASLAPES, CRUCES DE VARILLAS CON ELEMENTOS TRANSVERSALES, MANO DE OBRA, HERRAMIENTA Y ACARREO DE MATERIALES AL SITIO DE SU UTILIZACION.</t>
  </si>
  <si>
    <t xml:space="preserve">ANCLAJE EPÓXICO DE CASTILLOS A ESTRUCTURA DE CONCRETO EXISTENTE  A BASE DE FESTER CF 1000 O SIMILAR, INCLUYE: PERFORACIÓN DE 1/2" PARA ANCLAJE DE VARILLA DE 3/8" CON ROTOMARTILLO Y BROCA, CONSIDERANDO 10 CM ANCLADO EN LA LOSA Y DESARROLLO DE 70 CM PARA TRASLAPES, MATERIALES, MANO DE OBRA, EQUIPO, HERRAMIENTA, LIMPIEZA, DESPERDICIOS, ACARREOS. </t>
  </si>
  <si>
    <t>MURO DE ENRASE TIPO TEZÓN DE 28 CM DE ESPESOR, DE TABICÓN SOLIDO 11 X 14 X 28 CM, ASENTADO CON MEZCLA CEMENTO ARENA 1:4 ACABADO COMÚN, INCLUYE: MATERIALES, MANO DE OBRA, ACARREOS DE MATERIALES A SITIO DE UTILIZACIÓN, EQUIPO Y HERRAMIENTA.</t>
  </si>
  <si>
    <t>MURO DE TABIQUE DE LAMA, DE 14 CM DE ESPESOR PROMEDIO, A SOGA, CON TABIQUE DE LAMA 7 X 14 X 28 CM, ACABADO COMÚN, ASENTADO CON MORTERO CEMENTO-ARENA EN PROPORCIÓN 1:3, EN CUALQUIER NIVEL, INCLUYE: TRAZO, NIVELACIÓN, PLOMEO, ANDAMIOS, DESPERDICIOS, MANO DE OBRA, LIMPIEZA Y ACARREO DE MATERIALES AL SITIO DE SU UTILIZACIÓN.</t>
  </si>
  <si>
    <t>C</t>
  </si>
  <si>
    <t>ALBAÑILERÍAS</t>
  </si>
  <si>
    <t>FIRME DE 10 CM ACABADO COMÚN, DE CONCRETO F'C= 150 KG/CM2 HECHO EN OBRA, INCLUYE: SUMINISTRO DE MATERIALES, ACARREOS, NIVELACIÓN, CIMBRADO DE FRONTERAS, MANO DE OBRA, EQUIPO Y HERRAMIENTA.</t>
  </si>
  <si>
    <t>MALLA ELECTROSOLDADA 6X6-10/10 COMO REFUERZO EN PISOS DE CONCRETO, INCLUYE: HABILITADO, DESPERDICIOS, TRASLAPES, MATERIAL DE FIJACIÓN, ANDAMIOS, HERRAMIENTA Y ACARREO DEL MATERIAL AL SITIO DE SU COLOCACIÓN.</t>
  </si>
  <si>
    <t>APLANADO EN MURO, TERMINADO APALILLADO FINO O PULIDO, CON MORTERO CEMENTO-ARENA DE RÍO EN PROP 1:3 , DE 2 CM DE ESPESOR, INCLUYE: SUMINISTRO, ELABORACIÓN, MATERIALES, DESPERDICIOS, ANDAMIOS, PLOMEO, NIVELADO , REMATES, LIMPIEZA DEL ÁREA DE TRABAJO, ACARREO, MANO DE OBRA, HERRAMIENTA Y EQUIPO.</t>
  </si>
  <si>
    <t>BOQUILLA DE 15 A 20 CM DE ANCHO, CON MORTERO CEMENTO ARENA PROPORCIÓN 1:3, TERMINADO PULIDO, EN APERTURA DE VANOS DE PUERTAS Y VENTANAS. INCLUYE: SUMINISTRO, PULIDO, MANO DE OBRA, HERRAMIENTA Y EQUIPO.</t>
  </si>
  <si>
    <t>FILETES Y BOLEADOS, HECHOS CON MORTERO CEMENTO-CAL-ARENA EN PROPORCIÓN 1:2:6, INCLUYE: DESPERDICIOS, ANDAMIOS Y ACARREO DE MATERIALES AL SITIO DE SU UTILIZACIÓN, A CUALQUIER NIVEL, MATERIAL, MANO DE OBRA, HERRAMIENTA, EQUIPO Y TODO LO NECESARIO PARA SU CORRECTA EJECUCIÓN.</t>
  </si>
  <si>
    <t>SUMINISTRO E INSTALACIÓN DE CELOTEX DE 1/2" DE ESP., PARA JUNTA DE DILATACIÓN. INCLUYE: ACARREOS, ELEVACIONES HASTA 4.5M, MATERIALES, CORTES, DESPERDICIOS, MANO DE OBRA Y HERRAMIENTA</t>
  </si>
  <si>
    <t>D</t>
  </si>
  <si>
    <t>ACABADOS</t>
  </si>
  <si>
    <t>SUMINISTRO Y APLICACIÓN DE REDIMIX EN MUROS, INCLUYE: LIMPIEZA DE MURO. APLICACIÓN DE REDIMIX PASTA A 3 MANOS CON LLANA P, RODILLO, LIJADO, MATERIALES, HERRAMIENTA, HERRAMIENTA DE SEGURIDAD Y TODO LO NECESARIO PARA SU CORRECTA EJECUCIÓN</t>
  </si>
  <si>
    <t>SUMINISTRO Y APLICACIÓN DE PINTURA BLANCA MATE ANTIBACTERIAL MARCA SHERWIN WILLIAMS COLOR BLANCO, SOBRE MUROS APLANADOS Y PLAFONES, A DOS MANOS, INCLUYE: PREPARACIÓN DE LA SUPERFICIE, APLICACIÓN DE SELLADOR, ACARREOS, MATERIALES, MANO DE OBRA, EQUIPO, HERRAMIENTA, LIMPIEZA DURANTE Y AL FINALIZAR LOS TRABAJOS.</t>
  </si>
  <si>
    <t>SUMINISTRO Y APLICACIÓN DE PINTURA VINIL-ACRÍLICA MARCA: VINIMEX MATE DE COMEX, COLOR BLANCO OSTIÓN, SOBRE MUROS APLANADOS Y PLAFONES, A DOS MANOS, INCLUYE: PREPARACIÓN DE LA SUPERFICIE, APLICACIÓN DE SELLADOR, MATERIALES, MANO DE OBRA, ANDAMIOS Y HERRAMIENTA.</t>
  </si>
  <si>
    <t>E</t>
  </si>
  <si>
    <t>IMPERMEABILIZACIÓN</t>
  </si>
  <si>
    <t>IMPERMEABILIZACION DE LOSAS, A BASE DE MEMBRANA PREFABRICADA, MCA. IMPERQUIMIA O SIMILAR, UNIPLAS AERO PLUS SBS, ALTO DESEMPEÑO CON VENTILACION ANTIABOLSAMIENTOS, FABRICADA A BASE DE ASFALTOS MODIFICADOS CON POLIMEROS SINTETICOS SBS (ESTIRENO BUTADIENO ESTIRENO) REFORZADA CON MALLA POLIESTER DE ALTA RESISTENCIA, ACABADO APARENTE A BASE DE GRAVILLA ESMALTADA A FUEGO, 4.5 MM DE ESPESOR TOTAL, COLOR BLANCO, GARANTIA POR ESCRITO DE 10 AÑOS, POR LA EMPRESA CONTRATISTA., INCLUYE: LIMPIEZA Y PREPARACION DE LA SUPERFICIE, APLICACION DE PRIMER IMPERCOAT PRIMARIO SL, PARA ANCLAJE Y TAPAPORO DE LA SUPERFICIE, SELLADO DE FISURAS Y GRIETAS A BASE DE CEMENTO PLASTICO BITUMINOSO IMPERCOAT CEMENTO SBS, SUMINISTRO Y COLOCACION DE MEMBRANA POR MEDIO DE TERMOFUSION A BASE DE FUEGO DE SOPLETE DE GAS BUTANO, HACIENDO TRASLAPES MINIMOS DE 0.10 MTS. EN AMBOS SENTIDOS, SELLADO DE ORILLAS, REMATES Y TRASLAPES, MATERIALES MENORES Y DE CONSUMO, CORTES, DESPERDICIOS, LIMPIEZA GENERAL, HERRAMIENTAS, MANO DE OBRA ESPECIALIZADA Y ACARREOS AL SITIO DE SU COLOCACION.</t>
  </si>
  <si>
    <t>ENLADRILLADO DE AZOTEA CON LADRILLO DE BARRO ROJO RECOCIDO, DE 17.0 X 17.0 CM, ASENTADO CON MORTERO CEMENTO-CAL-ARENA 1:2:6 INCLUYE: LECHADA DE CEMENTO GRIS CON IMPERMEABILIZANTE INTEGRAL (1 KG/SACO DE CEMENTO), REMATE ORILLERO (2 HILADAS) Y ACARREO DE MATERIALES AL SITIO DE SU COLOCACION, A CUALQUIER NIVEL.</t>
  </si>
  <si>
    <t>FORJADO DE ZAVALETA EN AZOTEA A BASE DE CONCRETO SIMPLE F´C=100 KG/CM2, DE 20 CM POR LADO, A 45°, INCLUYE: IMPERMEABILIZANTE INTEGRAL A RAZON DE 2 KG/SACO DE CEMENTO Y ACARREO DE MATERIALES AL LUGAR DE SU UTILIZACION, HERRAMIENTAS, EQUIPO DE SEGURIDAD Y MANO DE OBRA, A CUALQUIER NIVEL.</t>
  </si>
  <si>
    <t>F</t>
  </si>
  <si>
    <t>PUERTAS</t>
  </si>
  <si>
    <t>SUMINISTRO E INSTALACIÓN DE PUERTA DOBLE DE METAL, ABATIMIENTO SENCILLO DE 1.60 X 2.10 M, PUERTA CONTRA INCENDIO ASTURMEX UL 180 MINUTOS, MARCO MM: 83 CALIBRE DE HOJA: 20 SENCILLA: FORMADA POR DOS LÁMINAS DE ACERO GALVANIZADO CUENTA CON RIGIDIZADORES DE ACERO GALVANIZADO, AISLAMIENTO A BASE DE UN PANEL RÍGIDO DE LANA DE ROCA O LANA MINERAL DE ALTA DENSIDAD, CON PINTURA ELECTROSTÁTICA EN COLOR GRIS RAL7001 O COLOR BLANCO RAL9010 E, INCLUYE: MARCO DE ACERO GALVANIZADO MC83 CALIBRE 16, DOS BISAGRAS DE ACERO DE 3CM DE GROSOR CON UN SISTEMA DE AUTO-REGRESIÓN, BULÓN ANTI-PALANCA DE ACERO, CERRADURA CF ANTI-ENGANCHE MARCA TESA, PICAPORTE DE ACERO SINTETIZADO, BOMBILLOS DE LATON DE 40X40, MANIJA TIPO TUBULAR METÁLICA FORRADA CON POLIAMIDA Y BARRA DE EMBUTIR TESA ANTIPANICO QUICK 1E PLATA, MATERIALES, ACARREOS, MANO DE OBRA Y HERRAMIENTA.</t>
  </si>
  <si>
    <t>G</t>
  </si>
  <si>
    <t>VENTANERÍA Y CANCELERÍA DE ALUMINIO</t>
  </si>
  <si>
    <t>SUMINISTRO, HABILITADO Y COLOCACIÓN DE CANCELERÍA FABRICADA EN ALUMINIO ANODIZADO NATURAL CON PERFILES COMERCIALES DE 3" MCA. CUPRUM, LÍNEA PANORAMA O SIMILAR, MODULADA DE ACUERDO A DETALLES PROPORCIONADOS, INCLUYE: TRAZO, CORTES, AJUSTES, MATERIALES, CORREDERAS, JALADERAS, OPERADORES, REPISON, SELLADO PERIMETRAL, SILICÓN, VINIL, HERRAJES, ELEMENTOS DE FIJACIÓN, MATERIALES MENORES Y DE CONSUMO, DESPERDICIOS, HERRAMIENTAS, MANO DE OBRA ESPECIALIZADA, LIMPIEZA, FLETES, EQUIPO Y ACARREO DE MATERIALES AL SITIO DE SU COLOCACIÓN, A CUALQUIER NIVEL.</t>
  </si>
  <si>
    <t>SUMINISTRO Y COLOCACIÓN DE CRISTAL TEMPLADO CLARO DE 9 MM. DE ESPESOR, CORTADO Y TEMPLADO DE ACUERDO A MODULACIÓN INDICADA EN PLANOS DE VENTANERIAS, INCLUYE: EMPAQUES, SELLADO PERIMETRAL CON SILICÓN, ELEMENTOS DE FIJACIÓN, NIVELADO, AJUSTES, HERRAMIENTAS, MANO DE OBRA ESPECIALIZADA Y ACARREO DEL MATERIAL AL SITIO DE SU COLOCACIÓN.</t>
  </si>
  <si>
    <t>SUMINISTRO Y COLOCACIÓN DE PELÍCULA AUTO ADHERIBLE ACABADO TIPO ESMERILADO DE 2 MILÉSIMAS DE ESP., PARA CRISTAL, CON PROTECCIÓN PARA RAYOS UV, INCLUYE: CARGO DIRECTO POR EL COSTO DE LOS MATERIALES, QUE INTERVENGAN, FLETE A OBRA, ACARREO AL SITIO DE SU UTILIZACIÓN, MANO DE OBRA, EQUIPO Y HERRAMIENTA.</t>
  </si>
  <si>
    <t>H</t>
  </si>
  <si>
    <t>LIMPIEZAS</t>
  </si>
  <si>
    <t>LIMPIEZA GRUESA DURANTE LA OBRA, INCLUYE: MANO DE OBRA, EQUIPO Y HERRAMIENTA.</t>
  </si>
  <si>
    <t>LIMPIEZA FINA DE LA OBRA PARA ENTREGA, INCLUYE: MATERIALES, MANO DE OBRA, EQUIPO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</si>
</sst>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[$€-2]* #,##0.00_-;\-[$€-2]* #,##0.00_-;_-[$€-2]* \-??_-"/>
    <numFmt numFmtId="165" formatCode="_-&quot;$&quot;* #,##0.00_-;&quot;-$&quot;* #,##0.00_-;_-&quot;$&quot;* \-??_-;_-@_-"/>
    <numFmt numFmtId="166" formatCode="&quot;$&quot;#,##0.00;[Red]&quot;-$&quot;#,##0.00"/>
    <numFmt numFmtId="167" formatCode="#,##0.0000"/>
    <numFmt numFmtId="168" formatCode="&quot;SIOP-&quot;000"/>
    <numFmt numFmtId="169" formatCode="&quot;$&quot;#,##0.00"/>
    <numFmt numFmtId="170" formatCode="0.000"/>
  </numFmts>
  <fonts count="20">
    <font>
      <sz val="11"/>
      <color rgb="FF000000"/>
      <name val="Calibri"/>
      <family val="2"/>
      <charset val="-122"/>
    </font>
    <font>
      <sz val="10"/>
      <color theme="1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8"/>
      <name val="Arial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b/>
      <sz val="10"/>
      <color rgb="FF5B9BD5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6600"/>
      <name val="Calibri"/>
      <family val="2"/>
    </font>
    <font>
      <b/>
      <sz val="10"/>
      <color rgb="FF0000CC"/>
      <name val="Calibri"/>
      <family val="2"/>
    </font>
    <font>
      <sz val="10"/>
      <color rgb="FF006600"/>
      <name val="Calibri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69443"/>
        <bgColor indexed="64"/>
      </patternFill>
    </fill>
    <fill>
      <patternFill patternType="solid">
        <fgColor theme="0" tint="-0.249970003962517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rgb="FF333F48"/>
      </left>
      <right/>
      <top style="medium">
        <color rgb="FF333F48"/>
      </top>
      <bottom style="medium">
        <color rgb="FF333F48"/>
      </bottom>
    </border>
    <border>
      <left/>
      <right/>
      <top style="medium">
        <color rgb="FF333F48"/>
      </top>
      <bottom style="medium">
        <color rgb="FF333F48"/>
      </bottom>
    </border>
    <border>
      <left/>
      <right style="thin">
        <color rgb="FF333F48"/>
      </right>
      <top style="medium">
        <color rgb="FF333F48"/>
      </top>
      <bottom style="medium">
        <color rgb="FF333F48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0" fillId="0" borderId="0" applyBorder="0" applyProtection="0">
      <alignment/>
    </xf>
    <xf numFmtId="0" fontId="16" fillId="0" borderId="0">
      <alignment/>
      <protection/>
    </xf>
    <xf numFmtId="0" fontId="0" fillId="0" borderId="0">
      <alignment/>
      <protection/>
    </xf>
    <xf numFmtId="165" fontId="0" fillId="0" borderId="0" applyBorder="0" applyProtection="0">
      <alignment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164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165" fontId="0" fillId="0" borderId="0" applyBorder="0" applyProtection="0">
      <alignment/>
    </xf>
    <xf numFmtId="165" fontId="0" fillId="0" borderId="0" applyBorder="0" applyProtection="0">
      <alignment/>
    </xf>
    <xf numFmtId="0" fontId="16" fillId="0" borderId="0">
      <alignment/>
      <protection/>
    </xf>
    <xf numFmtId="0" fontId="0" fillId="0" borderId="0">
      <alignment/>
      <protection/>
    </xf>
  </cellStyleXfs>
  <cellXfs count="96">
    <xf numFmtId="0" fontId="0" fillId="0" borderId="0" xfId="0"/>
    <xf numFmtId="0" fontId="2" fillId="0" borderId="0" xfId="30" applyFont="1" applyAlignment="1">
      <alignment vertical="top"/>
      <protection/>
    </xf>
    <xf numFmtId="0" fontId="3" fillId="0" borderId="0" xfId="30" applyFont="1" applyAlignment="1">
      <alignment vertical="top"/>
      <protection/>
    </xf>
    <xf numFmtId="0" fontId="2" fillId="0" borderId="0" xfId="24" applyFont="1" applyAlignment="1">
      <alignment horizontal="center" vertical="center"/>
      <protection/>
    </xf>
    <xf numFmtId="0" fontId="4" fillId="0" borderId="0" xfId="30" applyFont="1" applyAlignment="1">
      <alignment vertical="top"/>
      <protection/>
    </xf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wrapText="1"/>
    </xf>
    <xf numFmtId="0" fontId="2" fillId="0" borderId="1" xfId="30" applyFont="1" applyBorder="1" applyAlignment="1">
      <alignment horizontal="left" vertical="top"/>
      <protection/>
    </xf>
    <xf numFmtId="0" fontId="6" fillId="0" borderId="1" xfId="30" applyFont="1" applyBorder="1" applyAlignment="1">
      <alignment horizontal="justify" vertical="top"/>
      <protection/>
    </xf>
    <xf numFmtId="0" fontId="2" fillId="0" borderId="2" xfId="30" applyFont="1" applyBorder="1" applyAlignment="1">
      <alignment horizontal="left" vertical="top"/>
      <protection/>
    </xf>
    <xf numFmtId="0" fontId="6" fillId="0" borderId="2" xfId="30" applyFont="1" applyBorder="1" applyAlignment="1">
      <alignment horizontal="justify" vertical="top" wrapText="1"/>
      <protection/>
    </xf>
    <xf numFmtId="0" fontId="6" fillId="0" borderId="3" xfId="30" applyFont="1" applyBorder="1" applyAlignment="1">
      <alignment horizontal="center" vertical="top"/>
      <protection/>
    </xf>
    <xf numFmtId="0" fontId="6" fillId="0" borderId="0" xfId="30" applyFont="1" applyAlignment="1">
      <alignment horizontal="center" vertical="top"/>
      <protection/>
    </xf>
    <xf numFmtId="0" fontId="6" fillId="0" borderId="4" xfId="30" applyFont="1" applyBorder="1" applyAlignment="1">
      <alignment horizontal="center" vertical="top" wrapText="1"/>
      <protection/>
    </xf>
    <xf numFmtId="0" fontId="7" fillId="0" borderId="0" xfId="30" applyFont="1" applyAlignment="1">
      <alignment horizontal="justify" vertical="top" wrapText="1"/>
      <protection/>
    </xf>
    <xf numFmtId="0" fontId="6" fillId="0" borderId="5" xfId="30" applyFont="1" applyBorder="1" applyAlignment="1">
      <alignment horizontal="justify" vertical="top"/>
      <protection/>
    </xf>
    <xf numFmtId="14" fontId="2" fillId="0" borderId="6" xfId="30" applyNumberFormat="1" applyFont="1" applyBorder="1" applyAlignment="1">
      <alignment horizontal="left" vertical="top" wrapText="1"/>
      <protection/>
    </xf>
    <xf numFmtId="14" fontId="2" fillId="0" borderId="4" xfId="30" applyNumberFormat="1" applyFont="1" applyBorder="1" applyAlignment="1">
      <alignment horizontal="left" vertical="top" wrapText="1"/>
      <protection/>
    </xf>
    <xf numFmtId="0" fontId="2" fillId="0" borderId="4" xfId="30" applyFont="1" applyBorder="1" applyAlignment="1">
      <alignment horizontal="left" vertical="top" wrapText="1"/>
      <protection/>
    </xf>
    <xf numFmtId="14" fontId="2" fillId="0" borderId="7" xfId="30" applyNumberFormat="1" applyFont="1" applyBorder="1" applyAlignment="1">
      <alignment horizontal="left" vertical="top" wrapText="1"/>
      <protection/>
    </xf>
    <xf numFmtId="0" fontId="7" fillId="0" borderId="1" xfId="30" applyFont="1" applyBorder="1" applyAlignment="1">
      <alignment horizontal="center" vertical="top"/>
      <protection/>
    </xf>
    <xf numFmtId="0" fontId="2" fillId="0" borderId="8" xfId="30" applyFont="1" applyBorder="1" applyAlignment="1">
      <alignment horizontal="left" vertical="top"/>
      <protection/>
    </xf>
    <xf numFmtId="0" fontId="3" fillId="0" borderId="0" xfId="30" applyFont="1" applyAlignment="1">
      <alignment horizontal="left" vertical="top"/>
      <protection/>
    </xf>
    <xf numFmtId="0" fontId="3" fillId="0" borderId="0" xfId="30" applyFont="1" applyAlignment="1">
      <alignment horizontal="justify" vertical="top"/>
      <protection/>
    </xf>
    <xf numFmtId="0" fontId="3" fillId="0" borderId="0" xfId="30" applyFont="1" applyAlignment="1">
      <alignment vertical="top" wrapText="1"/>
      <protection/>
    </xf>
    <xf numFmtId="0" fontId="6" fillId="0" borderId="0" xfId="30" applyFont="1" applyAlignment="1">
      <alignment horizontal="left" vertical="top"/>
      <protection/>
    </xf>
    <xf numFmtId="0" fontId="6" fillId="0" borderId="0" xfId="30" applyFont="1" applyAlignment="1">
      <alignment horizontal="justify" vertical="top"/>
      <protection/>
    </xf>
    <xf numFmtId="0" fontId="6" fillId="0" borderId="0" xfId="30" applyFont="1" applyAlignment="1">
      <alignment vertical="top"/>
      <protection/>
    </xf>
    <xf numFmtId="0" fontId="6" fillId="0" borderId="0" xfId="30" applyFont="1" applyAlignment="1">
      <alignment vertical="top" wrapText="1"/>
      <protection/>
    </xf>
    <xf numFmtId="49" fontId="3" fillId="0" borderId="0" xfId="30" applyNumberFormat="1" applyFont="1" applyAlignment="1">
      <alignment horizontal="left" vertical="top"/>
      <protection/>
    </xf>
    <xf numFmtId="0" fontId="7" fillId="0" borderId="0" xfId="30" applyFont="1" applyAlignment="1">
      <alignment horizontal="justify" vertical="top"/>
      <protection/>
    </xf>
    <xf numFmtId="166" fontId="7" fillId="0" borderId="0" xfId="30" applyNumberFormat="1" applyFont="1" applyAlignment="1">
      <alignment horizontal="justify" vertical="top" wrapText="1"/>
      <protection/>
    </xf>
    <xf numFmtId="166" fontId="7" fillId="0" borderId="0" xfId="30" applyNumberFormat="1" applyFont="1" applyAlignment="1">
      <alignment horizontal="right" vertical="top" wrapText="1"/>
      <protection/>
    </xf>
    <xf numFmtId="0" fontId="9" fillId="0" borderId="0" xfId="30" applyFont="1" applyAlignment="1">
      <alignment horizontal="left" vertical="top"/>
      <protection/>
    </xf>
    <xf numFmtId="0" fontId="9" fillId="0" borderId="0" xfId="30" applyFont="1" applyAlignment="1">
      <alignment horizontal="justify" vertical="top"/>
      <protection/>
    </xf>
    <xf numFmtId="49" fontId="10" fillId="0" borderId="0" xfId="30" applyNumberFormat="1" applyFont="1" applyAlignment="1">
      <alignment horizontal="center" vertical="top" wrapText="1"/>
      <protection/>
    </xf>
    <xf numFmtId="167" fontId="10" fillId="0" borderId="0" xfId="30" applyNumberFormat="1" applyFont="1" applyAlignment="1">
      <alignment horizontal="right" vertical="top"/>
      <protection/>
    </xf>
    <xf numFmtId="166" fontId="11" fillId="0" borderId="0" xfId="0" applyNumberFormat="1" applyFont="1" applyAlignment="1">
      <alignment horizontal="justify" vertical="top" wrapText="1"/>
    </xf>
    <xf numFmtId="168" fontId="4" fillId="0" borderId="0" xfId="30" applyNumberFormat="1" applyFont="1" applyAlignment="1">
      <alignment horizontal="left" vertical="top"/>
      <protection/>
    </xf>
    <xf numFmtId="0" fontId="4" fillId="0" borderId="0" xfId="0" applyFont="1" applyAlignment="1">
      <alignment horizontal="justify" vertical="top"/>
    </xf>
    <xf numFmtId="0" fontId="4" fillId="0" borderId="0" xfId="30" applyFont="1" applyAlignment="1">
      <alignment horizontal="center" vertical="top"/>
      <protection/>
    </xf>
    <xf numFmtId="4" fontId="4" fillId="0" borderId="0" xfId="30" applyNumberFormat="1" applyFont="1" applyAlignment="1">
      <alignment vertical="top"/>
      <protection/>
    </xf>
    <xf numFmtId="169" fontId="4" fillId="0" borderId="0" xfId="20" applyNumberFormat="1" applyFont="1" applyBorder="1" applyAlignment="1" applyProtection="1">
      <alignment vertical="top"/>
      <protection/>
    </xf>
    <xf numFmtId="4" fontId="4" fillId="0" borderId="0" xfId="0" applyNumberFormat="1" applyFont="1" applyAlignment="1">
      <alignment horizontal="center" vertical="top" wrapText="1"/>
    </xf>
    <xf numFmtId="169" fontId="12" fillId="0" borderId="0" xfId="0" applyNumberFormat="1" applyFont="1" applyAlignment="1">
      <alignment horizontal="right" vertical="top"/>
    </xf>
    <xf numFmtId="166" fontId="13" fillId="0" borderId="0" xfId="0" applyNumberFormat="1" applyFont="1" applyAlignment="1">
      <alignment horizontal="right" vertical="top" wrapText="1"/>
    </xf>
    <xf numFmtId="0" fontId="14" fillId="0" borderId="0" xfId="30" applyFont="1" applyAlignment="1">
      <alignment horizontal="justify" vertical="top" wrapText="1"/>
      <protection/>
    </xf>
    <xf numFmtId="166" fontId="7" fillId="0" borderId="0" xfId="0" applyNumberFormat="1" applyFont="1" applyAlignment="1">
      <alignment horizontal="right" vertical="top" wrapText="1"/>
    </xf>
    <xf numFmtId="0" fontId="3" fillId="0" borderId="0" xfId="30" applyFont="1" applyAlignment="1">
      <alignment horizontal="center" vertical="top"/>
      <protection/>
    </xf>
    <xf numFmtId="4" fontId="3" fillId="0" borderId="0" xfId="30" applyNumberFormat="1" applyFont="1" applyAlignment="1">
      <alignment vertical="top"/>
      <protection/>
    </xf>
    <xf numFmtId="169" fontId="3" fillId="0" borderId="0" xfId="20" applyNumberFormat="1" applyFont="1" applyBorder="1" applyAlignment="1" applyProtection="1">
      <alignment vertical="top"/>
      <protection/>
    </xf>
    <xf numFmtId="4" fontId="13" fillId="0" borderId="0" xfId="0" applyNumberFormat="1" applyFont="1" applyAlignment="1">
      <alignment horizontal="center" vertical="top" wrapText="1"/>
    </xf>
    <xf numFmtId="169" fontId="5" fillId="0" borderId="0" xfId="0" applyNumberFormat="1" applyFont="1" applyAlignment="1">
      <alignment horizontal="right" vertical="top"/>
    </xf>
    <xf numFmtId="166" fontId="9" fillId="0" borderId="0" xfId="0" applyNumberFormat="1" applyFont="1" applyAlignment="1">
      <alignment horizontal="right" vertical="top" wrapText="1"/>
    </xf>
    <xf numFmtId="4" fontId="15" fillId="0" borderId="0" xfId="0" applyNumberFormat="1" applyFont="1" applyAlignment="1">
      <alignment horizontal="center" vertical="top" wrapText="1"/>
    </xf>
    <xf numFmtId="4" fontId="13" fillId="0" borderId="0" xfId="0" applyNumberFormat="1" applyFont="1" applyAlignment="1">
      <alignment horizontal="right" vertical="top" shrinkToFit="1"/>
    </xf>
    <xf numFmtId="49" fontId="13" fillId="0" borderId="0" xfId="0" applyNumberFormat="1" applyFont="1" applyAlignment="1">
      <alignment horizontal="justify" vertical="top" wrapText="1"/>
    </xf>
    <xf numFmtId="166" fontId="11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justify" vertical="top" wrapText="1"/>
    </xf>
    <xf numFmtId="0" fontId="13" fillId="0" borderId="0" xfId="0" applyFont="1" applyAlignment="1">
      <alignment horizontal="left" vertical="top" shrinkToFit="1"/>
    </xf>
    <xf numFmtId="0" fontId="13" fillId="0" borderId="0" xfId="0" applyFont="1" applyAlignment="1">
      <alignment horizontal="justify" vertical="top" shrinkToFit="1"/>
    </xf>
    <xf numFmtId="0" fontId="7" fillId="0" borderId="0" xfId="0" applyFont="1" applyAlignment="1">
      <alignment horizontal="left" vertical="top" shrinkToFit="1"/>
    </xf>
    <xf numFmtId="0" fontId="6" fillId="0" borderId="1" xfId="30" applyFont="1" applyBorder="1" applyAlignment="1">
      <alignment vertical="top"/>
      <protection/>
    </xf>
    <xf numFmtId="0" fontId="6" fillId="0" borderId="2" xfId="30" applyFont="1" applyBorder="1" applyAlignment="1">
      <alignment vertical="top"/>
      <protection/>
    </xf>
    <xf numFmtId="0" fontId="6" fillId="0" borderId="8" xfId="30" applyFont="1" applyBorder="1" applyAlignment="1">
      <alignment vertical="top"/>
      <protection/>
    </xf>
    <xf numFmtId="0" fontId="17" fillId="2" borderId="9" xfId="34" applyFont="1" applyFill="1" applyBorder="1" applyAlignment="1">
      <alignment horizontal="center" vertical="center" wrapText="1"/>
      <protection/>
    </xf>
    <xf numFmtId="0" fontId="17" fillId="2" borderId="10" xfId="34" applyFont="1" applyFill="1" applyBorder="1" applyAlignment="1">
      <alignment horizontal="center" vertical="center" wrapText="1"/>
      <protection/>
    </xf>
    <xf numFmtId="0" fontId="17" fillId="2" borderId="11" xfId="34" applyFont="1" applyFill="1" applyBorder="1" applyAlignment="1">
      <alignment horizontal="center" vertical="center" wrapText="1"/>
      <protection/>
    </xf>
    <xf numFmtId="0" fontId="17" fillId="2" borderId="0" xfId="34" applyFont="1" applyFill="1" applyAlignment="1">
      <alignment horizontal="center" vertical="center" wrapText="1"/>
      <protection/>
    </xf>
    <xf numFmtId="0" fontId="17" fillId="2" borderId="0" xfId="34" applyFont="1" applyFill="1" applyAlignment="1">
      <alignment horizontal="left" vertical="center" wrapText="1"/>
      <protection/>
    </xf>
    <xf numFmtId="169" fontId="17" fillId="2" borderId="0" xfId="34" applyNumberFormat="1" applyFont="1" applyFill="1" applyAlignment="1">
      <alignment horizontal="right" vertical="center" wrapText="1"/>
      <protection/>
    </xf>
    <xf numFmtId="0" fontId="18" fillId="3" borderId="0" xfId="24" applyFont="1" applyFill="1" applyAlignment="1">
      <alignment vertical="top"/>
      <protection/>
    </xf>
    <xf numFmtId="0" fontId="19" fillId="3" borderId="0" xfId="24" applyFont="1" applyFill="1" applyAlignment="1">
      <alignment horizontal="center" vertical="top"/>
      <protection/>
    </xf>
    <xf numFmtId="0" fontId="18" fillId="3" borderId="0" xfId="24" applyFont="1" applyFill="1" applyAlignment="1">
      <alignment horizontal="center" vertical="top"/>
      <protection/>
    </xf>
    <xf numFmtId="170" fontId="18" fillId="3" borderId="0" xfId="24" applyNumberFormat="1" applyFont="1" applyFill="1" applyAlignment="1">
      <alignment vertical="top"/>
      <protection/>
    </xf>
    <xf numFmtId="0" fontId="17" fillId="2" borderId="0" xfId="34" applyFont="1" applyFill="1" applyAlignment="1">
      <alignment horizontal="center" vertical="center" wrapText="1"/>
      <protection/>
    </xf>
    <xf numFmtId="0" fontId="6" fillId="0" borderId="1" xfId="30" applyFont="1" applyBorder="1" applyAlignment="1">
      <alignment horizontal="center" vertical="top"/>
      <protection/>
    </xf>
    <xf numFmtId="0" fontId="2" fillId="0" borderId="8" xfId="30" applyFont="1" applyBorder="1" applyAlignment="1">
      <alignment horizontal="justify" vertical="top"/>
      <protection/>
    </xf>
    <xf numFmtId="0" fontId="2" fillId="0" borderId="3" xfId="30" applyFont="1" applyBorder="1" applyAlignment="1">
      <alignment horizontal="center" vertical="top"/>
      <protection/>
    </xf>
    <xf numFmtId="0" fontId="2" fillId="0" borderId="0" xfId="30" applyFont="1" applyAlignment="1">
      <alignment horizontal="center" vertical="top"/>
      <protection/>
    </xf>
    <xf numFmtId="0" fontId="2" fillId="0" borderId="4" xfId="30" applyFont="1" applyBorder="1" applyAlignment="1">
      <alignment horizontal="center" vertical="top"/>
      <protection/>
    </xf>
    <xf numFmtId="0" fontId="2" fillId="0" borderId="12" xfId="30" applyFont="1" applyBorder="1" applyAlignment="1">
      <alignment horizontal="center" vertical="top"/>
      <protection/>
    </xf>
    <xf numFmtId="0" fontId="2" fillId="0" borderId="13" xfId="30" applyFont="1" applyBorder="1" applyAlignment="1">
      <alignment horizontal="center" vertical="top"/>
      <protection/>
    </xf>
    <xf numFmtId="0" fontId="2" fillId="0" borderId="7" xfId="30" applyFont="1" applyBorder="1" applyAlignment="1">
      <alignment horizontal="center" vertical="top"/>
      <protection/>
    </xf>
    <xf numFmtId="0" fontId="6" fillId="0" borderId="2" xfId="30" applyFont="1" applyBorder="1" applyAlignment="1">
      <alignment horizontal="center" vertical="top"/>
      <protection/>
    </xf>
    <xf numFmtId="0" fontId="6" fillId="0" borderId="8" xfId="30" applyFont="1" applyBorder="1" applyAlignment="1">
      <alignment horizontal="center" vertical="top"/>
      <protection/>
    </xf>
    <xf numFmtId="0" fontId="17" fillId="2" borderId="9" xfId="34" applyFont="1" applyFill="1" applyBorder="1" applyAlignment="1">
      <alignment horizontal="center" vertical="center" wrapText="1"/>
      <protection/>
    </xf>
    <xf numFmtId="0" fontId="17" fillId="2" borderId="10" xfId="34" applyFont="1" applyFill="1" applyBorder="1" applyAlignment="1">
      <alignment horizontal="center" vertical="center" wrapText="1"/>
      <protection/>
    </xf>
    <xf numFmtId="0" fontId="17" fillId="2" borderId="11" xfId="34" applyFont="1" applyFill="1" applyBorder="1" applyAlignment="1">
      <alignment horizontal="center" vertical="center" wrapText="1"/>
      <protection/>
    </xf>
    <xf numFmtId="0" fontId="8" fillId="0" borderId="8" xfId="30" applyFont="1" applyBorder="1" applyAlignment="1">
      <alignment horizontal="center" vertical="top"/>
      <protection/>
    </xf>
    <xf numFmtId="0" fontId="6" fillId="0" borderId="8" xfId="30" applyFont="1" applyBorder="1" applyAlignment="1">
      <alignment horizontal="justify" vertical="top" wrapText="1"/>
      <protection/>
    </xf>
    <xf numFmtId="14" fontId="6" fillId="0" borderId="5" xfId="30" applyNumberFormat="1" applyFont="1" applyBorder="1" applyAlignment="1">
      <alignment horizontal="right" vertical="top"/>
      <protection/>
    </xf>
    <xf numFmtId="0" fontId="3" fillId="0" borderId="8" xfId="30" applyFont="1" applyBorder="1" applyAlignment="1">
      <alignment horizontal="justify" vertical="top"/>
      <protection/>
    </xf>
    <xf numFmtId="14" fontId="6" fillId="0" borderId="3" xfId="30" applyNumberFormat="1" applyFont="1" applyBorder="1" applyAlignment="1">
      <alignment horizontal="right" vertical="top"/>
      <protection/>
    </xf>
    <xf numFmtId="14" fontId="6" fillId="0" borderId="12" xfId="30" applyNumberFormat="1" applyFont="1" applyBorder="1" applyAlignment="1">
      <alignment horizontal="right" vertical="top"/>
      <protection/>
    </xf>
  </cellXfs>
  <cellStyles count="2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3" xfId="21"/>
    <cellStyle name="Normal 5" xfId="22"/>
    <cellStyle name="Moneda 2 2" xfId="23"/>
    <cellStyle name="Normal 2 2" xfId="24"/>
    <cellStyle name="Normal 10" xfId="25"/>
    <cellStyle name="Normal 2 3" xfId="26"/>
    <cellStyle name="Normal 4 2" xfId="27"/>
    <cellStyle name="Millares 2" xfId="28"/>
    <cellStyle name="Normal 3 2" xfId="29"/>
    <cellStyle name="Normal 2" xfId="30"/>
    <cellStyle name="Moneda 2" xfId="31"/>
    <cellStyle name="Moneda 2 2 2" xfId="32"/>
    <cellStyle name="Normal 2 2 2" xfId="33"/>
    <cellStyle name="Normal 4" xfId="34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600"/>
      <rgbColor rgb="00000080"/>
      <rgbColor rgb="00808000"/>
      <rgbColor rgb="00800080"/>
      <rgbColor rgb="0000953B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219075</xdr:colOff>
      <xdr:row>3</xdr:row>
      <xdr:rowOff>19050</xdr:rowOff>
    </xdr:from>
    <xdr:to>
      <xdr:col>0</xdr:col>
      <xdr:colOff>1128117</xdr:colOff>
      <xdr:row>8</xdr:row>
      <xdr:rowOff>42819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6f6b7cc-a1a6-4176-b35e-0ff44af0dcf5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590550"/>
          <a:ext cx="904875" cy="952500"/>
        </a:xfrm>
        <a:prstGeom prst="rect"/>
      </xdr:spPr>
    </xdr:pic>
    <xdr:clientData/>
  </xdr:twoCellAnchor>
  <xdr:twoCellAnchor editAs="oneCell">
    <xdr:from>
      <xdr:col>6</xdr:col>
      <xdr:colOff>58875</xdr:colOff>
      <xdr:row>3</xdr:row>
      <xdr:rowOff>171330</xdr:rowOff>
    </xdr:from>
    <xdr:to>
      <xdr:col>6</xdr:col>
      <xdr:colOff>1554300</xdr:colOff>
      <xdr:row>5</xdr:row>
      <xdr:rowOff>156562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16e4d38-a095-4b6f-9d2f-08b22e4a8d0e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58400" y="742950"/>
          <a:ext cx="1495425" cy="3619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/>
  <dimension ref="A1:G91"/>
  <sheetViews>
    <sheetView showGridLines="0" tabSelected="1" view="pageBreakPreview" zoomScaleNormal="100" zoomScaleSheetLayoutView="100" workbookViewId="0" topLeftCell="A1">
      <selection pane="topLeft" activeCell="E20" sqref="E20"/>
    </sheetView>
  </sheetViews>
  <sheetFormatPr defaultColWidth="14.5942857142857" defaultRowHeight="14.25"/>
  <cols>
    <col min="1" max="1" width="20.5714285714286" style="5" customWidth="1"/>
    <col min="2" max="2" width="56.8571428571429" style="6" customWidth="1"/>
    <col min="3" max="3" width="13.7142857142857" customWidth="1"/>
    <col min="4" max="4" width="15.1428571428571" customWidth="1"/>
    <col min="5" max="5" width="17.8571428571429" customWidth="1"/>
    <col min="6" max="6" width="25.8571428571429" style="7" customWidth="1"/>
    <col min="7" max="7" width="24.2857142857143" customWidth="1"/>
  </cols>
  <sheetData>
    <row r="1" spans="1:7" s="1" customFormat="1" ht="15" customHeight="1">
      <c r="A1" s="8"/>
      <c r="B1" s="9" t="s">
        <v>0</v>
      </c>
      <c r="C1" s="77" t="s">
        <v>1</v>
      </c>
      <c r="D1" s="77"/>
      <c r="E1" s="77"/>
      <c r="F1" s="77"/>
      <c r="G1" s="63"/>
    </row>
    <row r="2" spans="1:7" s="1" customFormat="1" ht="15" customHeight="1">
      <c r="A2" s="10"/>
      <c r="B2" s="11" t="s">
        <v>2</v>
      </c>
      <c r="C2" s="12"/>
      <c r="D2" s="13"/>
      <c r="E2" s="13"/>
      <c r="F2" s="14"/>
      <c r="G2" s="64"/>
    </row>
    <row r="3" spans="1:7" s="1" customFormat="1" ht="15" customHeight="1" thickBot="1">
      <c r="A3" s="10"/>
      <c r="B3" s="15" t="s">
        <v>3</v>
      </c>
      <c r="C3" s="90" t="s">
        <v>63</v>
      </c>
      <c r="D3" s="90"/>
      <c r="E3" s="90"/>
      <c r="F3" s="90"/>
      <c r="G3" s="64"/>
    </row>
    <row r="4" spans="1:7" s="1" customFormat="1" ht="15" customHeight="1" thickBot="1">
      <c r="A4" s="10"/>
      <c r="B4" s="91"/>
      <c r="C4" s="90"/>
      <c r="D4" s="90"/>
      <c r="E4" s="90"/>
      <c r="F4" s="90"/>
      <c r="G4" s="64"/>
    </row>
    <row r="5" spans="1:7" s="1" customFormat="1" ht="15" customHeight="1" thickBot="1">
      <c r="A5" s="10"/>
      <c r="B5" s="91"/>
      <c r="C5" s="90"/>
      <c r="D5" s="90"/>
      <c r="E5" s="90"/>
      <c r="F5" s="90"/>
      <c r="G5" s="64"/>
    </row>
    <row r="6" spans="1:7" s="1" customFormat="1" ht="15" customHeight="1">
      <c r="A6" s="10"/>
      <c r="B6" s="16" t="s">
        <v>4</v>
      </c>
      <c r="C6" s="92" t="s">
        <v>5</v>
      </c>
      <c r="D6" s="92"/>
      <c r="E6" s="92"/>
      <c r="F6" s="17"/>
      <c r="G6" s="64"/>
    </row>
    <row r="7" spans="1:7" s="1" customFormat="1" ht="14.65" thickBot="1">
      <c r="A7" s="10"/>
      <c r="B7" s="93" t="s">
        <v>64</v>
      </c>
      <c r="C7" s="94" t="s">
        <v>6</v>
      </c>
      <c r="D7" s="94"/>
      <c r="E7" s="94"/>
      <c r="F7" s="18"/>
      <c r="G7" s="64"/>
    </row>
    <row r="8" spans="1:7" s="1" customFormat="1" ht="14.65" thickBot="1">
      <c r="A8" s="10"/>
      <c r="B8" s="93"/>
      <c r="C8" s="94" t="s">
        <v>7</v>
      </c>
      <c r="D8" s="94"/>
      <c r="E8" s="94"/>
      <c r="F8" s="19"/>
      <c r="G8" s="64"/>
    </row>
    <row r="9" spans="1:7" s="1" customFormat="1" ht="21.95" customHeight="1" thickBot="1">
      <c r="A9" s="10"/>
      <c r="B9" s="93"/>
      <c r="C9" s="95" t="s">
        <v>8</v>
      </c>
      <c r="D9" s="95"/>
      <c r="E9" s="95"/>
      <c r="F9" s="20"/>
      <c r="G9" s="65"/>
    </row>
    <row r="10" spans="1:7" s="1" customFormat="1" ht="15" customHeight="1">
      <c r="A10" s="10"/>
      <c r="B10" s="9" t="s">
        <v>9</v>
      </c>
      <c r="C10" s="77" t="s">
        <v>10</v>
      </c>
      <c r="D10" s="77"/>
      <c r="E10" s="77"/>
      <c r="F10" s="77"/>
      <c r="G10" s="21" t="s">
        <v>11</v>
      </c>
    </row>
    <row r="11" spans="1:7" s="1" customFormat="1" ht="15" customHeight="1" thickBot="1">
      <c r="A11" s="10"/>
      <c r="B11" s="78"/>
      <c r="C11" s="79"/>
      <c r="D11" s="80"/>
      <c r="E11" s="80"/>
      <c r="F11" s="81"/>
      <c r="G11" s="85"/>
    </row>
    <row r="12" spans="1:7" s="1" customFormat="1" ht="15" customHeight="1" thickBot="1">
      <c r="A12" s="22"/>
      <c r="B12" s="78"/>
      <c r="C12" s="82"/>
      <c r="D12" s="83"/>
      <c r="E12" s="83"/>
      <c r="F12" s="84"/>
      <c r="G12" s="86"/>
    </row>
    <row r="13" spans="1:6" s="2" customFormat="1" ht="15" customHeight="1" thickBot="1">
      <c r="A13" s="23"/>
      <c r="B13" s="24"/>
      <c r="D13" s="24"/>
      <c r="F13" s="25"/>
    </row>
    <row r="14" spans="1:7" s="1" customFormat="1" ht="15" customHeight="1" thickBot="1">
      <c r="A14" s="87" t="s">
        <v>12</v>
      </c>
      <c r="B14" s="88"/>
      <c r="C14" s="88"/>
      <c r="D14" s="88"/>
      <c r="E14" s="88"/>
      <c r="F14" s="88"/>
      <c r="G14" s="89"/>
    </row>
    <row r="15" spans="1:7" s="1" customFormat="1" ht="15" customHeight="1" thickBot="1">
      <c r="A15" s="26"/>
      <c r="B15" s="27"/>
      <c r="C15" s="28"/>
      <c r="D15" s="28"/>
      <c r="E15" s="28"/>
      <c r="F15" s="29"/>
      <c r="G15" s="28"/>
    </row>
    <row r="16" spans="1:7" s="3" customFormat="1" ht="40.5" customHeight="1" thickBot="1">
      <c r="A16" s="66" t="s">
        <v>13</v>
      </c>
      <c r="B16" s="67" t="s">
        <v>14</v>
      </c>
      <c r="C16" s="67" t="s">
        <v>15</v>
      </c>
      <c r="D16" s="67" t="s">
        <v>16</v>
      </c>
      <c r="E16" s="67" t="s">
        <v>17</v>
      </c>
      <c r="F16" s="67" t="s">
        <v>18</v>
      </c>
      <c r="G16" s="68" t="s">
        <v>19</v>
      </c>
    </row>
    <row r="17" spans="1:7" s="2" customFormat="1" ht="39.4">
      <c r="A17" s="30"/>
      <c r="B17" s="31" t="str">
        <f>+B7</f>
        <v>Construcción de fachada e impermeabilización del edificio de Servicios Generales del Centro de Atención de Salud Mental (CAISAME), en el municipio de Tlajomulco de Zúñiga, Jalisco.</v>
      </c>
      <c r="C17" s="32"/>
      <c r="D17" s="32"/>
      <c r="E17" s="32"/>
      <c r="F17" s="32"/>
      <c r="G17" s="33">
        <f>+G19+G26+G37+G44+G48+G52+G58+G54</f>
        <v>0</v>
      </c>
    </row>
    <row r="18" spans="1:7" s="2" customFormat="1" ht="13.15">
      <c r="A18" s="30"/>
      <c r="B18" s="31"/>
      <c r="C18" s="32"/>
      <c r="D18" s="32"/>
      <c r="E18" s="32"/>
      <c r="F18" s="32"/>
      <c r="G18" s="33"/>
    </row>
    <row r="19" spans="1:7" s="1" customFormat="1" ht="14.25">
      <c r="A19" s="34" t="s">
        <v>20</v>
      </c>
      <c r="B19" s="35" t="s">
        <v>65</v>
      </c>
      <c r="C19" s="36"/>
      <c r="D19" s="37"/>
      <c r="E19" s="38"/>
      <c r="F19" s="38"/>
      <c r="G19" s="33">
        <f>SUM(G20:G25)</f>
        <v>0</v>
      </c>
    </row>
    <row r="20" spans="1:7" s="4" customFormat="1" ht="81">
      <c r="A20" s="39" t="s">
        <v>21</v>
      </c>
      <c r="B20" s="40" t="s">
        <v>66</v>
      </c>
      <c r="C20" s="41" t="s">
        <v>22</v>
      </c>
      <c r="D20" s="42">
        <v>195</v>
      </c>
      <c r="E20" s="43"/>
      <c r="F20" s="44" t="str">
        <f t="array" ref="F20">+numtext(E20)</f>
        <v>CERO PESOS 00/100 M.N.</v>
      </c>
      <c r="G20" s="45">
        <f>+ROUND(D20*E20,2)</f>
        <v>0</v>
      </c>
    </row>
    <row r="21" spans="1:7" s="4" customFormat="1" ht="40.5">
      <c r="A21" s="39" t="s">
        <v>23</v>
      </c>
      <c r="B21" s="40" t="s">
        <v>67</v>
      </c>
      <c r="C21" s="41" t="s">
        <v>22</v>
      </c>
      <c r="D21" s="42">
        <v>130</v>
      </c>
      <c r="E21" s="43"/>
      <c r="F21" s="44" t="str">
        <f t="array" ref="F21">+numtext(E21)</f>
        <v>CERO PESOS 00/100 M.N.</v>
      </c>
      <c r="G21" s="45">
        <f>+ROUND(D21*E21,2)</f>
        <v>0</v>
      </c>
    </row>
    <row r="22" spans="1:7" s="4" customFormat="1" ht="50.65">
      <c r="A22" s="39" t="s">
        <v>24</v>
      </c>
      <c r="B22" s="40" t="s">
        <v>68</v>
      </c>
      <c r="C22" s="41" t="s">
        <v>69</v>
      </c>
      <c r="D22" s="42">
        <v>52</v>
      </c>
      <c r="E22" s="43"/>
      <c r="F22" s="44" t="str">
        <f t="array" ref="F22">+numtext(E22)</f>
        <v>CERO PESOS 00/100 M.N.</v>
      </c>
      <c r="G22" s="45">
        <f>+ROUND(D22*E22,2)</f>
        <v>0</v>
      </c>
    </row>
    <row r="23" spans="1:7" s="4" customFormat="1" ht="60.75">
      <c r="A23" s="39" t="s">
        <v>25</v>
      </c>
      <c r="B23" s="40" t="s">
        <v>70</v>
      </c>
      <c r="C23" s="41" t="s">
        <v>22</v>
      </c>
      <c r="D23" s="42">
        <v>130</v>
      </c>
      <c r="E23" s="43"/>
      <c r="F23" s="44" t="str">
        <f t="array" ref="F23">+numtext(E23)</f>
        <v>CERO PESOS 00/100 M.N.</v>
      </c>
      <c r="G23" s="45">
        <f t="shared" si="0" ref="G23:G60">+ROUND(D23*E23,2)</f>
        <v>0</v>
      </c>
    </row>
    <row r="24" spans="1:7" s="4" customFormat="1" ht="40.5">
      <c r="A24" s="39" t="s">
        <v>26</v>
      </c>
      <c r="B24" s="40" t="s">
        <v>71</v>
      </c>
      <c r="C24" s="41" t="s">
        <v>69</v>
      </c>
      <c r="D24" s="42">
        <v>52</v>
      </c>
      <c r="E24" s="43"/>
      <c r="F24" s="44" t="str">
        <f t="array" ref="F24">+numtext(E24)</f>
        <v>CERO PESOS 00/100 M.N.</v>
      </c>
      <c r="G24" s="45">
        <f t="shared" si="0"/>
        <v>0</v>
      </c>
    </row>
    <row r="25" spans="1:7" s="4" customFormat="1" ht="40.5">
      <c r="A25" s="39" t="s">
        <v>28</v>
      </c>
      <c r="B25" s="40" t="s">
        <v>72</v>
      </c>
      <c r="C25" s="41" t="s">
        <v>73</v>
      </c>
      <c r="D25" s="42">
        <v>572</v>
      </c>
      <c r="E25" s="43"/>
      <c r="F25" s="44" t="str">
        <f t="array" ref="F25">+numtext(E25)</f>
        <v>CERO PESOS 00/100 M.N.</v>
      </c>
      <c r="G25" s="45">
        <f t="shared" si="0"/>
        <v>0</v>
      </c>
    </row>
    <row r="26" spans="1:7" s="4" customFormat="1" ht="14.25">
      <c r="A26" s="34" t="s">
        <v>74</v>
      </c>
      <c r="B26" s="35" t="s">
        <v>75</v>
      </c>
      <c r="C26" s="36"/>
      <c r="D26" s="37"/>
      <c r="E26" s="38"/>
      <c r="F26" s="38"/>
      <c r="G26" s="33">
        <f>SUM(G27:G36)</f>
        <v>0</v>
      </c>
    </row>
    <row r="27" spans="1:7" s="4" customFormat="1" ht="70.9">
      <c r="A27" s="39" t="s">
        <v>29</v>
      </c>
      <c r="B27" s="40" t="s">
        <v>76</v>
      </c>
      <c r="C27" s="41" t="s">
        <v>48</v>
      </c>
      <c r="D27" s="42">
        <v>130</v>
      </c>
      <c r="E27" s="43"/>
      <c r="F27" s="44" t="str">
        <f t="array" ref="F27">+numtext(E27)</f>
        <v>CERO PESOS 00/100 M.N.</v>
      </c>
      <c r="G27" s="45">
        <f t="shared" si="0"/>
        <v>0</v>
      </c>
    </row>
    <row r="28" spans="1:7" s="4" customFormat="1" ht="70.9">
      <c r="A28" s="39" t="s">
        <v>30</v>
      </c>
      <c r="B28" s="40" t="s">
        <v>77</v>
      </c>
      <c r="C28" s="41" t="s">
        <v>48</v>
      </c>
      <c r="D28" s="42">
        <v>152.10</v>
      </c>
      <c r="E28" s="43"/>
      <c r="F28" s="44" t="str">
        <f t="array" ref="F28">+numtext(E28)</f>
        <v>CERO PESOS 00/100 M.N.</v>
      </c>
      <c r="G28" s="45">
        <f t="shared" si="0"/>
        <v>0</v>
      </c>
    </row>
    <row r="29" spans="1:7" s="4" customFormat="1" ht="70.9">
      <c r="A29" s="39" t="s">
        <v>31</v>
      </c>
      <c r="B29" s="40" t="s">
        <v>78</v>
      </c>
      <c r="C29" s="41" t="s">
        <v>48</v>
      </c>
      <c r="D29" s="42">
        <v>130</v>
      </c>
      <c r="E29" s="43"/>
      <c r="F29" s="44" t="str">
        <f t="array" ref="F29">+numtext(E29)</f>
        <v>CERO PESOS 00/100 M.N.</v>
      </c>
      <c r="G29" s="45">
        <f t="shared" si="0"/>
        <v>0</v>
      </c>
    </row>
    <row r="30" spans="1:7" s="4" customFormat="1" ht="70.9">
      <c r="A30" s="39" t="s">
        <v>32</v>
      </c>
      <c r="B30" s="40" t="s">
        <v>79</v>
      </c>
      <c r="C30" s="41" t="s">
        <v>48</v>
      </c>
      <c r="D30" s="42">
        <v>243</v>
      </c>
      <c r="E30" s="43"/>
      <c r="F30" s="44" t="str">
        <f t="array" ref="F30">+numtext(E30)</f>
        <v>CERO PESOS 00/100 M.N.</v>
      </c>
      <c r="G30" s="45">
        <f t="shared" si="0"/>
        <v>0</v>
      </c>
    </row>
    <row r="31" spans="1:7" s="4" customFormat="1" ht="70.9">
      <c r="A31" s="39" t="s">
        <v>33</v>
      </c>
      <c r="B31" s="40" t="s">
        <v>80</v>
      </c>
      <c r="C31" s="41" t="s">
        <v>48</v>
      </c>
      <c r="D31" s="42">
        <v>360</v>
      </c>
      <c r="E31" s="43"/>
      <c r="F31" s="44" t="str">
        <f t="array" ref="F31">+numtext(E31)</f>
        <v>CERO PESOS 00/100 M.N.</v>
      </c>
      <c r="G31" s="45">
        <f t="shared" si="0"/>
        <v>0</v>
      </c>
    </row>
    <row r="32" spans="1:7" s="4" customFormat="1" ht="50.65">
      <c r="A32" s="39" t="s">
        <v>34</v>
      </c>
      <c r="B32" s="40" t="s">
        <v>81</v>
      </c>
      <c r="C32" s="41" t="s">
        <v>27</v>
      </c>
      <c r="D32" s="42">
        <v>243</v>
      </c>
      <c r="E32" s="43"/>
      <c r="F32" s="44" t="str">
        <f t="array" ref="F32">+numtext(E32)</f>
        <v>CERO PESOS 00/100 M.N.</v>
      </c>
      <c r="G32" s="45">
        <f t="shared" si="0"/>
        <v>0</v>
      </c>
    </row>
    <row r="33" spans="1:7" s="4" customFormat="1" ht="50.65">
      <c r="A33" s="39" t="s">
        <v>35</v>
      </c>
      <c r="B33" s="40" t="s">
        <v>82</v>
      </c>
      <c r="C33" s="41" t="s">
        <v>27</v>
      </c>
      <c r="D33" s="42">
        <v>360</v>
      </c>
      <c r="E33" s="43"/>
      <c r="F33" s="44" t="str">
        <f t="array" ref="F33">+numtext(E33)</f>
        <v>CERO PESOS 00/100 M.N.</v>
      </c>
      <c r="G33" s="45">
        <f t="shared" si="0"/>
        <v>0</v>
      </c>
    </row>
    <row r="34" spans="1:7" s="4" customFormat="1" ht="60.75">
      <c r="A34" s="39" t="s">
        <v>36</v>
      </c>
      <c r="B34" s="40" t="s">
        <v>83</v>
      </c>
      <c r="C34" s="41" t="s">
        <v>27</v>
      </c>
      <c r="D34" s="42">
        <v>130</v>
      </c>
      <c r="E34" s="43"/>
      <c r="F34" s="44" t="str">
        <f t="array" ref="F34">+numtext(E34)</f>
        <v>CERO PESOS 00/100 M.N.</v>
      </c>
      <c r="G34" s="45">
        <f t="shared" si="0"/>
        <v>0</v>
      </c>
    </row>
    <row r="35" spans="1:7" s="4" customFormat="1" ht="40.5">
      <c r="A35" s="39" t="s">
        <v>37</v>
      </c>
      <c r="B35" s="40" t="s">
        <v>84</v>
      </c>
      <c r="C35" s="41" t="s">
        <v>22</v>
      </c>
      <c r="D35" s="42">
        <v>65</v>
      </c>
      <c r="E35" s="43"/>
      <c r="F35" s="44" t="str">
        <f t="array" ref="F35">+numtext(E35)</f>
        <v>CERO PESOS 00/100 M.N.</v>
      </c>
      <c r="G35" s="45">
        <f t="shared" si="0"/>
        <v>0</v>
      </c>
    </row>
    <row r="36" spans="1:7" s="4" customFormat="1" ht="50.65">
      <c r="A36" s="39" t="s">
        <v>38</v>
      </c>
      <c r="B36" s="40" t="s">
        <v>85</v>
      </c>
      <c r="C36" s="41" t="s">
        <v>22</v>
      </c>
      <c r="D36" s="42">
        <v>587.84</v>
      </c>
      <c r="E36" s="43"/>
      <c r="F36" s="44" t="str">
        <f t="array" ref="F36">+numtext(E36)</f>
        <v>CERO PESOS 00/100 M.N.</v>
      </c>
      <c r="G36" s="45">
        <f t="shared" si="0"/>
        <v>0</v>
      </c>
    </row>
    <row r="37" spans="1:7" s="4" customFormat="1" ht="14.25">
      <c r="A37" s="34" t="s">
        <v>86</v>
      </c>
      <c r="B37" s="35" t="s">
        <v>87</v>
      </c>
      <c r="C37" s="36"/>
      <c r="D37" s="37"/>
      <c r="E37" s="38"/>
      <c r="F37" s="38"/>
      <c r="G37" s="33">
        <f>SUM(G38:G43)</f>
        <v>0</v>
      </c>
    </row>
    <row r="38" spans="1:7" s="4" customFormat="1" ht="30.4">
      <c r="A38" s="39" t="s">
        <v>39</v>
      </c>
      <c r="B38" s="40" t="s">
        <v>88</v>
      </c>
      <c r="C38" s="41" t="s">
        <v>22</v>
      </c>
      <c r="D38" s="42">
        <v>65</v>
      </c>
      <c r="E38" s="43"/>
      <c r="F38" s="44" t="str">
        <f t="array" ref="F38">+numtext(E38)</f>
        <v>CERO PESOS 00/100 M.N.</v>
      </c>
      <c r="G38" s="45">
        <f t="shared" si="0"/>
        <v>0</v>
      </c>
    </row>
    <row r="39" spans="1:7" s="4" customFormat="1" ht="40.5">
      <c r="A39" s="39" t="s">
        <v>40</v>
      </c>
      <c r="B39" s="40" t="s">
        <v>89</v>
      </c>
      <c r="C39" s="41" t="s">
        <v>22</v>
      </c>
      <c r="D39" s="42">
        <v>65</v>
      </c>
      <c r="E39" s="43"/>
      <c r="F39" s="44" t="str">
        <f t="array" ref="F39">+numtext(E39)</f>
        <v>CERO PESOS 00/100 M.N.</v>
      </c>
      <c r="G39" s="45">
        <f t="shared" si="0"/>
        <v>0</v>
      </c>
    </row>
    <row r="40" spans="1:7" s="4" customFormat="1" ht="50.65">
      <c r="A40" s="39" t="s">
        <v>41</v>
      </c>
      <c r="B40" s="40" t="s">
        <v>90</v>
      </c>
      <c r="C40" s="41" t="s">
        <v>22</v>
      </c>
      <c r="D40" s="42">
        <v>1463.68</v>
      </c>
      <c r="E40" s="43"/>
      <c r="F40" s="44" t="str">
        <f t="array" ref="F40">+numtext(E40)</f>
        <v>CERO PESOS 00/100 M.N.</v>
      </c>
      <c r="G40" s="45">
        <f t="shared" si="0"/>
        <v>0</v>
      </c>
    </row>
    <row r="41" spans="1:7" s="4" customFormat="1" ht="40.5">
      <c r="A41" s="39" t="s">
        <v>42</v>
      </c>
      <c r="B41" s="40" t="s">
        <v>91</v>
      </c>
      <c r="C41" s="41" t="s">
        <v>48</v>
      </c>
      <c r="D41" s="42">
        <v>661.70</v>
      </c>
      <c r="E41" s="43"/>
      <c r="F41" s="44" t="str">
        <f t="array" ref="F41">+numtext(E41)</f>
        <v>CERO PESOS 00/100 M.N.</v>
      </c>
      <c r="G41" s="45">
        <f t="shared" si="0"/>
        <v>0</v>
      </c>
    </row>
    <row r="42" spans="1:7" s="4" customFormat="1" ht="50.65">
      <c r="A42" s="39" t="s">
        <v>43</v>
      </c>
      <c r="B42" s="40" t="s">
        <v>92</v>
      </c>
      <c r="C42" s="41" t="s">
        <v>48</v>
      </c>
      <c r="D42" s="42">
        <v>150</v>
      </c>
      <c r="E42" s="43"/>
      <c r="F42" s="44" t="str">
        <f t="array" ref="F42">+numtext(E42)</f>
        <v>CERO PESOS 00/100 M.N.</v>
      </c>
      <c r="G42" s="45">
        <f t="shared" si="0"/>
        <v>0</v>
      </c>
    </row>
    <row r="43" spans="1:7" s="4" customFormat="1" ht="30.4">
      <c r="A43" s="39" t="s">
        <v>44</v>
      </c>
      <c r="B43" s="40" t="s">
        <v>93</v>
      </c>
      <c r="C43" s="41" t="s">
        <v>22</v>
      </c>
      <c r="D43" s="42">
        <v>18</v>
      </c>
      <c r="E43" s="43"/>
      <c r="F43" s="44" t="str">
        <f t="array" ref="F43">+numtext(E43)</f>
        <v>CERO PESOS 00/100 M.N.</v>
      </c>
      <c r="G43" s="45">
        <f t="shared" si="0"/>
        <v>0</v>
      </c>
    </row>
    <row r="44" spans="1:7" s="4" customFormat="1" ht="14.25">
      <c r="A44" s="34" t="s">
        <v>94</v>
      </c>
      <c r="B44" s="35" t="s">
        <v>95</v>
      </c>
      <c r="C44" s="36"/>
      <c r="D44" s="37"/>
      <c r="E44" s="38"/>
      <c r="F44" s="38"/>
      <c r="G44" s="33">
        <f>SUM(G45:G47)</f>
        <v>0</v>
      </c>
    </row>
    <row r="45" spans="1:7" s="4" customFormat="1" ht="40.5">
      <c r="A45" s="39" t="s">
        <v>45</v>
      </c>
      <c r="B45" s="40" t="s">
        <v>96</v>
      </c>
      <c r="C45" s="41" t="s">
        <v>22</v>
      </c>
      <c r="D45" s="42">
        <v>1463.68</v>
      </c>
      <c r="E45" s="43"/>
      <c r="F45" s="44" t="str">
        <f t="array" ref="F45">+numtext(E45)</f>
        <v>CERO PESOS 00/100 M.N.</v>
      </c>
      <c r="G45" s="45">
        <f t="shared" si="0"/>
        <v>0</v>
      </c>
    </row>
    <row r="46" spans="1:7" s="4" customFormat="1" ht="50.65">
      <c r="A46" s="39" t="s">
        <v>46</v>
      </c>
      <c r="B46" s="40" t="s">
        <v>97</v>
      </c>
      <c r="C46" s="41" t="s">
        <v>22</v>
      </c>
      <c r="D46" s="42">
        <v>731.84</v>
      </c>
      <c r="E46" s="43"/>
      <c r="F46" s="44" t="str">
        <f t="array" ref="F46">+numtext(E46)</f>
        <v>CERO PESOS 00/100 M.N.</v>
      </c>
      <c r="G46" s="45">
        <f t="shared" si="0"/>
        <v>0</v>
      </c>
    </row>
    <row r="47" spans="1:7" s="4" customFormat="1" ht="40.5">
      <c r="A47" s="39" t="s">
        <v>47</v>
      </c>
      <c r="B47" s="40" t="s">
        <v>98</v>
      </c>
      <c r="C47" s="41" t="s">
        <v>22</v>
      </c>
      <c r="D47" s="42">
        <v>731.84</v>
      </c>
      <c r="E47" s="43"/>
      <c r="F47" s="44" t="str">
        <f t="array" ref="F47">+numtext(E47)</f>
        <v>CERO PESOS 00/100 M.N.</v>
      </c>
      <c r="G47" s="45">
        <f t="shared" si="0"/>
        <v>0</v>
      </c>
    </row>
    <row r="48" spans="1:7" s="4" customFormat="1" ht="14.25">
      <c r="A48" s="34" t="s">
        <v>99</v>
      </c>
      <c r="B48" s="35" t="s">
        <v>100</v>
      </c>
      <c r="C48" s="36"/>
      <c r="D48" s="37"/>
      <c r="E48" s="38"/>
      <c r="F48" s="38"/>
      <c r="G48" s="33">
        <f>SUM(G49:G51)</f>
        <v>0</v>
      </c>
    </row>
    <row r="49" spans="1:7" s="4" customFormat="1" ht="172.15">
      <c r="A49" s="39" t="s">
        <v>54</v>
      </c>
      <c r="B49" s="40" t="s">
        <v>101</v>
      </c>
      <c r="C49" s="41" t="s">
        <v>22</v>
      </c>
      <c r="D49" s="42">
        <v>2100</v>
      </c>
      <c r="E49" s="43"/>
      <c r="F49" s="44" t="str">
        <f t="array" ref="F49">+numtext(E49)</f>
        <v>CERO PESOS 00/100 M.N.</v>
      </c>
      <c r="G49" s="45">
        <f t="shared" si="0"/>
        <v>0</v>
      </c>
    </row>
    <row r="50" spans="1:7" s="4" customFormat="1" ht="50.65">
      <c r="A50" s="39" t="s">
        <v>55</v>
      </c>
      <c r="B50" s="40" t="s">
        <v>102</v>
      </c>
      <c r="C50" s="41" t="s">
        <v>22</v>
      </c>
      <c r="D50" s="42">
        <v>2100</v>
      </c>
      <c r="E50" s="43"/>
      <c r="F50" s="44" t="str">
        <f t="array" ref="F50">+numtext(E50)</f>
        <v>CERO PESOS 00/100 M.N.</v>
      </c>
      <c r="G50" s="45">
        <f t="shared" si="0"/>
        <v>0</v>
      </c>
    </row>
    <row r="51" spans="1:7" s="4" customFormat="1" ht="50.65">
      <c r="A51" s="39" t="s">
        <v>56</v>
      </c>
      <c r="B51" s="40" t="s">
        <v>103</v>
      </c>
      <c r="C51" s="41" t="s">
        <v>48</v>
      </c>
      <c r="D51" s="42">
        <v>225</v>
      </c>
      <c r="E51" s="43"/>
      <c r="F51" s="44" t="str">
        <f t="array" ref="F51">+numtext(E51)</f>
        <v>CERO PESOS 00/100 M.N.</v>
      </c>
      <c r="G51" s="45">
        <f t="shared" si="0"/>
        <v>0</v>
      </c>
    </row>
    <row r="52" spans="1:7" s="4" customFormat="1" ht="14.25">
      <c r="A52" s="34" t="s">
        <v>104</v>
      </c>
      <c r="B52" s="35" t="s">
        <v>105</v>
      </c>
      <c r="C52" s="36"/>
      <c r="D52" s="37"/>
      <c r="E52" s="38"/>
      <c r="F52" s="38"/>
      <c r="G52" s="33">
        <f>SUM(G53)</f>
        <v>0</v>
      </c>
    </row>
    <row r="53" spans="1:7" s="4" customFormat="1" ht="131.65">
      <c r="A53" s="39" t="s">
        <v>57</v>
      </c>
      <c r="B53" s="40" t="s">
        <v>106</v>
      </c>
      <c r="C53" s="41" t="s">
        <v>27</v>
      </c>
      <c r="D53" s="42">
        <v>3</v>
      </c>
      <c r="E53" s="43"/>
      <c r="F53" s="44" t="str">
        <f t="array" ref="F53">+numtext(E53)</f>
        <v>CERO PESOS 00/100 M.N.</v>
      </c>
      <c r="G53" s="45">
        <f t="shared" si="0"/>
        <v>0</v>
      </c>
    </row>
    <row r="54" spans="1:7" s="4" customFormat="1" ht="14.25">
      <c r="A54" s="34" t="s">
        <v>107</v>
      </c>
      <c r="B54" s="35" t="s">
        <v>108</v>
      </c>
      <c r="C54" s="36"/>
      <c r="D54" s="37"/>
      <c r="E54" s="38"/>
      <c r="F54" s="38"/>
      <c r="G54" s="33">
        <f>SUM(G55:G57)</f>
        <v>0</v>
      </c>
    </row>
    <row r="55" spans="1:7" s="4" customFormat="1" ht="91.15">
      <c r="A55" s="39" t="s">
        <v>58</v>
      </c>
      <c r="B55" s="40" t="s">
        <v>109</v>
      </c>
      <c r="C55" s="41" t="s">
        <v>22</v>
      </c>
      <c r="D55" s="42">
        <v>46.41</v>
      </c>
      <c r="E55" s="43"/>
      <c r="F55" s="44" t="str">
        <f t="array" ref="F55">+numtext(E55)</f>
        <v>CERO PESOS 00/100 M.N.</v>
      </c>
      <c r="G55" s="45">
        <f t="shared" si="0"/>
        <v>0</v>
      </c>
    </row>
    <row r="56" spans="1:7" s="4" customFormat="1" ht="60.75">
      <c r="A56" s="39" t="s">
        <v>59</v>
      </c>
      <c r="B56" s="40" t="s">
        <v>110</v>
      </c>
      <c r="C56" s="41" t="s">
        <v>22</v>
      </c>
      <c r="D56" s="42">
        <v>46.41</v>
      </c>
      <c r="E56" s="43"/>
      <c r="F56" s="44" t="str">
        <f t="array" ref="F56">+numtext(E56)</f>
        <v>CERO PESOS 00/100 M.N.</v>
      </c>
      <c r="G56" s="45">
        <f t="shared" si="0"/>
        <v>0</v>
      </c>
    </row>
    <row r="57" spans="1:7" s="4" customFormat="1" ht="50.65">
      <c r="A57" s="39" t="s">
        <v>60</v>
      </c>
      <c r="B57" s="40" t="s">
        <v>111</v>
      </c>
      <c r="C57" s="41" t="s">
        <v>22</v>
      </c>
      <c r="D57" s="42">
        <v>46.41</v>
      </c>
      <c r="E57" s="43"/>
      <c r="F57" s="44" t="str">
        <f t="array" ref="F57">+numtext(E57)</f>
        <v>CERO PESOS 00/100 M.N.</v>
      </c>
      <c r="G57" s="45">
        <f t="shared" si="0"/>
        <v>0</v>
      </c>
    </row>
    <row r="58" spans="1:7" s="4" customFormat="1" ht="14.25">
      <c r="A58" s="34" t="s">
        <v>112</v>
      </c>
      <c r="B58" s="35" t="s">
        <v>113</v>
      </c>
      <c r="C58" s="36"/>
      <c r="D58" s="37"/>
      <c r="E58" s="38"/>
      <c r="F58" s="38"/>
      <c r="G58" s="33">
        <f>SUM(G59:G60)</f>
        <v>0</v>
      </c>
    </row>
    <row r="59" spans="1:7" s="4" customFormat="1" ht="20.25">
      <c r="A59" s="39" t="s">
        <v>61</v>
      </c>
      <c r="B59" s="40" t="s">
        <v>114</v>
      </c>
      <c r="C59" s="41" t="s">
        <v>22</v>
      </c>
      <c r="D59" s="42">
        <v>195</v>
      </c>
      <c r="E59" s="43"/>
      <c r="F59" s="44" t="str">
        <f t="array" ref="F59">+numtext(E59)</f>
        <v>CERO PESOS 00/100 M.N.</v>
      </c>
      <c r="G59" s="45">
        <f t="shared" si="0"/>
        <v>0</v>
      </c>
    </row>
    <row r="60" spans="1:7" s="4" customFormat="1" ht="20.25">
      <c r="A60" s="39" t="s">
        <v>62</v>
      </c>
      <c r="B60" s="40" t="s">
        <v>115</v>
      </c>
      <c r="C60" s="41" t="s">
        <v>22</v>
      </c>
      <c r="D60" s="42">
        <v>195</v>
      </c>
      <c r="E60" s="43"/>
      <c r="F60" s="44" t="str">
        <f t="array" ref="F60">+numtext(E60)</f>
        <v>CERO PESOS 00/100 M.N.</v>
      </c>
      <c r="G60" s="45">
        <f t="shared" si="0"/>
        <v>0</v>
      </c>
    </row>
    <row r="61" spans="1:7" ht="12.75" customHeight="1">
      <c r="A61" s="47"/>
      <c r="B61" s="40"/>
      <c r="C61" s="41"/>
      <c r="D61" s="42"/>
      <c r="E61" s="43"/>
      <c r="F61" s="44"/>
      <c r="G61" s="45"/>
    </row>
    <row r="62" spans="1:7" ht="14.25">
      <c r="A62" s="39"/>
      <c r="B62" s="40"/>
      <c r="C62" s="41"/>
      <c r="D62" s="42"/>
      <c r="E62" s="43"/>
      <c r="F62" s="44"/>
      <c r="G62" s="45"/>
    </row>
    <row r="63" spans="1:7" ht="15.75">
      <c r="A63" s="72"/>
      <c r="B63" s="73" t="s">
        <v>49</v>
      </c>
      <c r="C63" s="74"/>
      <c r="D63" s="75"/>
      <c r="E63" s="72"/>
      <c r="F63" s="72"/>
      <c r="G63" s="72"/>
    </row>
    <row r="64" spans="1:7" ht="14.25">
      <c r="A64" s="23"/>
      <c r="B64" s="59"/>
      <c r="C64" s="49"/>
      <c r="D64" s="50"/>
      <c r="E64" s="51"/>
      <c r="F64" s="52"/>
      <c r="G64" s="53"/>
    </row>
    <row r="65" spans="1:7" ht="48" customHeight="1">
      <c r="A65" s="23"/>
      <c r="B65" s="31" t="str">
        <f>+B7</f>
        <v>Construcción de fachada e impermeabilización del edificio de Servicios Generales del Centro de Atención de Salud Mental (CAISAME), en el municipio de Tlajomulco de Zúñiga, Jalisco.</v>
      </c>
      <c r="C65" s="32"/>
      <c r="D65" s="32"/>
      <c r="E65" s="32"/>
      <c r="F65" s="32"/>
      <c r="G65" s="33">
        <f>SUM(G66:G73)</f>
        <v>0</v>
      </c>
    </row>
    <row r="66" spans="1:7" ht="14.25">
      <c r="A66" s="34" t="s">
        <v>20</v>
      </c>
      <c r="B66" s="35" t="str">
        <f>+VLOOKUP($A66,$A$17:$G$62,2,0)</f>
        <v>PRELIMINARES</v>
      </c>
      <c r="C66" s="36"/>
      <c r="D66" s="37"/>
      <c r="E66" s="38"/>
      <c r="F66" s="38"/>
      <c r="G66" s="54">
        <f>+VLOOKUP($A66,$A$17:$G$62,7,0)</f>
        <v>0</v>
      </c>
    </row>
    <row r="67" spans="1:7" ht="14.25">
      <c r="A67" s="34" t="s">
        <v>74</v>
      </c>
      <c r="B67" s="35" t="str">
        <f>+VLOOKUP($A67,$A$17:$G$62,2,0)</f>
        <v>MUROS DE MAMPOSTERÍA</v>
      </c>
      <c r="C67" s="36"/>
      <c r="D67" s="37"/>
      <c r="E67" s="38"/>
      <c r="F67" s="38"/>
      <c r="G67" s="54">
        <f>+VLOOKUP($A67,$A$17:$G$62,7,0)</f>
        <v>0</v>
      </c>
    </row>
    <row r="68" spans="1:7" ht="14.25">
      <c r="A68" s="34" t="s">
        <v>86</v>
      </c>
      <c r="B68" s="35" t="str">
        <f>+VLOOKUP($A68,$A$17:$G$62,2,0)</f>
        <v>ALBAÑILERÍAS</v>
      </c>
      <c r="C68" s="36"/>
      <c r="D68" s="37"/>
      <c r="E68" s="38"/>
      <c r="F68" s="38"/>
      <c r="G68" s="54">
        <f>+VLOOKUP($A68,$A$17:$G$62,7,0)</f>
        <v>0</v>
      </c>
    </row>
    <row r="69" spans="1:7" ht="14.25">
      <c r="A69" s="34" t="s">
        <v>94</v>
      </c>
      <c r="B69" s="35" t="str">
        <f>+VLOOKUP($A69,$A$17:$G$62,2,0)</f>
        <v>ACABADOS</v>
      </c>
      <c r="C69" s="36"/>
      <c r="D69" s="37"/>
      <c r="E69" s="38"/>
      <c r="F69" s="38"/>
      <c r="G69" s="54">
        <f>+VLOOKUP($A69,$A$17:$G$62,7,0)</f>
        <v>0</v>
      </c>
    </row>
    <row r="70" spans="1:7" ht="14.25">
      <c r="A70" s="34" t="s">
        <v>99</v>
      </c>
      <c r="B70" s="35" t="str">
        <f>+VLOOKUP($A70,$A$17:$G$62,2,0)</f>
        <v>IMPERMEABILIZACIÓN</v>
      </c>
      <c r="C70" s="36"/>
      <c r="D70" s="37"/>
      <c r="E70" s="38"/>
      <c r="F70" s="38"/>
      <c r="G70" s="54">
        <f>+VLOOKUP($A70,$A$17:$G$62,7,0)</f>
        <v>0</v>
      </c>
    </row>
    <row r="71" spans="1:7" ht="14.25">
      <c r="A71" s="34" t="s">
        <v>104</v>
      </c>
      <c r="B71" s="35" t="str">
        <f>+VLOOKUP($A71,$A$17:$G$62,2,0)</f>
        <v>PUERTAS</v>
      </c>
      <c r="C71" s="36"/>
      <c r="D71" s="37"/>
      <c r="E71" s="38"/>
      <c r="F71" s="38"/>
      <c r="G71" s="54">
        <f>+VLOOKUP($A71,$A$17:$G$62,7,0)</f>
        <v>0</v>
      </c>
    </row>
    <row r="72" spans="1:7" ht="14.25">
      <c r="A72" s="34" t="s">
        <v>107</v>
      </c>
      <c r="B72" s="35" t="str">
        <f>+VLOOKUP($A72,$A$17:$G$62,2,0)</f>
        <v>VENTANERÍA Y CANCELERÍA DE ALUMINIO</v>
      </c>
      <c r="C72" s="36"/>
      <c r="D72" s="37"/>
      <c r="E72" s="38"/>
      <c r="F72" s="38"/>
      <c r="G72" s="54">
        <f>+VLOOKUP($A72,$A$17:$G$62,7,0)</f>
        <v>0</v>
      </c>
    </row>
    <row r="73" spans="1:7" ht="14.25">
      <c r="A73" s="34" t="s">
        <v>112</v>
      </c>
      <c r="B73" s="35" t="str">
        <f>+VLOOKUP($A73,$A$17:$G$62,2,0)</f>
        <v>LIMPIEZAS</v>
      </c>
      <c r="C73" s="36"/>
      <c r="D73" s="37"/>
      <c r="E73" s="38"/>
      <c r="F73" s="38"/>
      <c r="G73" s="54">
        <f>+VLOOKUP($A73,$A$17:$G$62,7,0)</f>
        <v>0</v>
      </c>
    </row>
    <row r="74" spans="1:7" ht="14.25">
      <c r="A74" s="34"/>
      <c r="B74" s="35"/>
      <c r="C74" s="36"/>
      <c r="D74" s="37"/>
      <c r="E74" s="38"/>
      <c r="F74" s="38"/>
      <c r="G74" s="54"/>
    </row>
    <row r="75" spans="1:7" ht="14.25">
      <c r="A75" s="34"/>
      <c r="B75" s="35"/>
      <c r="C75" s="36"/>
      <c r="D75" s="37"/>
      <c r="E75" s="38"/>
      <c r="F75" s="38"/>
      <c r="G75" s="54"/>
    </row>
    <row r="76" spans="1:7" ht="14.25">
      <c r="A76" s="34"/>
      <c r="B76" s="35"/>
      <c r="C76" s="36"/>
      <c r="D76" s="37"/>
      <c r="E76" s="38"/>
      <c r="F76" s="38"/>
      <c r="G76" s="54"/>
    </row>
    <row r="77" spans="1:7" ht="14.25">
      <c r="A77" s="34"/>
      <c r="B77" s="35"/>
      <c r="C77" s="36"/>
      <c r="D77" s="37"/>
      <c r="E77" s="38"/>
      <c r="F77" s="38"/>
      <c r="G77" s="54"/>
    </row>
    <row r="78" spans="1:7" ht="14.25">
      <c r="A78" s="34"/>
      <c r="B78" s="35"/>
      <c r="C78" s="36"/>
      <c r="D78" s="37"/>
      <c r="E78" s="38"/>
      <c r="F78" s="38"/>
      <c r="G78" s="54"/>
    </row>
    <row r="79" spans="1:7" ht="14.25">
      <c r="A79" s="60"/>
      <c r="B79" s="61"/>
      <c r="C79" s="36"/>
      <c r="D79" s="37"/>
      <c r="E79" s="38"/>
      <c r="F79" s="38"/>
      <c r="G79" s="46"/>
    </row>
    <row r="80" spans="1:7" ht="14.25">
      <c r="A80" s="60"/>
      <c r="B80" s="61"/>
      <c r="C80" s="36"/>
      <c r="D80" s="37"/>
      <c r="E80" s="38"/>
      <c r="F80" s="38"/>
      <c r="G80" s="46"/>
    </row>
    <row r="81" spans="1:7" ht="14.25">
      <c r="A81" s="62"/>
      <c r="B81" s="35"/>
      <c r="C81" s="55"/>
      <c r="D81" s="56"/>
      <c r="E81" s="57"/>
      <c r="F81" s="57"/>
      <c r="G81" s="48"/>
    </row>
    <row r="82" spans="1:7" ht="14.25">
      <c r="A82" s="62"/>
      <c r="B82" s="35"/>
      <c r="C82" s="55"/>
      <c r="D82" s="56"/>
      <c r="E82" s="57"/>
      <c r="F82" s="57"/>
      <c r="G82" s="48"/>
    </row>
    <row r="83" spans="1:7" ht="14.25">
      <c r="A83" s="62"/>
      <c r="B83" s="35"/>
      <c r="C83" s="55"/>
      <c r="D83" s="56"/>
      <c r="E83" s="57"/>
      <c r="F83" s="57"/>
      <c r="G83" s="48"/>
    </row>
    <row r="84" spans="1:7" ht="14.25">
      <c r="A84" s="62"/>
      <c r="B84" s="35"/>
      <c r="C84" s="55"/>
      <c r="D84" s="56"/>
      <c r="E84" s="57"/>
      <c r="F84" s="57"/>
      <c r="G84" s="48"/>
    </row>
    <row r="85" spans="1:7" ht="14.25">
      <c r="A85" s="60"/>
      <c r="B85" s="61"/>
      <c r="C85" s="36"/>
      <c r="D85" s="37"/>
      <c r="E85" s="38"/>
      <c r="F85" s="38"/>
      <c r="G85" s="46"/>
    </row>
    <row r="86" spans="1:7" ht="14.25">
      <c r="A86" s="34"/>
      <c r="B86" s="35"/>
      <c r="C86" s="36"/>
      <c r="D86" s="37"/>
      <c r="E86" s="51"/>
      <c r="F86" s="38"/>
      <c r="G86" s="58"/>
    </row>
    <row r="87" spans="1:7" ht="14.25">
      <c r="A87" s="34"/>
      <c r="B87" s="35"/>
      <c r="C87" s="36"/>
      <c r="D87" s="37"/>
      <c r="E87" s="51"/>
      <c r="F87" s="38"/>
      <c r="G87" s="58"/>
    </row>
    <row r="88" spans="1:7" ht="14.25">
      <c r="A88" s="34"/>
      <c r="B88" s="35"/>
      <c r="C88" s="36"/>
      <c r="D88" s="37"/>
      <c r="E88" s="51"/>
      <c r="F88" s="38"/>
      <c r="G88" s="58"/>
    </row>
    <row r="89" spans="1:7" ht="14.25">
      <c r="A89" s="76" t="s">
        <v>50</v>
      </c>
      <c r="B89" s="76"/>
      <c r="C89" s="76"/>
      <c r="D89" s="76"/>
      <c r="E89" s="76"/>
      <c r="F89" s="70" t="s">
        <v>51</v>
      </c>
      <c r="G89" s="71">
        <f>+G65</f>
        <v>0</v>
      </c>
    </row>
    <row r="90" spans="1:7" ht="14.25">
      <c r="A90" s="76" t="str">
        <f>+numtext(G91)</f>
        <v>CERO PESOS 00/100 M.N.</v>
      </c>
      <c r="B90" s="76"/>
      <c r="C90" s="76"/>
      <c r="D90" s="76"/>
      <c r="E90" s="76"/>
      <c r="F90" s="70" t="s">
        <v>52</v>
      </c>
      <c r="G90" s="71">
        <f>ROUND(G89*0.16,2)</f>
        <v>0</v>
      </c>
    </row>
    <row r="91" spans="1:7" ht="14.25">
      <c r="A91" s="69"/>
      <c r="B91" s="69"/>
      <c r="C91" s="69"/>
      <c r="D91" s="69"/>
      <c r="E91" s="69"/>
      <c r="F91" s="70" t="s">
        <v>53</v>
      </c>
      <c r="G91" s="71">
        <f>+G89+G90</f>
        <v>0</v>
      </c>
    </row>
  </sheetData>
  <autoFilter ref="A16:G91"/>
  <mergeCells count="15">
    <mergeCell ref="C1:F1"/>
    <mergeCell ref="C3:F5"/>
    <mergeCell ref="B4:B5"/>
    <mergeCell ref="C6:E6"/>
    <mergeCell ref="B7:B9"/>
    <mergeCell ref="C7:E7"/>
    <mergeCell ref="C8:E8"/>
    <mergeCell ref="C9:E9"/>
    <mergeCell ref="A90:E90"/>
    <mergeCell ref="C10:F10"/>
    <mergeCell ref="B11:B12"/>
    <mergeCell ref="C11:F12"/>
    <mergeCell ref="G11:G12"/>
    <mergeCell ref="A14:G14"/>
    <mergeCell ref="A89:E89"/>
  </mergeCells>
  <conditionalFormatting sqref="F19 F23:F25 F27:F36 F38:F43 F45:F47 F49:F51 F53 F55:F57 F59:F61">
    <cfRule type="containsText" priority="438" dxfId="20" operator="containsText" text="CERO">
      <formula>NOT(ISERROR(SEARCH("CERO",F19)))</formula>
    </cfRule>
  </conditionalFormatting>
  <conditionalFormatting sqref="F17:F18">
    <cfRule type="containsText" priority="470" dxfId="20" operator="containsText" text="CERO">
      <formula>NOT(ISERROR(SEARCH("CERO",F17)))</formula>
    </cfRule>
  </conditionalFormatting>
  <conditionalFormatting sqref="F20:F22">
    <cfRule type="containsText" priority="468" dxfId="20" operator="containsText" text="CERO">
      <formula>NOT(ISERROR(SEARCH("CERO",F20)))</formula>
    </cfRule>
  </conditionalFormatting>
  <conditionalFormatting sqref="F62">
    <cfRule type="containsText" priority="454" dxfId="20" operator="containsText" text="CERO">
      <formula>NOT(ISERROR(SEARCH("CERO",F62)))</formula>
    </cfRule>
  </conditionalFormatting>
  <conditionalFormatting sqref="A83">
    <cfRule type="duplicateValues" priority="361" dxfId="16"/>
  </conditionalFormatting>
  <conditionalFormatting sqref="A81">
    <cfRule type="duplicateValues" priority="360" dxfId="16"/>
  </conditionalFormatting>
  <conditionalFormatting sqref="A82">
    <cfRule type="duplicateValues" priority="359" dxfId="16"/>
  </conditionalFormatting>
  <conditionalFormatting sqref="A84">
    <cfRule type="duplicateValues" priority="355" dxfId="16"/>
  </conditionalFormatting>
  <conditionalFormatting sqref="A80">
    <cfRule type="duplicateValues" priority="14" dxfId="16"/>
  </conditionalFormatting>
  <conditionalFormatting sqref="B80">
    <cfRule type="duplicateValues" priority="15" dxfId="16"/>
  </conditionalFormatting>
  <conditionalFormatting sqref="F26">
    <cfRule type="containsText" priority="7" dxfId="20" operator="containsText" text="CERO">
      <formula>NOT(ISERROR(SEARCH("CERO",F26)))</formula>
    </cfRule>
  </conditionalFormatting>
  <conditionalFormatting sqref="F37">
    <cfRule type="containsText" priority="6" dxfId="20" operator="containsText" text="CERO">
      <formula>NOT(ISERROR(SEARCH("CERO",F37)))</formula>
    </cfRule>
  </conditionalFormatting>
  <conditionalFormatting sqref="F44">
    <cfRule type="containsText" priority="5" dxfId="20" operator="containsText" text="CERO">
      <formula>NOT(ISERROR(SEARCH("CERO",F44)))</formula>
    </cfRule>
  </conditionalFormatting>
  <conditionalFormatting sqref="F48">
    <cfRule type="containsText" priority="4" dxfId="20" operator="containsText" text="CERO">
      <formula>NOT(ISERROR(SEARCH("CERO",F48)))</formula>
    </cfRule>
  </conditionalFormatting>
  <conditionalFormatting sqref="F52">
    <cfRule type="containsText" priority="3" dxfId="20" operator="containsText" text="CERO">
      <formula>NOT(ISERROR(SEARCH("CERO",F52)))</formula>
    </cfRule>
  </conditionalFormatting>
  <conditionalFormatting sqref="F54">
    <cfRule type="containsText" priority="2" dxfId="20" operator="containsText" text="CERO">
      <formula>NOT(ISERROR(SEARCH("CERO",F54)))</formula>
    </cfRule>
  </conditionalFormatting>
  <conditionalFormatting sqref="F58">
    <cfRule type="containsText" priority="1" dxfId="20" operator="containsText" text="CERO">
      <formula>NOT(ISERROR(SEARCH("CERO",F58)))</formula>
    </cfRule>
  </conditionalFormatting>
  <conditionalFormatting sqref="A85">
    <cfRule type="duplicateValues" priority="473" dxfId="16"/>
  </conditionalFormatting>
  <conditionalFormatting sqref="B85">
    <cfRule type="duplicateValues" priority="474" dxfId="16"/>
  </conditionalFormatting>
  <conditionalFormatting sqref="A79">
    <cfRule type="duplicateValues" priority="478" dxfId="16"/>
  </conditionalFormatting>
  <conditionalFormatting sqref="B79">
    <cfRule type="duplicateValues" priority="479" dxfId="16"/>
  </conditionalFormatting>
  <pageMargins left="0.196850393700787" right="0.196850393700787" top="0.196850393700787" bottom="0.196850393700787" header="0.511811023622047" footer="0"/>
  <pageSetup firstPageNumber="1" useFirstPageNumber="1" fitToHeight="0" horizontalDpi="300" verticalDpi="300" orientation="landscape" paperSize="1" scale="79" r:id="rId2"/>
  <headerFooter>
    <oddFooter>&amp;CPágina &amp;P de &amp;N</oddFooter>
  </headerFooter>
  <rowBreaks count="3" manualBreakCount="3">
    <brk id="25" max="16383" man="1"/>
    <brk id="57" max="16383" man="1"/>
    <brk id="6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saulo enciso</dc:creator>
  <cp:keywords/>
  <dc:description/>
  <cp:lastModifiedBy>Jose Manuel Santiesteban Zaldivar</cp:lastModifiedBy>
  <cp:lastPrinted>2026-07-23T15:10:39Z</cp:lastPrinted>
  <dcterms:created xsi:type="dcterms:W3CDTF">2020-01-21T15:53:00Z</dcterms:created>
  <dcterms:modified xsi:type="dcterms:W3CDTF">2026-07-24T22:14:48Z</dcterms:modified>
  <cp:category/>
  <cp:revision>10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2058-11.2.0.10351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F004B19DD70B44CA8C0E6973A006BCC9</vt:lpwstr>
  </property>
</Properties>
</file>