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3-2026\CATALOGOS PU CONV 023\"/>
    </mc:Choice>
  </mc:AlternateContent>
  <bookViews>
    <workbookView xWindow="-98" yWindow="-98" windowWidth="21795" windowHeight="12975" tabRatio="500" activeTab="0"/>
  </bookViews>
  <sheets>
    <sheet name="CATALOGO" sheetId="1" r:id="rId3"/>
  </sheets>
  <definedNames>
    <definedName name="_xlnm._FilterDatabase" localSheetId="0" hidden="1">CATALOGO!$C$16:$I$251</definedName>
    <definedName name="area">#REF!</definedName>
    <definedName name="_xlnm.Print_Area" localSheetId="0">CATALOGO!$C$1:$I$282</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<sst xmlns="http://schemas.openxmlformats.org/spreadsheetml/2006/main" count="700" uniqueCount="490">
  <si>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</si>
  <si>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</si>
  <si>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</si>
  <si>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</si>
  <si>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</si>
  <si>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</si>
  <si>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</si>
  <si>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</si>
  <si>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</si>
  <si>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</si>
  <si>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</si>
  <si>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</si>
  <si>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</si>
  <si>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</si>
  <si>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</si>
  <si>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</si>
  <si>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</si>
  <si>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</si>
  <si>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</si>
  <si>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</si>
  <si>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</si>
  <si>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M3</t>
  </si>
  <si>
    <t>M3/KM</t>
  </si>
  <si>
    <t>PZA</t>
  </si>
  <si>
    <t>M2</t>
  </si>
  <si>
    <t>M</t>
  </si>
  <si>
    <t>RESUMEN DE PARTIDAS</t>
  </si>
  <si>
    <t>IMPORTE CON LETRA (IVA INCLUIDO)</t>
  </si>
  <si>
    <t>SUBTOTAL M. N.</t>
  </si>
  <si>
    <t>IVA M. N.</t>
  </si>
  <si>
    <t>TOTAL M. N.</t>
  </si>
  <si>
    <t>PRELIMINARES</t>
  </si>
  <si>
    <t>A1</t>
  </si>
  <si>
    <t>A2</t>
  </si>
  <si>
    <t>A3</t>
  </si>
  <si>
    <t>A4</t>
  </si>
  <si>
    <t>ALBAÑILERÍAS</t>
  </si>
  <si>
    <t>SIOP-005</t>
  </si>
  <si>
    <t>SIOP-008</t>
  </si>
  <si>
    <t>SIOP-018</t>
  </si>
  <si>
    <t>SIOP-025</t>
  </si>
  <si>
    <t>SIOP-026</t>
  </si>
  <si>
    <t>SIOP-029</t>
  </si>
  <si>
    <t>SIOP-030</t>
  </si>
  <si>
    <t>SIOP-031</t>
  </si>
  <si>
    <t>SIOP-033</t>
  </si>
  <si>
    <t>SIOP-035</t>
  </si>
  <si>
    <t>SIOP-041</t>
  </si>
  <si>
    <t>SIOP-042</t>
  </si>
  <si>
    <t>A5</t>
  </si>
  <si>
    <t>A6</t>
  </si>
  <si>
    <t>A7</t>
  </si>
  <si>
    <t>A8</t>
  </si>
  <si>
    <t>SAL</t>
  </si>
  <si>
    <t>A9</t>
  </si>
  <si>
    <t>A10</t>
  </si>
  <si>
    <t>SIOP-001</t>
  </si>
  <si>
    <t>SIOP-002</t>
  </si>
  <si>
    <t>SIOP-003</t>
  </si>
  <si>
    <t>SIOP-004</t>
  </si>
  <si>
    <t>SIOP-006</t>
  </si>
  <si>
    <t>SIOP-007</t>
  </si>
  <si>
    <t>SIOP-009</t>
  </si>
  <si>
    <t>SIOP-010</t>
  </si>
  <si>
    <t>SIOP-011</t>
  </si>
  <si>
    <t>SIOP-012</t>
  </si>
  <si>
    <t>SIOP-013</t>
  </si>
  <si>
    <t>SIOP-014</t>
  </si>
  <si>
    <t>SIOP-015</t>
  </si>
  <si>
    <t>SIOP-016</t>
  </si>
  <si>
    <t>SIOP-017</t>
  </si>
  <si>
    <t>SIOP-019</t>
  </si>
  <si>
    <t>SIOP-020</t>
  </si>
  <si>
    <t>SIOP-021</t>
  </si>
  <si>
    <t>SIOP-022</t>
  </si>
  <si>
    <t>SIOP-023</t>
  </si>
  <si>
    <t>SIOP-024</t>
  </si>
  <si>
    <t>SIOP-027</t>
  </si>
  <si>
    <t>SIOP-028</t>
  </si>
  <si>
    <t>SIOP-032</t>
  </si>
  <si>
    <t>SIOP-034</t>
  </si>
  <si>
    <t>SIOP-036</t>
  </si>
  <si>
    <t>SIOP-037</t>
  </si>
  <si>
    <t>SIOP-038</t>
  </si>
  <si>
    <t>SIOP-039</t>
  </si>
  <si>
    <t>SIOP-040</t>
  </si>
  <si>
    <t>SIOP-043</t>
  </si>
  <si>
    <t>SIOP-044</t>
  </si>
  <si>
    <t>SIOP-045</t>
  </si>
  <si>
    <t>SIOP-046</t>
  </si>
  <si>
    <t>SIOP-047</t>
  </si>
  <si>
    <t>SIOP-048</t>
  </si>
  <si>
    <t>Terminación del edificio módulo 3 de Hospitalización del Centro de Atención de Salud Mental (CAISAME), en el municipio de Tlajomulco de Zúñiga, Jalisco.</t>
  </si>
  <si>
    <t>SIOP-E-SMA-OB-LP-0481-2026</t>
  </si>
  <si>
    <t>CONCLUSION DE MODULO DE HOSPITALIZACION - CAISAME</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</si>
  <si>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</si>
  <si>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EXCAVACIÓN EN ZANJAS, POR MEDIO MECÁNICO EN MATERIAL TIPO "II", EN SECO, ZONA B, DE 0.00 A 2.00M DE PROFUNDIDAD. INCLUYE: AFLOJE, EXTRACCIÓN DEL MATERIAL, LIMPIEZA, AFINE DE PLANTILLA, AFINE DE TALUDES, CONSERVACIÓN DE LA ZANJA, EQUIPO, MANO DE OBRA Y HERRAMIENTA.</t>
  </si>
  <si>
    <t>PLANTILLA APISONADA AL 85% PROCTOR EN ZANJA CON MATERIAL PRODUCTO DE BANCO. INCLUYE: MATERIAL, MANO DE OBRA, EQUIPO Y HERRAMIENTA.</t>
  </si>
  <si>
    <t>MURO DE ENRASE DE 28 CM. DE ESPESOR, DE BLOCK DE JALCRETO DE 11X14X28 ASENTADO CON MEZCLA CEMENTO ARENA 1:5 ACABADO COMÚN, INCLUYE: MATERIALES, MANO DE OBRA, EQUIPO Y HERRAMIENTA.</t>
  </si>
  <si>
    <t>RELLENO EN CEPAS O MESETAS CON MATERIAL PRODUCTO DE LA EXCAVACION COMPACTADO AL 90% CON COMPACTADOR DE IMPACTO, EN CAPAS NO MAYORES DE 20 CM., INCLUYE: INCORPORACION DE AGUA NECESARIA, MANO DE OBRA, HERRAMIENTAS Y ACARREOS.</t>
  </si>
  <si>
    <t>CARGA MECÁNICA Y ACARREO EN CAMIÓN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</si>
  <si>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</si>
  <si>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ANCLAJE DE CASTILLO DE SECCIÓN 50X50X70 DE CONCRETO HECHO EN OBRA F'C=200KG/CM2, INCLUYE: EXCAVACIÓN, ANCLAJE, PLOMEADO, COLADO, CURADO, MANO DE OBRA, HERRAMIENTA, MATERIAL, LIMPIEZA</t>
  </si>
  <si>
    <t>IMPERMEABILIZACIÓN DE FRANJA DE 50CM DE ALTURA EN MUROS COLINDANTES EXISTENTES A BASE DE CAPAS DE IMPERFEST Y COLOCACIÓN DE PLÁSTICO NEGRO PARA PROTEGER POSIBLES FILTRACIONES, INCLUYE: MATERIALES, MANO DE OBRA, EQUIPO Y HERRAMIENTA.</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</si>
  <si>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</si>
  <si>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</si>
  <si>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MUROS DE MAMPOSTERÍA</t>
  </si>
  <si>
    <t>DALA DE DESPLANTE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</si>
  <si>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INTERMEDIA Y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</si>
  <si>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DALA DE CORONACIÓN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</si>
  <si>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</si>
  <si>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 xml:space="preserve">ANCLAJE EPÓXICO DE DALAS A ESTRUCTURA DE CONCRETO EXISTENTE  A BASE DE FESTER CF 1000 O SIMILAR, INCLUYE: PERFORACIÓN DE 1/2" PARA ANCLAJE DE VARILLA DE 3/8" CON ROTOMARTILLO Y BROCA, CONSIDERANDO 10 CM ANCLADO EN LA LOSA Y DESARROLLO DE 10 CM PARA TRASLAPES, MATERIALES, MANO DE OBRA, EQUIPO, HERRAMIENTA, LIMPIEZA, DESPERDICIOS, ACARREOS. </t>
  </si>
  <si>
    <t xml:space="preserve">ANCLAJE EPÓXICO DE CASTILLOS A ESTRUCTURA DE CONCRETO EXISTENTE  A BASE DE FESTER CF 1000 O SIMILAR, INCLUYE: PERFORACIÓN DE 1/2" PARA ANCLAJE DE VARILLA DE 3/8" CON ROTOMARTILLO Y BROCA, CONSIDERANDO 10 CM ANCLADO EN LA LOSA Y DESARROLLO DE 70 CM PARA TRASLAPES, MATERIALES, MANO DE OBRA, EQUIPO, HERRAMIENTA, LIMPIEZA, DESPERDICIOS, ACARREOS. </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</si>
  <si>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</si>
  <si>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</si>
  <si>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BOQUILLA DE 15 A 20 CM DE ANCHO, CON MORTERO CEMENTO ARENA PROPORCIÓN 1:3, TERMINADO PULIDO, EN APERTURA DE VANOS DE PUERTAS Y VENTANAS. INCLUYE: SUMINISTRO, PULIDO,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</si>
  <si>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</si>
  <si>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</si>
  <si>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</si>
  <si>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INSTALACIÓN HIDROSANITARIA</t>
  </si>
  <si>
    <t>A4.1</t>
  </si>
  <si>
    <t>DRENAJE SANITARIO</t>
  </si>
  <si>
    <t>TRAZO Y NIVELACIÓN, CON MEDIOS TOPOGRÁFICOS, DE LÍNEA DE TUBERÍA. INCLUYE; MANO DE OBRA, EQUIPO, HERRAMIENTA Y TODO LO NECESARIO PARA SU CORRECTA EJECUCIÓN</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</si>
  <si>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</si>
  <si>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</si>
  <si>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</si>
  <si>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</si>
  <si>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</si>
  <si>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CODO PVC CEMENTAR, SANITARIO DE 4"X 45°. INCLUYE: SUMINISTRO, INSTALACIÓN, MATERIALES, PEGAMENTO PVC, MANO DE OBRA, HERRAMIENTA Y EQUIPO.</t>
  </si>
  <si>
    <t>CODO PVC CEMENTAR, SANITARIO DE 4"X 90°. INCLUYE: SUMINISTRO, INSTALACIÓN, MATERIALES, PEGAMENTO PVC, MANO DE OBRA, HERRAMIENTA Y EQUIPO.</t>
  </si>
  <si>
    <t>TEE PVC CEMENTAR SANITARIO DE 2". INCLUYE: SUMINISTRO, INSTALACIÓN, MATERIALES, PEGAMENTO PVC, MANO DE OBRA, HERRAMIENTA Y EQUIPO.</t>
  </si>
  <si>
    <t>YEE PVC CONEXIÓN CEMENTAR, SANITARIO DE 2"X2". INCLUYE: SUMINISTRO, INSTALACIÓN, MATERIALES, MANO DE OBRA, HERRAMIENTA Y EQUIPO.</t>
  </si>
  <si>
    <t>YEE PVC CONEXIÓN CEMENTAR, SANITARIO DE 4"X2". INCLUYE: SUMINISTRO, INSTALACIÓN, MATERIALES, MANO DE OBRA, HERRAMIENTA Y EQUIPO.</t>
  </si>
  <si>
    <t>YEE PVC CONEXIÓN CEMENTAR, SANITARIO DE 4"X4".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</si>
  <si>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</si>
  <si>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</si>
  <si>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A4.2</t>
  </si>
  <si>
    <t>AGUA POTABLE</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</si>
  <si>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</si>
  <si>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</si>
  <si>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</si>
  <si>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</si>
  <si>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 (25MM) DE DIÁMETRO, CON NORMA NMX-E-226/2 CNCP. INCLUYE: HERRAMIENTAS, CONEXIONES, EQUIPO, MANO DE OBRA Y TODO LO NECESARIO PARA SU CORRECTA EJECUCIÓN.</t>
  </si>
  <si>
    <t>SUMINISTRO E INSTALACIÓN DE TUBERÍA DE POLIPROPILENO COPOLÍMERO RANDOM (TUBOPLUS O SIMILAR) DE 3/4" (19MM)DE DIÁMETRO, CON NORMA NMX-E-226/2 CNCP. INCLUYE: HERRAMIENTAS, CONEXIONES, EQUIPO, MANO DE OBRA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</si>
  <si>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</si>
  <si>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</si>
  <si>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VÁLVULA DE ESFERA DE 2 1/2" DE TUBERÍA DE POLIPROPILENO COPOLÍMERO RANDOM (TUBOPLUS O SIMILAR) . INCLUYE: MATERIAL, MANO DE OBRA, EQUIPO Y HERRAMIENTA.</t>
  </si>
  <si>
    <t>SUMINISTRO Y COLOCACIÓN DE VÁLVULA DE ESFERA DE 2 " DE TUBERÍA DE POLIPROPILENO COPOLÍMERO RANDOM (TUBOPLUS O SIMILAR) . INCLUYE: MATERIAL, MANO DE OBRA, EQUIPO Y HERRAMIENTA.</t>
  </si>
  <si>
    <t>SIOP-049</t>
  </si>
  <si>
    <t>SUMINISTRO Y COLOCACIÓN DE VÁLVULA DE ESFERA DE 1 1/2" DE TUBERÍA DE POLIPROPILENO COPOLÍMERO RANDOM (TUBOPLUS O SIMILAR) . INCLUYE: MATERIAL, MANO DE OBRA, EQUIPO Y HERRAMIENTA.</t>
  </si>
  <si>
    <t>SIOP-050</t>
  </si>
  <si>
    <t>SUMINISTRO Y COLOCACIÓN DE VÁLVULA DE ESFERA DE 1 1/4" DE TUBERÍA DE POLIPROPILENO COPOLÍMERO RANDOM (TUBOPLUS O SIMILAR) . INCLUYE: MATERIAL, MANO DE OBRA, EQUIPO Y HERRAMIENTA.</t>
  </si>
  <si>
    <t>SIOP-051</t>
  </si>
  <si>
    <t>SUMINISTRO Y COLOCACIÓN DE VÁLVULA DE ESFERA DE 1" DE TUBERÍA DE POLIPROPILENO COPOLÍMERO RANDOM (TUBOPLUS O SIMILAR) . INCLUYE: MATERIAL, MANO DE OBRA, EQUIPO Y HERRAMIENTA.</t>
  </si>
  <si>
    <t>SIOP-052</t>
  </si>
  <si>
    <t>SUMINISTRO Y COLOCACIÓN DE VÁLVULA DE ESFERA DE 3/4" DE TUBERÍA DE POLIPROPILENO COPOLÍMERO RANDOM (TUBOPLUS O SIMILAR) . INCLUYE: MATERIAL, MANO DE OBRA, EQUIPO Y HERRAMIENTA.</t>
  </si>
  <si>
    <t>SIOP-053</t>
  </si>
  <si>
    <t>SUMINISTRO Y COLOCACIÓN DE VÁLVULA DE ESFERA DE 1/2" DE TUBERÍA DE POLIPROPILENO COPOLÍMERO RANDOM (TUBOPLUS O SIMILAR) . INCLUYE: MATERIAL, MANO DE OBRA, EQUIPO Y HERRAMIENTA.</t>
  </si>
  <si>
    <t>SIOP-054</t>
  </si>
  <si>
    <t>COLGANTEADA EN BÓVEDA HASTA 4 METROS DE ALTURA PARA INSTALACIONES HIDRAULICAS O ELECTRICAS. INCLUYE: 2 VARILLA ROSCADA DE Ø 3/8" DE 1 METRO @ 0.72 M EN BÓVEDA CON TAQUETE DE Ø 5/8”, 0.40 METROS DE UNICANAL 4X2, ANDAMIOS, ESCALERAS, MATERIALES MENORES Y DE CONSUMO, PRUEBAS, HERRAMIENTAS, MANO DE OBRA Y ACARREO DE MATERIALES AL SITIO DE SU COLOCACIÓN.</t>
  </si>
  <si>
    <t>SALIDAS ELÉCTRICAS E ILUMINACIÓN</t>
  </si>
  <si>
    <t>SIOP-055</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</si>
  <si>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</si>
  <si>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SIOP-056</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</si>
  <si>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</si>
  <si>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SIOP-057</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</si>
  <si>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</si>
  <si>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SIOP-058</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</si>
  <si>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</si>
  <si>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SIOP-059</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</si>
  <si>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</si>
  <si>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SIOP-060</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</si>
  <si>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</si>
  <si>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SIOP-061</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</si>
  <si>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</si>
  <si>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SIOP-062</t>
  </si>
  <si>
    <t>SUMINISTRO Y COLOCACION DE APAGADOR SENCILLO COLOR BLANCO SERIE CIEN MARCA LEVITON O SIMILAR. INCLUYE: PLACA DE 1 VENTANA, MANO DE OBRA, ACARREOS, HERRAMIENTA, DESPERDICIOS, LIMPIEZA Y TODO LO NECESARIO PARA SU CORRECTA INSTALACION.</t>
  </si>
  <si>
    <t>SIOP-063</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</si>
  <si>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</si>
  <si>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SIOP-064</t>
  </si>
  <si>
    <t>SUMINISTRO Y COLOCACIÓN DE LUMINARIO DE PANEL LED SUSPENDER/EMPOTRAR MARCA ILLUX O SIMILAR DE 60X60CM MOD. TL-1040, 40W, 110-277V, 3 000 K, 4 000 K Ó 6 500 K. INCLUYE: ACCESORIOS, MANO DE OBRA, EQUIPO, HERRAMIENTA..</t>
  </si>
  <si>
    <t>SIOP-065</t>
  </si>
  <si>
    <t>SUMINISTRO E INSTALACIÓN DE LUMINARIA TIPO SPOT DOWNLIGTH EMPOTRABLE LED PARA PLAFÓN MARCA TECNOLITE O SIMILAR, DE 24W, 127V, INCLUYE: ACCESORIOS, MANO DE OBRA, EQUIPO Y HERRAMIENTA.</t>
  </si>
  <si>
    <t>SIOP-066</t>
  </si>
  <si>
    <t>SUMINISTRO E INSTALACIÓN DE TIRAS DE LED PARA PLAFON MCA. TECNOLITE O SIMILAR, 5050 SMD A 12V, IP65, 3000K, 55W, 11W, 5M. MODELO 243-HTLED60IP655050B, EXTERIOR O SIMILAR, ACCESORIOS, MANO DE OBRA, EQUIPO Y HERRAMIENTA.</t>
  </si>
  <si>
    <t>BAJA TENSIÓN</t>
  </si>
  <si>
    <t>SIOP-067</t>
  </si>
  <si>
    <t>SUMINISTRO E INSTALACIÓN DE TABLERO NQ SQUARE D, MODELO NQ430L1C, 100A, 3 FASES, 4 HILOS, 30 POLOS, BARRA DE COBRE; INCLUYE: MANO DE OBRA, ACARREOS, HERRAMIENTA, LIMPIEZA Y TODO LO NECESARIO PARA SU CORRECTA INSTALACIÓN.</t>
  </si>
  <si>
    <t>SIOP-068</t>
  </si>
  <si>
    <t>SUMINISTRO E INSTALACIÓN DE TABLERO NQ SQUARE D, MODELO NQ430L2C, 225A, 3 FASES, 4 HILOS, 30 POLOS, BARRA DE COBRE; INCLUYE: MANO DE OBRA, ACARREOS, HERRAMIENTA, LIMPIEZA Y TODO LO NECESARIO PARA SU CORRECTA INSTALACIÓN.</t>
  </si>
  <si>
    <t>SIOP-069</t>
  </si>
  <si>
    <t>SUMINISTRO E INSTALACIÓN DE INTERRUPTOR DE 1 X 15,20 Ó 30 AMP QO, 120/240 V, 10 KA, MCA SQUARE D O SIMILAR, INCLUYE: ACARREOS, HERRAMIENTA, DESPERDICIOS, LIMPIEZA Y TODO LO NECESARIO PARA SU CORRECTA INSTALACIÓN.</t>
  </si>
  <si>
    <t>SIOP-070</t>
  </si>
  <si>
    <t>SUMINISTRO E INSTALACIÓN DE INTERRUPTOR DE 2 X 20 AMP QO MCA SQUARE D INCLUYE: ACARREOS, HERRAMIENTA, DESPERDICIOS, LIMPIEZA Y TODO LO NECESARIO PARA SU CORRECTA INSTALACIÓN.</t>
  </si>
  <si>
    <t>SIOP-071</t>
  </si>
  <si>
    <t>SUMINISTRO E INSTALACIÓN DE INTERRUPTOR DE 2 X 30 AMP QO MCA SQUARE D INCLUYE: ACARREOS, HERRAMIENTA, DESPERDICIOS, LIMPIEZA Y TODO LO NECESARIO PARA SU CORRECTA INSTALACIÓN.</t>
  </si>
  <si>
    <t>SIOP-072</t>
  </si>
  <si>
    <t>SUMINISTRO E INSTALACIÓN DE INTERRUPTOR DE 3 X 100 AMP  QO MCA SQUARE D HIDRONEUMÁTICO INCLUYE: ACARREOS, HERRAMIENTA, DESPERDICIOS, LIMPIEZA Y TODO LO NECESARIO PARA SU CORRECTA INSTALACIÓN.</t>
  </si>
  <si>
    <t>SIOP-073</t>
  </si>
  <si>
    <t>SUMINISTRO E INSTALACIÓN DE INTERRUPTOR DE 3 X 225 AMP MCA SQUARE D INCLUYE: ACARREOS, HERRAMIENTA, DESPERDICIOS, LIMPIEZA Y TODO LO NECESARIO PARA SU CORRECTA INSTALACIÓN.</t>
  </si>
  <si>
    <t>SIOP-074</t>
  </si>
  <si>
    <t>SUMINISTRO Y COLOCACIÓN DE TUBERIA CONDUIT METÁLICA GALVANIZADA DE 1/2" DE PARED DELGADA, INCLUYE: MATERIALES, CORTES, DESPERDICIOS, ROSCADO, COPLE, CONEXIÓN, MANO DE OBRA, EQUIPO, ANDAMIOS, HERRAMIENTA, A CUALQUIER NIVEL.</t>
  </si>
  <si>
    <t>SIOP-075</t>
  </si>
  <si>
    <t>SUMINISTRO Y COLOCACIÓN DE TUBERIA CONDUIT METÁLICA GALVANIZADA DE 3/4" DE PARED DELGADA, INCLUYE: MATERIALES, CORTES, DESPERDICIOS, COPLE, CONEXIÓNES, MANO DE OBRA, EQUIPO, ANDAMIOS, HERRAMIENTA, A CUALQUIER NIVEL.</t>
  </si>
  <si>
    <t>SIOP-076</t>
  </si>
  <si>
    <t>SUMINISTRO Y COLOCACIÓN DE TUBERIA CONDUIT METÁLICA GALVANIZADA DE 1" DE PARED DELGADA, INCLUYE: MATERIALES, CORTES, DESPERDICIOS, COPLE, CONEXIÓNES, MANO DE OBRA, EQUIPO, ANDAMIOS, HERRAMIENTA, A CUALQUIER NIVEL.</t>
  </si>
  <si>
    <t>SIOP-077</t>
  </si>
  <si>
    <t>SUMINISTRO Y COLOCACIÓN DE TUBERIA CONDUIT METÁLICA GALVANIZADA DE 1 1/2" DE PARED DELGADA, INCLUYE: MATERIALES, CORTES, DESPERDICIOS, COPLE, CONEXIÓNES, MANO DE OBRA, EQUIPO, ANDAMIOS, HERRAMIENTA, A CUALQUIER NIVEL.</t>
  </si>
  <si>
    <t>SIOP-078</t>
  </si>
  <si>
    <t>SUMINISTRO Y COLOCACIÓN DE TUBERIA CONDUIT METÁLICA GALVANIZADA DE 2" DE PARED DELGADA, INCLUYE: MATERIALES, CORTES, DESPERDICIOS, COPLE, CONEXIÓNES, MANO DE OBRA, EQUIPO, ANDAMIOS, HERRAMIENTA, A CUALQUIER NIVEL.</t>
  </si>
  <si>
    <t>SIOP-079</t>
  </si>
  <si>
    <t>SUMINISTRO Y COLOCACIÓN DE TUBERÍA PVC CONDUIT PESADO DE 1/2'', INCLUYE: CONEXIONES, CORTES, DESPERDICIOS, MANO DE OBRA, EQUIPO Y MATERIALES.</t>
  </si>
  <si>
    <t>SIOP-080</t>
  </si>
  <si>
    <t>SUMINISTRO Y COLOCACIÓN DE TUBERÍA PVC CONDUIT PESADO DE 3/4'', INCLUYE: CONEXIONES, CORTES, DESPERDICIOS, MANO DE OBRA, EQUIPO Y MATERIALES.</t>
  </si>
  <si>
    <t>SIOP-081</t>
  </si>
  <si>
    <t>SUMINISTRO Y COLOCACIÓN DE TUBERIA CONDUIT FLEXIBLE DE ACERO GALVANIZADO ENGARGOLADO DE FORMA HELICOIDAL (SAPA) DE 3/4", INCLUYE: MATERIALES, CORTES, DESPERDICIOS, ENSAMBLE, CONEXIÓNES, MANO DE OBRA, EQUIPO, ANDAMIOS, HERRAMIENTA, A CUALQUIER NIVEL.</t>
  </si>
  <si>
    <t>SIOP-082</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</si>
  <si>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</si>
  <si>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</si>
  <si>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</si>
  <si>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SIOP-084</t>
  </si>
  <si>
    <t>SUMINISTRO Y COLOCACIÓN DE CABLE ARMADO MC4 DE ALUMINIO XHHW CAL. 2, 3F (CAL. 2), 1N (CAL. 2), 1T (CAL. 4), 90°, 600V, CINTA REUNIDORA Y ARMADURA ENGARGOLADA DE FLEJE DE ALEACIÓN DE ALUMINIO. INCLUYE: MATERIALES, MANO DE OBRA, EQUIPO, HERRAMIENTA, ACARREOS, DESPERDICIOS, CORTES, LIMPIEZA.</t>
  </si>
  <si>
    <t>SIOP-085</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</si>
  <si>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</si>
  <si>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SIOP-086</t>
  </si>
  <si>
    <t>SUMINISTRO Y COLOCACIÓN DE CABLE ARMADO MC4 DE ALUMINIO XHHW CAL. 2/0, 3F (CAL. 2/0), 1N (CAL. 2/0), 1T (CAL. 4), 90°, 600V, CINTA REUNIDORA Y ARMADURA ENGARGOLADA DE FLEJE DE ALEACIÓN DE ALUMINIO. INCLUYE: MATERIALES, MANO DE OBRA, EQUIPO, HERRAMIENTA, ACARREOS, DESPERDICIOS, CORTES, LIMPIEZA.</t>
  </si>
  <si>
    <t>SIOP-087</t>
  </si>
  <si>
    <t>SUMINISTRO Y COLOCACIÓN DE CABLE ARMADO MC4 DE ALUMINIO XHHW CAL. 3/0, 3F (CAL. 3/0), 1N (CAL. 3/0), 1T (CAL. 4), 90°, 600V, CINTA REUNIDORA Y ARMADURA ENGARGOLADA DE FLEJE DE ALEACIÓN DE ALUMINIO. INCLUYE: MATERIALES, MANO DE OBRA, EQUIPO, HERRAMIENTA, ACARREOS, DESPERDICIOS, CORTES, LIMPIEZA.</t>
  </si>
  <si>
    <t>SIOP-088</t>
  </si>
  <si>
    <t>SUMINISTRO Y COLOCACIÓN DE CABLE ARMADO MC4 DE ALUMINIO XHHW 3x250 KCMIL, 1N (250 KCMIL), 1T (CAL. 2), 90°, 600V, CINTA REUNIDORA Y ARMADURA ENGARGOLADA DE FLEJE DE ALEACIÓN DE ALUMINIO. INCLUYE: MATERIALES, MANO DE OBRA, EQUIPO, HERRAMIENTA, ACARREOS, DESPERDICIOS, CORTES, LIMPIEZA.</t>
  </si>
  <si>
    <t>SIOP-089</t>
  </si>
  <si>
    <t>SUMINISTRO E INSTALACIÓN DE CABLE VINANEL XXI THW-LS 600 V. 90°, MARCA CONDUMEX O SIMILAR, CAL. 14, INCLUYE: DESPERDICIOS, MATERIALES MENORES, HERRAMIENTA, CONEXIONES, MANO DE OBRA ESPECIALIZADA, LIMPIEZA DEL ÁREA DE TRABAJO, PRUEBAS Y ACARREO AL SITIO DE SU COLOCACIÓN.</t>
  </si>
  <si>
    <t>SIOP-090</t>
  </si>
  <si>
    <t>SUMINISTRO E INSTALACIÓN DE CABLE VINANEL XXI THW-LS 600 V. 90°, MARCA CONDUMEX O SIMILAR, CAL. 12, INCLUYE: DESPERDICIOS, MATERIALES MENORES, HERRAMIENTA, CONEXIONES, MANO DE OBRA ESPECIALIZADA, LIMPIEZA DEL ÁREA DE TRABAJO, PRUEBAS Y ACARREO AL SITIO DE SU COLOCACIÓN.</t>
  </si>
  <si>
    <t>SIOP-091</t>
  </si>
  <si>
    <t>SUMINISTRO E INSTALACIÓN DE CABLE VINANEL XXI THW-LS 600 V. 90°, MARCA CONDUMEX O SIMILAR, CAL. 10, INCLUYE: DESPERDICIOS, MATERIALES MENORES, HERRAMIENTA, CONEXIONES, MANO DE OBRA ESPECIALIZADA, LIMPIEZA DEL ÁREA DE TRABAJO, PRUEBAS Y ACARREO AL SITIO DE SU COLOCACIÓN.</t>
  </si>
  <si>
    <t>SIOP-092</t>
  </si>
  <si>
    <t>SUMINISTRO Y COLOCACIÓN DE ALAMBRE DE COBRE DESNUDO SEMIDURO CAL. 12, AWG, MCA. CONDUMEX, O SIMILAR. INCLUYE: DESPERDICIOS, MATERIALES MENORES, PRUEBAS Y ACARREO AL SITIO DE SU COLOCACIÓN.</t>
  </si>
  <si>
    <t>TABLAROCA</t>
  </si>
  <si>
    <t>SIOP-093</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</si>
  <si>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</si>
  <si>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SIOP-094</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</si>
  <si>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</si>
  <si>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SIOP-095</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</si>
  <si>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</si>
  <si>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SIOP-096</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</si>
  <si>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</si>
  <si>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SIOP-097</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</si>
  <si>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</si>
  <si>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SIOP-098</t>
  </si>
  <si>
    <t>SUMINISTRO Y COLOCACIÓN DE MARCO DE ALUMINIO DE 1" DE ANCHO PARA PODER FIJAR DE LUMINARIAS DE 60X60 CMS. O DE DIFERENTES MEDIDAS EN LA LOSA Y/O PLAFONES INCLUYE: MATERIALES, HERRAMIENTA, ACARREOS, MANO DE OBRA.</t>
  </si>
  <si>
    <t>SIOP-099</t>
  </si>
  <si>
    <t>ABRIR HUECO EN PLAFÓN PARA RECIBIR LUMINARIO, TIPO SPOT DE 15 CMS A CUALQUIER ALTURA, INCLUYE: MANO DE OBRA, EQUIPO, HERRAMIENTA, ACARREO DEL MATERIAL PRODUCTO DE LA DEMOLICIÓN AL PUNTO DE ACOPIO Y RETIRO FUERA DE LA OBRA, LIMPIEZA.</t>
  </si>
  <si>
    <t>SIOP-100</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</si>
  <si>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</si>
  <si>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</si>
  <si>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SIOP-101</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</si>
  <si>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</si>
  <si>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SIOP-102</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</si>
  <si>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</si>
  <si>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SIOP-103</t>
  </si>
  <si>
    <t>SUMINISTRO Y COLOCACIÓN DE AZULEJO SPA DE 30X60 CM. COLOR WHITE GLOSSY, MARCA INTERCERAMIC. INCLUYE: HERRAMIENTA, MATERIALES, MANO DE OBRA, EQUIPO Y TODO LO NECESARIO PARA SU CORRECTA INSTALACIÓN.</t>
  </si>
  <si>
    <t>SIOP-104</t>
  </si>
  <si>
    <t>SUMINISTRO Y APLICACIÓN DE REDIMIX EN MUROS, INCLUYE: LIMPIEZA DE MURO. APLICACIÓN DE REDIMIX PASTA A 3 MANOS CON LLANA P, RODILLO, LIJADO, MATERIALES, HERRAMIENTA, HERRAMIENTA DE SEGURIDAD Y TODO LO NECESARIO PARA SU CORRECTA EJECUCIÓN</t>
  </si>
  <si>
    <t>SIOP-105</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</si>
  <si>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</si>
  <si>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SIOP-106</t>
  </si>
  <si>
    <t>SUMINISTRO Y APLICACIÓN DE PINTURA VINIL-ACRÍLICA MARCA: VINIMEX MATE DE COMEX, COLOR BLANCO OSTIÓN, SOBRE MUROS APLANADOS Y PLAFONES, A DOS MANOS, INCLUYE: PREPARACIÓN DE LA SUPERFICIE, APLICACIÓN DE SELLADOR, MATERIALES, MANO DE OBRA, ANDAMIOS Y HERRAMIENTA.</t>
  </si>
  <si>
    <t>SIOP-107</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</si>
  <si>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</si>
  <si>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SIOP-108</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</si>
  <si>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</si>
  <si>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SIOP-109</t>
  </si>
  <si>
    <t>SUMINISTRO Y APLICACIÓN DE BARRERA DE VAPOR Y PRIMARIO EPOXICO, INCLUYE: APLICACIÓN, MANO DE OBRA, MATERIAL, EQUIPO Y MANO DE OBRA.</t>
  </si>
  <si>
    <t>SIOP-110</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</si>
  <si>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</si>
  <si>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BAÑOS</t>
  </si>
  <si>
    <t>SIOP-111</t>
  </si>
  <si>
    <t>SUMINISTRO Y COLOCACIÓN DE MANGUERA COFLEX DE 1/2" PARA LAVABO DE 40 CM DE LONGITUD. INCLUYE: FLETES, MANIOBRAS, ACARREO, COLOCACIÓN A CUALQUIER NIVEL, FIJACIÓN, PRUEBAS, MATERIALES MENORES Y HERRAMIENTA NECESARIA.</t>
  </si>
  <si>
    <t>SIOP-112</t>
  </si>
  <si>
    <t>SUMINISTRO Y COLOCACIÓN DE MANGUERA DE TARJA MARCA URREA ACERO INOXIDABLE TUERCAS DE LATÓN DE 1/2" CON LONGITUD DE 55 CM, INCLUYE: FLETES, MANIOBRAS, ACARREO, COLOCACIÓN A CUALQUIER NIVEL, FIJACIÓN, PRUEBAS, MATERIALES MENORES Y HERRAMIENTA NECESARIA.</t>
  </si>
  <si>
    <t>SIOP-113</t>
  </si>
  <si>
    <t>SUMINISTRO Y COLOCACIÓN DE MEZCLADORA PARA TARJA DE 8" DE ACERO INOXIDABLE MARCA: URREA MOD. 9373 INOX O SIMILAR. INCLUYE: MATERIAL, MANO DE OBRA, EQUIPO Y HERRAMIENTA.</t>
  </si>
  <si>
    <t>SIOP-114</t>
  </si>
  <si>
    <t>SUMINISTRO Y COLOCACIÓN DE MEZCLADORA DE LAVABO 4" DE ACERO INOXIDABLE CÓDIGO 73INOX, LÍNEA URREA O EQUIVALENTE INCLUYE:  MANO DE OBRA CALIFICADA, MATERIALES MENORES, HERRAMIENTA, PRUEBAS, LIMPIEZA Y ACARREO DE LOS MATERIALES AL SITIO DE SU COLOCACIÓN.</t>
  </si>
  <si>
    <t>SIOP-115</t>
  </si>
  <si>
    <t>SUMINISTRO Y COLOCACIÓN DE CESPOL ECONOMICO PARA LAVABO ACABADO CROMO MARCA URREA CODIGO 207 O SIMILAR, INCLUYE: MATERIALES, MANO DE OBRA, EQUIPO Y HERRAMIENTA.</t>
  </si>
  <si>
    <t>SIOP-116</t>
  </si>
  <si>
    <t>SUMINISTRO Y COLOCACION DE CHUPON ANGER PARA LAVABO,INCLUYE: MATERIALES, MANO DE OBRA, EQUIPO Y HERRAMIENTA.</t>
  </si>
  <si>
    <t>SIOP-117</t>
  </si>
  <si>
    <t>SUMINISTRO Y COLOCACION DE CONTRACANASTA PARA TARJA MARCA HELVEX MODELO H-8801 EN BRONCE CON ACABADO EN CROMO, PARA FREGADERO, INCLUYE: MANO DE OBRA, EQUIPO Y HERRAMIENTA.</t>
  </si>
  <si>
    <t>SIOP-118</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</si>
  <si>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</si>
  <si>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SIOP-119</t>
  </si>
  <si>
    <t>SUMINISTRO Y COLOCACIÓN DE BARRA DE SEGURIDAD RECTA 1"X12" DE ACERO INOXIDABLE, DE 383 MM DE LONGITUD, DIÁMETRO DE 1", MARCA URREA MODELO 3350, INCLUYE: MATERIALES, INSTALACIÓN, MANO DE OBRA, EQUIPO Y HERRAMIENTA.</t>
  </si>
  <si>
    <t>SIOP-120</t>
  </si>
  <si>
    <t>SUMINISTRO Y COLOCACIÓN DE BARRA DE SEGURIDAD RECTA 1 1/4"X24" DE ACERO INOXIDABLE, DE 688 MM DE LONGITUD, DIÁMETRO DE 1 1/4", MARCA URREA MODELO 3353, INCLUYE: MATERIALES, INSTALACIÓN, MANO DE OBRA, EQUIPO Y HERRAMIENTA.</t>
  </si>
  <si>
    <t>SIOP-121</t>
  </si>
  <si>
    <t>SUMINISTRO Y COLOCACIÓN DE BARRA DE SEGURIDAD ABATIBLE DE ACERO INOXIDABLE DE 70CM DE LONGITUD, DIÁMETRO 1 1/4" MARCA URREA, CÓDIGO 68.6865.22, INCLUYE: MATERIALES, INSTALACIÓN, MANO DE OBRA, EQUIPO Y HERRAMIENTA.</t>
  </si>
  <si>
    <t>SIOP-122</t>
  </si>
  <si>
    <t>SUMINISTRO Y COLOCACIÓN DE GANCHO PORTA MULETAS, MARCA HELVEX, MODELO 266 CROMO. INCLUYE: MATERIALES DE FIJACIÓN, MANO DE OBRA, EQUIPO Y HERRAMIENTA</t>
  </si>
  <si>
    <t>SIOP-123</t>
  </si>
  <si>
    <t>SUMINISTRO Y COLOCACIÓN DE DISPENSADOR DE JABÓN MCA. JOFEL MOD. AC54000 O SIMILAR INCLUYE: MATERIAL, MANO DE OBRA, EQUIPO Y HERRAMIENTA.</t>
  </si>
  <si>
    <t>SIOP-124</t>
  </si>
  <si>
    <t>SUMINISTRO Y COLOCACIÓN DE DISPENSADOR DE PAPEL HIGIÉNICO, MODELO AE25000 FUTURA, DE ACERO INOXIDABLE O SIMILAR INCLUYE: MATERIAL, MANO DE OBRA, EQUIPO Y HERRAMIENTA.</t>
  </si>
  <si>
    <t xml:space="preserve"> PZA</t>
  </si>
  <si>
    <t>SIOP-125</t>
  </si>
  <si>
    <t>SUMINISTRO Y COLOCACIÓN DE DISPENSADOR DE TOALLAS INTERDOBLADAS, MARCA JOFEL, MODELO Z-600, LÍNEA FUTURA AH25000, DE ACERO INOXIDABLE O SIMILAR INCLUYE: MATERIAL, MANO DE OBRA, EQUIPO Y HERRAMIENTA.</t>
  </si>
  <si>
    <t>SIOP-126</t>
  </si>
  <si>
    <t>SUMINISTRO Y COLOCACION DE LLAVE ANGULAR DE 1/2" MCA. URREA, CAT. NO. 401, INCLUYE: FLETES, MANIOBRAS, ACARREO, COLOCACIÓN A CUALQUIER NIVEL, FIJACIÓN, PRUEBAS, MATERIALES MENORES Y HERRAMIENTA NECESARIA</t>
  </si>
  <si>
    <t>SIOP-127</t>
  </si>
  <si>
    <t>SUMINISTRO Y COLOCACIÓN DE COLADERA UNIVERSAL CON REJILLA DE ACERO INOXIDABLE 50, 75 Y 100 MM (2, 3 Y 4 PULGADAS) PLATA MARCA COFLEX O SIMILAR, INCLUYE: MATERIALES, ACARREOS, MANO DE OBRA, PRUEBAS, EQUIPO Y HERRAMIENTA.</t>
  </si>
  <si>
    <t>SIOP-128</t>
  </si>
  <si>
    <t>SUMINISTRO E INSTALACIÓN DE LAVAMANOS DE CUBIERTA DE SUPERFICIE SOLIDA TIPO CORIAN COLOR BLANCO, CON MEDIDAS DE 0.70 M X 0.55 M, CON FALDÓN O NARIZ FRONTAL Y LATERAL DE 0.40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</si>
  <si>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PUERTAS Y MUEBLES</t>
  </si>
  <si>
    <t>SIOP-129</t>
  </si>
  <si>
    <t>SUMINISTRO E INSTALACIÓN DE PUERTA SENCILLA DE METAL DE INTERCOMUNICACIÓN, ABATIMIENTO SENCILLO DE 1.05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</si>
  <si>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SIOP-130</t>
  </si>
  <si>
    <t>SUMINISTRO E INSTALACIÓN DE PUERTA SENCILLA DE METAL DE INTERCOMUNICACIÓN, ABATIMIENTO SENCILLO DE 1.10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</si>
  <si>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SIOP-131</t>
  </si>
  <si>
    <t>SUMINISTRO E INSTALACIÓN DE PUERTA SENCILLA DE METAL, ABATIMIENTO SENCILLO DE 1.30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</si>
  <si>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SIOP-132</t>
  </si>
  <si>
    <t>SUMINISTRO E INSTALACIÓN DE PUERTA DOBLE DE METAL, ABATIMIENTO SENCILLO DE 1.60 X 2.10 M, PUERTA CONTRA INCENDIO ASTURMEX UL 180 MINUTOS, MARCO MM: 83 CALIBRE DE HOJA: 20 SENCILLA: FORMADA POR DOS LÁMINAS DE ACERO GALVANIZADO CUENTA CON RIGIDIZADORES DE ACERO GALVANIZADO, AISLAMIENTO A BASE DE UN PANEL RÍGIDO DE LANA DE ROCA O LANA MINERAL DE ALTA DENSIDAD, CON PINTURA ELECTROSTÁTICA EN COLOR GRIS RAL7001 O COLOR BLANCO RAL9010 E, INCLUYE: MARCO DE ACERO GALVANIZADO MC83 CALIBRE 16, DOS BISAGRAS DE ACERO DE 3CM DE GROSOR CON UN SISTEMA DE AUTO-REGRESIÓN, BULÓN ANTI-PALANCA DE ACERO, CERRADURA CF ANTI-ENGANCHE MARCA TESA, PICAPORTE DE ACERO SINTETIZADO, BOMBILLOS DE LATON DE 40X40, MANIJA TIPO TUBULAR METÁLICA FORRADA CON POLIAMIDA Y BARRA DE EMBUTIR TESA ANTIPANICO QUICK 1E PLATA, MATERIALES, ACARREOS, MANO DE OBRA Y HERRAMIENTA.</t>
  </si>
  <si>
    <t>SIOP-133</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</si>
  <si>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3.80X0.70X0.80M, ZOCLO DE 5CM; INCLUYE: FABRICACIÓN, MATERIALES, MANO DE OBRA, EQUIPO, HERRAMIENTA.</t>
  </si>
  <si>
    <t>SIOP-134</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</si>
  <si>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7.00X0.70X0.80M, CON 6 CAJONES DE 0.18X0.40M, 2 PUERTAS DE 0.65X0.65M, CORREDERAS DE MONTAJE INFERIOR EN CIERRE SUAVE, ZOCLO DE 5CM; INCLUYE: FABRICACIÓN, RANURAS Y ORIFICIOS, MATERIALES, MANO DE OBRA, EQUIPO, HERRAMIENTA.</t>
  </si>
  <si>
    <t>A11</t>
  </si>
  <si>
    <t>VENTANERÍA Y CANCELERÍA DE ALUMINIO</t>
  </si>
  <si>
    <t>SIOP-135</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</si>
  <si>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</si>
  <si>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SIOP-136</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</si>
  <si>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</si>
  <si>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SIOP-137</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</si>
  <si>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</si>
  <si>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A12</t>
  </si>
  <si>
    <t>ACERO INOXIDABLE</t>
  </si>
  <si>
    <t>SIOP-138</t>
  </si>
  <si>
    <t>SUMINISTRO E INSTALACION DE LAVAMANOS COZUMEL , ACERO NOXIDABLE CAL.16 TIPO 304 ACABDO P-3 CON MEDIDAS DE 1.80 X 0.40 X 0.45 M, CON DOS USUARIOS LINEALES Y UN DESNIVEL DERECHO, CON MONOMANDO PIAZZA CR PIA-100 HELVEX INCLUYE ACARREO A SITIO, MANO DE OBRA , HERRAMIENTA Y TODO LO NECESARIO PARA SU CORRECTA INTALACION, NO INCLUYE CESPOL NI REJILLA</t>
  </si>
  <si>
    <t>SIOP-139</t>
  </si>
  <si>
    <t>SUMINISTRO E INSTALACION DE MESA AS-RFZ DE ACERO INOXIDABLE CON CUBIERTA DE CAL. 14 SIN BORDES NI REBABAS CON MEDIAS .85X.85X.75, INCLUYE ACARREO , MATERIAL , HERRAMIENTO,MANO DE OBRA Y TODO LO NECESARIO PARA SU CORRECTA INSTALACIÓN.</t>
  </si>
  <si>
    <t>SIOP-140</t>
  </si>
  <si>
    <t>SUMINISTRO E INSTALACIÓN REGADERA ESPECIAL, CON JABONERA EN ACERO INOXIDABLE CAL. 16 TIPO 304 ACABADO P-3, MEDIDA 30X15X1.20 INCLUYE REGADERA ANTISUICIDIOS VAVULA MARCA HERVEX MONOMANDO REGADERA TEMPORIZADOR AGUA FRIA CALIENTE PIA 200 ACABADO MEDIDA .30X.15X1.20, HARRAMIENTA, ACARREO A SITIO, MANO DE OBRA Y TODO LO NECESARIO PARA SU CORRECTA INSTALACIÓN</t>
  </si>
  <si>
    <t>SIOP-141</t>
  </si>
  <si>
    <t>SIOP-142</t>
  </si>
  <si>
    <t>SUMINISTRO E INSTALACION DE MESA DE LAVADO DOBLE TARJA POR FABRICACION DE MESA CON DOS TARJAS EN ACERO INOXIDABLE CUBIERTA Y TARJAS CAL.18 MONTA SOBRE ESTRUCTURA DE TUBULAR REDONDO DE 1 1/2" CAL.18 MEDIDAS 2.60 X 0.70 X 0.90 M, INCLUYE: ACARREO, MANO DE OBRA.</t>
  </si>
  <si>
    <t>SIOP-143</t>
  </si>
  <si>
    <t>SUMINISTRO E INSTALACION DE TARJA PARA EMPOTRAR EN ACERO INOX EN MEDIDAS 0.40 X 0.40 X 0.25 M, INCLUYE: ACARREO, MANO DE OBRA Y TODO LO NECESARIO PARA SU CORRECTA INSTALACIÓN</t>
  </si>
  <si>
    <t>A13</t>
  </si>
  <si>
    <t>SISTEMA CONTRA INCENDIO</t>
  </si>
  <si>
    <t>SIOP-144</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</si>
  <si>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</si>
  <si>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SIOP-145</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</si>
  <si>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</si>
  <si>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SIOP-146</t>
  </si>
  <si>
    <t>SUMINISTRO E INSTALACIÓN DE ESTACIÓN MANUAL DIRECCIONABLE DOBLE ACCIÓN, MARCA FIRE LITE, MODELO NBG-12LXSP, INCLUYE: MATERIAL, MANO DE OBRA, HERRAMIENTAS, MONTAJE Y TODO LO NECESARIO PARA SU CORRECTA EJECUCIÓN.</t>
  </si>
  <si>
    <t>SIOP-147</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</si>
  <si>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</si>
  <si>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SIOP-148</t>
  </si>
  <si>
    <t>SIOP-149</t>
  </si>
  <si>
    <t>SUMINISTRO E INSTALACIÓN DE CABLE TIPO FPL LAZO SLC 2 X 16 SÓLIDO, PAR TRENZADO, MARCA HONEYWELL, MODELO 4311, COLOR NEGRO/ROJO, INCLUYE: MATERIAL, MANO DE OBRA, HERRAMIENTAS, CORTES, DESPERDICIOS Y TODO LO NECESARIO PARA SU CORRECTA EJECUCIÓN.</t>
  </si>
  <si>
    <t>SIOP-150</t>
  </si>
  <si>
    <t>SUMINISTRO Y COLOCACIÓN DE SOPORTE TIPO PERA PARA TUBERIA DE DIÁMETRO 1/2", CONSIDERANDO VARILLA ROSCADA GALVANIZADA DE 3/8" DE HASTA 1 M DE SUJECIÓN, TUERCAS, RONDANAS Y TAQUETES. INCLUYE: FIJACIÓN, MATERIAL, MANO DE OBRA, EQUIPO Y HERRAMIENTA.</t>
  </si>
  <si>
    <t>SIOP-151</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</si>
  <si>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</si>
  <si>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SIOP-152</t>
  </si>
  <si>
    <t>SUMINISTRO E INSTALACIÓN DE EXTINTOR DE TIPO ABC POLVO QUÍMICO SECO DE 6.0 KG, MARCA LESSPIRO PLUS O SIMILAR, INCLUYE: MATERIAL, MANO DE OBRA, FIJACIONES, EQUIPO, HERRAMIENTA, Y TODO LO NECESARIO PARA SU CORRECTA INSTALACIÓN.</t>
  </si>
  <si>
    <t>A14</t>
  </si>
  <si>
    <t>DETECTORES DE HUMO</t>
  </si>
  <si>
    <t>SIOP-153</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</si>
  <si>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</si>
  <si>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SIOP-154</t>
  </si>
  <si>
    <t>SUMINISTRO E INSTALACIÓN DE BASE PARA DETECTORES DE HUMO, MARCA NOTIFIER, MODELO B210LP, INCLUYE: MATERIAL, MANO DE OBRA, HERRAMIENTAS, MONTAJE Y TODO LO NECESARIO PARA SU CORRECTA EJECUCIÓN.</t>
  </si>
  <si>
    <t>SIOP-155</t>
  </si>
  <si>
    <t>SUMINISTRO E INSTALACIÓN DE DETECTOR FOTOELECTRICO DIRECCIONABLE, MARCA NOTIFIER, MODELO FSP-851, INCLUYE: MATERIAL, MANO DE OBRA, HERRAMIENTAS, MONTAJE Y TODO LO NECESARIO PARA SU CORRECTA EJECUCIÓN.</t>
  </si>
  <si>
    <t>SIOP-156</t>
  </si>
  <si>
    <t>SIOP-157</t>
  </si>
  <si>
    <t>SIOP-158</t>
  </si>
  <si>
    <t>SUMINISTRO E INSTALACIÓN DE MODULO AISLADOR PARA LAZO INTELIGENTE, MARCA NOTIFIER, MODELO ISO-X, INCLUYE: MATERIAL, MANO DE OBRA, HERRAMIENTAS, MONTAJE Y TODO LO NECESARIO PARA SU CORRECTA EJECUCIÓN.</t>
  </si>
  <si>
    <t>SIOP-159</t>
  </si>
  <si>
    <t>SUMINISTRO E INSTALACIÓN DE MODULO DE CONTROL PARA LOS AUDIOVISUALES, MARCA NOTIFIER, MODELO FCM-1, INCLUYE: MATERIAL, MANO DE OBRA, HERRAMIENTAS, MONTAJE Y TODO LO NECESARIO PARA SU CORRECTA EJECUCIÓN.</t>
  </si>
  <si>
    <t>SIOP-160</t>
  </si>
  <si>
    <t>SUMINISTRO E INSTALACIÓN DE MODULO MONITOR CLASE A PARA SUPERVISIÓN Y MONITOREO, MARCA NOTIFIER, MODELO FMM-1, INCLUYE: MATERIAL, MANO DE OBRA, HERRAMIENTAS, MONTAJE Y TODO LO NECESARIO PARA SU CORRECTA EJECUCIÓN.</t>
  </si>
  <si>
    <t>SIOP-161</t>
  </si>
  <si>
    <t>A15</t>
  </si>
  <si>
    <t>SEÑALETICA</t>
  </si>
  <si>
    <t>SIOP-162</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</si>
  <si>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</si>
  <si>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SIOP-163</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</si>
  <si>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</si>
  <si>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A16</t>
  </si>
  <si>
    <t>AIRE ACONDICIONADO</t>
  </si>
  <si>
    <t>SIOP-164</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</si>
  <si>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</si>
  <si>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SIOP-165</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</si>
  <si>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</si>
  <si>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SIOP-166</t>
  </si>
  <si>
    <t>SUMINISTRO, INSTALACIÓN Y PUESTA EN MARCHA DE EXTRACTOR MARCA SOLER &amp; PALAU, MODELO CEB-1200, CON CAUDAL DE 706 CFM, 1/10 HP, 127 V. INCLUYE: FIJACIÓN, SOPORTERÍA, CONEXIONES ELÉCTRICAS, ACARREOS, MONTAJES, MANIOBRAS, HERRAMIENTA, MATERIAL, EQUIPO, PRUEBAS Y MANO DE OBRA.</t>
  </si>
  <si>
    <t>SIOP-167</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</si>
  <si>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</si>
  <si>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SIOP-168</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</si>
  <si>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</si>
  <si>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KG</t>
  </si>
  <si>
    <t>SIOP-169</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</si>
  <si>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</si>
  <si>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SIOP-170</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</si>
  <si>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</si>
  <si>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SIOP-171</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</si>
  <si>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</si>
  <si>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SIOP-172</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</si>
  <si>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</si>
  <si>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SIOP-173</t>
  </si>
  <si>
    <t>SUMINISTRO E INSTALACIÓN DE REJILLA DE EXTRACCIÓN DE AIRE MODELO HR, MARCA HR, FABRICADA EN ALUMINIO CON ALETAS HORIZONTALES AJUSTABLES, ACABADO EN PINTURA ELECTROSTÁTICA BLANCA, MEDIDA 6" X 6". INCLUYE CUELLO DE CONEXIÓN, ACCESORIOS DE MONTAJE, SELLADO, LIMPIEZA DEL ÁREA Y MANO DE OBRA ESPECIALIZADA.</t>
  </si>
  <si>
    <t>SIOP-174</t>
  </si>
  <si>
    <t>REJILLA DE RETORNO, MODELO RPR DE 24" X 24" CON ADAPTADOR  REDONDO DE 20"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</si>
  <si>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SIOP-175</t>
  </si>
  <si>
    <t>SUMINISTRO E INSTALACIÓN DE TUBERÍA DE COBRE TIPO L DE 1/4”, PARA SISTEMAS DE REFRIGERACIÓN, INCLUYE CORTE, TRAZO, CURVADO, LIMPIEZA CON NITRÓGENO, UNIONES MEDIANTE SOLDADURA CON FLUX Y VARILLA DE PLATA, FIJACIÓN CON SOPORTERÍA ADECUADA CADA 1.50 M, ETIQUETADO.</t>
  </si>
  <si>
    <t>SIOP-176</t>
  </si>
  <si>
    <t>SUMINISTRO E INSTALACIÓN DE TUBERÍA DE COBRE TIPO L DE 1/2”, PARA SISTEMAS DE REFRIGERACIÓN, INCLUYE CORTE, TRAZO, CURVADO, LIMPIEZA CON NITRÓGENO, UNIONES MEDIANTE SOLDADURA CON FLUX Y VARILLA DE PLATA, FIJACIÓN CON SOPORTERÍA ADECUADA CADA 1.50 M, ETIQUETADO.</t>
  </si>
  <si>
    <t>SIOP-177</t>
  </si>
  <si>
    <t>SUMINISTRO E INSTALACIÓN DE AISLAMIENTO TÉRMICO TIPO ARMAFLEX DE 1” DE ESPESOR PARA TUBERÍA DE COBRE DE 1/4”, AUTOEXTINGUIBLE, CÉLULA CERRADA, LIBRE DE CFC. INCLUYE CORTE, ENMANGUE Y SELLADO CON ADHESIVO ESPECIAL PARA EVITAR CONDENSACIÓN, ACABADO LIMPIO Y CONTINUO.</t>
  </si>
  <si>
    <t>SIOP-178</t>
  </si>
  <si>
    <t>SUMINISTRO E INSTALACIÓN DE AISLAMIENTO TÉRMICO TIPO ARMAFLEX DE 1” DE ESPESOR PARA TUBERÍA DE COBRE DE 1/2”, AUTOEXTINGUIBLE, CÉLULA CERRADA, LIBRE DE CFC. INCLUYE CORTE, ENMANGUE Y SELLADO CON ADHESIVO ESPECIAL PARA EVITAR CONDENSACIÓN, ACABADO LIMPIO Y CONTINUO.</t>
  </si>
  <si>
    <t>SIOP-179</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</si>
  <si>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</si>
  <si>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SIOP-180</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</si>
  <si>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</si>
  <si>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SIOP-181</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</si>
  <si>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</si>
  <si>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A17</t>
  </si>
  <si>
    <t>VOZ Y DATOS</t>
  </si>
  <si>
    <t>SIOP-182</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</si>
  <si>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</si>
  <si>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SIOP-183</t>
  </si>
  <si>
    <t>SUMINISTRO E INSTALACIÓN DE TUBERÍA TUBO CONDUIT GALVANIZADO DE 3/4" PARED DELGADA CON COPLE, INCLUYE MATERIALES MENORES, MANO DE OBRA Y HERRAMIENTA.</t>
  </si>
  <si>
    <t>SIOP-184</t>
  </si>
  <si>
    <t>SUMINISTRO E INSTALACIÓN DE TUBO CONDUIT DE PVC PESADO 19MM. (3/4"), INCLUYE: MATERIALES MENORES, MANO DE OBRA Y HERRAMIENTA.</t>
  </si>
  <si>
    <t>SIOP-185</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</si>
  <si>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</si>
  <si>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SIOP-186</t>
  </si>
  <si>
    <t>SUMINISTRO Y COLOCACIÓN DE CHAROLA TIPO MALLA 66/300 MM ANCHO, INCLUYE: MANO DE OBRA, ACARREOS, HERRAMIENTA, DESPERDICIOS, LIMPIEZA Y TODO LO NECESARIO PARA SU CORRECTA INSTALACIÓN.</t>
  </si>
  <si>
    <t>SIOP-187</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</si>
  <si>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</si>
  <si>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SIOP-188</t>
  </si>
  <si>
    <t>SUMINISTRO E INSTALACIÓN DE CONECTOR JACK ESTILO 110 (DE IMPACTO), TIPO KEYSTONE, CATEGORÍA 6, DE 8 POSICIONES Y 8 CABLES, COLOR AZUL, INCLUYE: MATERIALES, MANO DE OBRA, HERRAMIENTA Y TODO LO NECESARIO PARA LA CORRECTA INSTALACIÓN.</t>
  </si>
  <si>
    <t>SIOP-189</t>
  </si>
  <si>
    <t>SUMINISTRO Y COLOCACION DE PATCH CORD CAT 6 DE 5 FT COLOR AZUL, INCLUYE: SUMINISTRO, INSTALACIÓN, MATERIALES, MANO DE OBRA, HERRAMIENTA Y EQUIPO.</t>
  </si>
  <si>
    <t>SIOP-190</t>
  </si>
  <si>
    <t>SUMINISTRO Y COLOCACION DE PATCH CORD CAT 6 DE 7 FT COLOR AZUL, INCLUYE: SUMINISTRO, INSTALACIÓN, MATERIALES, MANO DE OBRA, HERRAMIENTA Y EQUIPO.</t>
  </si>
  <si>
    <t>SIOP-191</t>
  </si>
  <si>
    <t>SUMINISTRO E INSTALACIÓN DE PLACA DE PARED VERTICAL, SALIDA PARA 2 PUERTOS, CON ESPACIOS PARA ETIQUETAS, COLOR BLANCO, INCLUYE: MATERIALES, MANO DE OBRA, HERRAMIENTA Y TODO LO NECESARIO PARA LA CORRECTA INSTALACIÓN.</t>
  </si>
  <si>
    <t>SIOP-192</t>
  </si>
  <si>
    <t>SUMINISTRO E INSTALACIÓN DE PUNTO DE ACCESO CISCO WAP371- DOBLE BANDA - WIFI AC/N -POE. O SIMILAR, INSTALACIÓN EN TECHO, INCLUYE: MATERIALES, MANO DE OBRA, FIJACIONES, CONEXIONES, PRUEBAS, HERRAMIENTA Y TODO LO NECESARIO PARA LA CORRECTA INSTALACIÓN.</t>
  </si>
  <si>
    <t>A18</t>
  </si>
  <si>
    <t>CCTV</t>
  </si>
  <si>
    <t>SIOP-193</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</si>
  <si>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</si>
  <si>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SIOP-194</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</si>
  <si>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</si>
  <si>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SIOP-195</t>
  </si>
  <si>
    <t>SUMINISTRO E INSTALACIÓN DE CAJA DE CONEXIONES PARA CAMARA DOMO MARCA HIKVISION O SIMILAR, MODELO DS-1280ZJ-DM55, INCLUYE: MANO DE OBRA, EQUIPO, ACCESORIOS DE FIJACIÓN, CONEXIONES Y TODO LO NECESARIO PARA SU CORRECTA EJECUCIÓN.</t>
  </si>
  <si>
    <t>SIOP-196</t>
  </si>
  <si>
    <t>SIOP-197</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</si>
  <si>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</si>
  <si>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A19</t>
  </si>
  <si>
    <t>SISTEMA VOCEO</t>
  </si>
  <si>
    <t>SIOP-198</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</si>
  <si>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</si>
  <si>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SIOP-199</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</si>
  <si>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</si>
  <si>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SIOP-200</t>
  </si>
  <si>
    <t>SUMINISTRO Y COLOCACION DE MEZCLADOR CONTROLADOR, 8 X 8 MATRIX, ENTRADAS Y SALIDAS BALANCEADAS, TRANSMISIÓN Y RECEPCIÓN HASTA 300 MTS, CON CAT 5, CENTRO DE PRIORIDAD CONTROL DE TONOS GRAVES Y AGUDOS POR ZONA, BOCINA MONITOR DE SELECTOR, HASTA CUATRO MICRÓFONOS DE ESTACIÓN REMOTA Y OCHO MÓDULOS DE AUDIO REMOTOS.</t>
  </si>
  <si>
    <t>SIOP-201</t>
  </si>
  <si>
    <t>SUMINISTRO Y COLOCACION DE MICRÓFONO DE ESTACIÓN REMOTA, CUELLO DE GANSO 14", SELECTOR DE OCHO ZONAS, INDICADOR INDIVIDUAL Ó TODAS LAS ZONAS, LED´S, INDICADORES DE NIVEL, BOCINA MONITOR, PARA CONECTAR HASTA CUATRO ESTACIONES AL PX-8000.</t>
  </si>
  <si>
    <t>SIOP-202</t>
  </si>
  <si>
    <t>SUMINISTRO Y COLOCACION DE MODULO DE ENTRADA DE AUDIO, CONTROLES DE GANANCIA, HASTA 300 MTS DE DISTANCIA CON CAT 5, PARA INSTALADORES EN CAJA ELÉCTRICA ESTÁNDAR DE PARED.</t>
  </si>
  <si>
    <t>SIOP-203</t>
  </si>
  <si>
    <t>SUMINISTRO Y COLOCACION DE AMPLIFICADOR, DOS CANALES A 70V, 120W (RMS) POR CANAL, ENTRADAS BALANCEADAS EN XLR, SALIDAS EN PARALELO XLR, FILTRO PASA ALTAS DE 400 HZ, SELECTOR DE TIERRA FLOTANTE, VENTILADOR DE ENFRIAMIENTO, INDICADOR DE NIVEL Y PICOS EN LEDS, ENTRADA DE 24VDC.</t>
  </si>
  <si>
    <t>SIOP-204</t>
  </si>
  <si>
    <t>SIOP-205</t>
  </si>
  <si>
    <t>SIOP-206</t>
  </si>
  <si>
    <t>SIOP-207</t>
  </si>
  <si>
    <t>SUMINISTRO Y COLOCACION DE CABLE DE AUDIO BINARY O SIMILAR DE 4X16 AWG, INCLUYE: MANO DE OBRA, EQUIPO, HERRAMIENTA, CORTES, DESPERDICIOS, Y LO NECESARIO PARA SU CORRECTA INSTALACIÓN.</t>
  </si>
  <si>
    <t>A20</t>
  </si>
  <si>
    <t>LIMPIEZAS</t>
  </si>
  <si>
    <t>SIOP-208</t>
  </si>
  <si>
    <t>LIMPIEZA GRUESA DURANTE LA OBRA, INCLUYE: MANO DE OBRA, EQUIPO Y HERRAMIENTA.</t>
  </si>
  <si>
    <t>SIOP-209</t>
  </si>
  <si>
    <t>LIMPIEZA FINA DE LA OBRA PARA ENTREGA, INCLUYE: MATERIALES, MANO DE OBRA, EQUIPO Y HERRAMIENTA.</t>
  </si>
  <si>
    <t>SUMINISTRO E INSTALACION DE WC CON CAJA EN ACERO INOXIDABLE CAL 16 TIPO 304 ACABADO P-3 MEDIDAS 0.36 X 0.70 X 0.70 M CON SALIDA SANITARIA DE 4" DIAMETRO, CESPOL DE 2 1/2" PARA DESCARGA A PISO INCLUYE ACCESORIOS PARA SU FUNCIONAMIENTO, ACARREO , HERRAMIENTA, MANO DE OBRA Y TODO LO NECESARIO PARA SU CORRECTA INSTALACION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</si>
</sst>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5">
    <font>
      <sz val="11"/>
      <color rgb="FF000000"/>
      <name val="Calibri"/>
      <family val="2"/>
      <charset val="-122"/>
    </font>
    <font>
      <sz val="10"/>
      <color theme="1"/>
      <name val="Arial"/>
      <family val="2"/>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color rgb="FF006600"/>
      <name val="Calibri"/>
      <family val="2"/>
    </font>
    <font>
      <sz val="10"/>
      <name val="Arial"/>
      <family val="2"/>
    </font>
    <font>
      <sz val="11"/>
      <color rgb="FF0000CC"/>
      <name val="Calibri"/>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0"/>
      <color rgb="FF006600"/>
      <name val="Calibri"/>
      <family val="2"/>
      <scheme val="minor"/>
    </font>
    <font>
      <sz val="10"/>
      <color rgb="FF006600"/>
      <name val="Calibri"/>
      <family val="2"/>
      <scheme val="minor"/>
    </font>
    <font>
      <b/>
      <sz val="10"/>
      <color rgb="FF0000CC"/>
      <name val="Calibri"/>
      <family val="2"/>
      <scheme val="minor"/>
    </font>
    <font>
      <sz val="10"/>
      <name val="Calibri"/>
      <family val="2"/>
      <scheme val="minor"/>
    </font>
    <font>
      <sz val="10"/>
      <color rgb="FF0000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39993023872"/>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cellStyleXfs>
  <cellXfs count="106">
    <xf numFmtId="0" fontId="0" fillId="0" borderId="0" xfId="0"/>
    <xf numFmtId="0" fontId="2" fillId="0" borderId="0" xfId="28" applyFont="1" applyAlignment="1">
      <alignment vertical="top"/>
      <protection/>
    </xf>
    <xf numFmtId="0" fontId="3" fillId="0" borderId="0" xfId="28" applyFont="1" applyAlignment="1">
      <alignment vertical="top"/>
      <protection/>
    </xf>
    <xf numFmtId="0" fontId="2" fillId="0" borderId="0" xfId="23" applyFont="1" applyAlignment="1">
      <alignment horizontal="center" vertical="center"/>
      <protection/>
    </xf>
    <xf numFmtId="0" fontId="4" fillId="0" borderId="0" xfId="0" applyFont="1"/>
    <xf numFmtId="0" fontId="0" fillId="0" borderId="0" xfId="0" applyAlignment="1">
      <alignment horizontal="justify"/>
    </xf>
    <xf numFmtId="0" fontId="5" fillId="0" borderId="1" xfId="28" applyFont="1" applyBorder="1" applyAlignment="1">
      <alignment horizontal="justify" vertical="top"/>
      <protection/>
    </xf>
    <xf numFmtId="0" fontId="5" fillId="0" borderId="2" xfId="28" applyFont="1" applyBorder="1" applyAlignment="1">
      <alignment horizontal="justify" vertical="top" wrapText="1"/>
      <protection/>
    </xf>
    <xf numFmtId="0" fontId="5" fillId="0" borderId="3" xfId="28" applyFont="1" applyBorder="1" applyAlignment="1">
      <alignment horizontal="center" vertical="top"/>
      <protection/>
    </xf>
    <xf numFmtId="0" fontId="5" fillId="0" borderId="0" xfId="28" applyFont="1" applyAlignment="1">
      <alignment horizontal="center" vertical="top"/>
      <protection/>
    </xf>
    <xf numFmtId="0" fontId="6" fillId="0" borderId="0" xfId="28" applyFont="1" applyAlignment="1">
      <alignment horizontal="justify" vertical="top" wrapText="1"/>
      <protection/>
    </xf>
    <xf numFmtId="0" fontId="5" fillId="0" borderId="4" xfId="28" applyFont="1" applyBorder="1" applyAlignment="1">
      <alignment horizontal="justify" vertical="top"/>
      <protection/>
    </xf>
    <xf numFmtId="0" fontId="6" fillId="0" borderId="1" xfId="28" applyFont="1" applyBorder="1" applyAlignment="1">
      <alignment horizontal="center" vertical="top"/>
      <protection/>
    </xf>
    <xf numFmtId="0" fontId="3" fillId="0" borderId="0" xfId="28" applyFont="1" applyAlignment="1">
      <alignment horizontal="justify" vertical="top"/>
      <protection/>
    </xf>
    <xf numFmtId="0" fontId="5" fillId="0" borderId="0" xfId="28" applyFont="1" applyAlignment="1">
      <alignment vertical="top"/>
      <protection/>
    </xf>
    <xf numFmtId="0" fontId="5" fillId="0" borderId="0" xfId="28" applyFont="1" applyAlignment="1">
      <alignment horizontal="justify" vertical="top"/>
      <protection/>
    </xf>
    <xf numFmtId="166" fontId="6" fillId="0" borderId="0" xfId="28" applyNumberFormat="1" applyFont="1" applyAlignment="1">
      <alignment horizontal="justify" vertical="top" wrapText="1"/>
      <protection/>
    </xf>
    <xf numFmtId="166" fontId="6" fillId="0" borderId="0" xfId="28" applyNumberFormat="1" applyFont="1" applyAlignment="1">
      <alignment horizontal="right" vertical="top" wrapText="1"/>
      <protection/>
    </xf>
    <xf numFmtId="49" fontId="9" fillId="0" borderId="0" xfId="28" applyNumberFormat="1" applyFont="1" applyAlignment="1">
      <alignment horizontal="center" vertical="top" wrapText="1"/>
      <protection/>
    </xf>
    <xf numFmtId="169" fontId="9" fillId="0" borderId="0" xfId="28" applyNumberFormat="1" applyFont="1" applyAlignment="1">
      <alignment horizontal="right" vertical="top"/>
      <protection/>
    </xf>
    <xf numFmtId="166" fontId="10" fillId="0" borderId="0" xfId="0" applyNumberFormat="1" applyFont="1" applyAlignment="1">
      <alignment horizontal="justify" vertical="top" wrapText="1"/>
    </xf>
    <xf numFmtId="49" fontId="11" fillId="0" borderId="0" xfId="0" applyNumberFormat="1" applyFont="1" applyAlignment="1">
      <alignment horizontal="left" vertical="top" shrinkToFit="1"/>
    </xf>
    <xf numFmtId="4" fontId="12" fillId="0" borderId="0" xfId="0" applyNumberFormat="1" applyFont="1" applyAlignment="1">
      <alignment horizontal="center" vertical="top" wrapText="1"/>
    </xf>
    <xf numFmtId="4" fontId="11" fillId="0" borderId="0" xfId="0" applyNumberFormat="1" applyFont="1" applyAlignment="1">
      <alignment horizontal="right" vertical="top" shrinkToFit="1"/>
    </xf>
    <xf numFmtId="49" fontId="11" fillId="0" borderId="0" xfId="0" applyNumberFormat="1" applyFont="1" applyAlignment="1">
      <alignment horizontal="justify" vertical="top" wrapText="1"/>
    </xf>
    <xf numFmtId="166" fontId="11" fillId="0" borderId="0" xfId="0" applyNumberFormat="1" applyFont="1" applyAlignment="1">
      <alignment horizontal="right" vertical="top" wrapText="1"/>
    </xf>
    <xf numFmtId="0" fontId="3" fillId="0" borderId="0" xfId="28" applyFont="1" applyAlignment="1">
      <alignment horizontal="center" vertical="top"/>
      <protection/>
    </xf>
    <xf numFmtId="4" fontId="3" fillId="0" borderId="0" xfId="28" applyNumberFormat="1" applyFont="1" applyAlignment="1">
      <alignment vertical="top"/>
      <protection/>
    </xf>
    <xf numFmtId="168" fontId="3" fillId="0" borderId="0" xfId="20" applyNumberFormat="1" applyFont="1" applyBorder="1" applyAlignment="1" applyProtection="1">
      <alignment vertical="top"/>
      <protection/>
    </xf>
    <xf numFmtId="168" fontId="4" fillId="0" borderId="0" xfId="0" applyNumberFormat="1" applyFont="1" applyAlignment="1">
      <alignment horizontal="right" vertical="top"/>
    </xf>
    <xf numFmtId="0" fontId="3" fillId="0" borderId="0" xfId="0" applyFont="1" applyAlignment="1">
      <alignment horizontal="justify" vertical="top" wrapText="1"/>
    </xf>
    <xf numFmtId="166" fontId="8" fillId="0" borderId="0" xfId="0" applyNumberFormat="1" applyFont="1" applyAlignment="1">
      <alignment horizontal="right" vertical="top" wrapText="1"/>
    </xf>
    <xf numFmtId="0" fontId="6" fillId="0" borderId="0" xfId="28" applyFont="1" applyAlignment="1">
      <alignment horizontal="justify" vertical="top"/>
      <protection/>
    </xf>
    <xf numFmtId="0" fontId="8" fillId="0" borderId="0" xfId="28" applyFont="1" applyAlignment="1">
      <alignment horizontal="left" vertical="top"/>
      <protection/>
    </xf>
    <xf numFmtId="0" fontId="8" fillId="0" borderId="0" xfId="28" applyFont="1" applyAlignment="1">
      <alignment horizontal="justify" vertical="top"/>
      <protection/>
    </xf>
    <xf numFmtId="0" fontId="14" fillId="0" borderId="0" xfId="23" applyFont="1" applyAlignment="1">
      <alignment vertical="top"/>
      <protection/>
    </xf>
    <xf numFmtId="0" fontId="5" fillId="0" borderId="5" xfId="28" applyFont="1" applyBorder="1" applyAlignment="1">
      <alignment horizontal="center" vertical="top" wrapText="1"/>
      <protection/>
    </xf>
    <xf numFmtId="14" fontId="2" fillId="0" borderId="6" xfId="28" applyNumberFormat="1" applyFont="1" applyBorder="1" applyAlignment="1">
      <alignment horizontal="left" vertical="top" wrapText="1"/>
      <protection/>
    </xf>
    <xf numFmtId="14" fontId="2" fillId="0" borderId="5" xfId="28" applyNumberFormat="1" applyFont="1" applyBorder="1" applyAlignment="1">
      <alignment horizontal="left" vertical="top" wrapText="1"/>
      <protection/>
    </xf>
    <xf numFmtId="0" fontId="2" fillId="0" borderId="5" xfId="28" applyFont="1" applyBorder="1" applyAlignment="1">
      <alignment horizontal="left" vertical="top" wrapText="1"/>
      <protection/>
    </xf>
    <xf numFmtId="14" fontId="2" fillId="0" borderId="7" xfId="28" applyNumberFormat="1" applyFont="1" applyBorder="1" applyAlignment="1">
      <alignment horizontal="left" vertical="top" wrapText="1"/>
      <protection/>
    </xf>
    <xf numFmtId="0" fontId="3" fillId="0" borderId="0" xfId="28" applyFont="1" applyAlignment="1">
      <alignment vertical="top" wrapText="1"/>
      <protection/>
    </xf>
    <xf numFmtId="0" fontId="5" fillId="0" borderId="0" xfId="28" applyFont="1" applyAlignment="1">
      <alignment vertical="top" wrapText="1"/>
      <protection/>
    </xf>
    <xf numFmtId="4" fontId="11" fillId="0" borderId="0" xfId="0" applyNumberFormat="1" applyFont="1" applyAlignment="1">
      <alignment horizontal="center" vertical="top" wrapText="1"/>
    </xf>
    <xf numFmtId="0" fontId="0" fillId="0" borderId="0" xfId="0" applyAlignment="1">
      <alignment wrapText="1"/>
    </xf>
    <xf numFmtId="0" fontId="15" fillId="0" borderId="0" xfId="0" applyFont="1" applyAlignment="1">
      <alignment horizontal="justify" vertical="top"/>
    </xf>
    <xf numFmtId="4" fontId="15" fillId="0" borderId="0" xfId="0" applyNumberFormat="1" applyFont="1" applyAlignment="1">
      <alignment horizontal="center" vertical="top" wrapText="1"/>
    </xf>
    <xf numFmtId="168" fontId="16" fillId="0" borderId="0" xfId="0" applyNumberFormat="1" applyFont="1" applyAlignment="1">
      <alignment horizontal="right" vertical="top"/>
    </xf>
    <xf numFmtId="0" fontId="15" fillId="0" borderId="0" xfId="28" applyFont="1" applyAlignment="1">
      <alignment vertical="top"/>
      <protection/>
    </xf>
    <xf numFmtId="0" fontId="2" fillId="0" borderId="1" xfId="28" applyFont="1" applyBorder="1" applyAlignment="1">
      <alignment horizontal="left" vertical="top"/>
      <protection/>
    </xf>
    <xf numFmtId="0" fontId="2" fillId="0" borderId="2" xfId="28" applyFont="1" applyBorder="1" applyAlignment="1">
      <alignment horizontal="left" vertical="top"/>
      <protection/>
    </xf>
    <xf numFmtId="0" fontId="2" fillId="0" borderId="8" xfId="28" applyFont="1" applyBorder="1" applyAlignment="1">
      <alignment horizontal="left" vertical="top"/>
      <protection/>
    </xf>
    <xf numFmtId="0" fontId="3" fillId="0" borderId="0" xfId="28" applyFont="1" applyAlignment="1">
      <alignment horizontal="left" vertical="top"/>
      <protection/>
    </xf>
    <xf numFmtId="0" fontId="5" fillId="0" borderId="0" xfId="28" applyFont="1" applyAlignment="1">
      <alignment horizontal="left" vertical="top"/>
      <protection/>
    </xf>
    <xf numFmtId="49" fontId="3" fillId="0" borderId="0" xfId="28" applyNumberFormat="1" applyFont="1" applyAlignment="1">
      <alignment horizontal="left" vertical="top"/>
      <protection/>
    </xf>
    <xf numFmtId="167" fontId="3" fillId="0" borderId="0" xfId="28" applyNumberFormat="1" applyFont="1" applyAlignment="1">
      <alignment horizontal="left" vertical="top"/>
      <protection/>
    </xf>
    <xf numFmtId="0" fontId="0" fillId="0" borderId="0" xfId="0" applyAlignment="1">
      <alignment horizontal="left"/>
    </xf>
    <xf numFmtId="0" fontId="5" fillId="0" borderId="1" xfId="28" applyFont="1" applyBorder="1" applyAlignment="1">
      <alignment vertical="top"/>
      <protection/>
    </xf>
    <xf numFmtId="0" fontId="5" fillId="0" borderId="2" xfId="28" applyFont="1" applyBorder="1" applyAlignment="1">
      <alignment vertical="top"/>
      <protection/>
    </xf>
    <xf numFmtId="0" fontId="5" fillId="0" borderId="8" xfId="28" applyFont="1" applyBorder="1" applyAlignment="1">
      <alignment vertical="top"/>
      <protection/>
    </xf>
    <xf numFmtId="0" fontId="17" fillId="2" borderId="9" xfId="32" applyFont="1" applyFill="1" applyBorder="1" applyAlignment="1">
      <alignment horizontal="center" vertical="center" wrapText="1"/>
      <protection/>
    </xf>
    <xf numFmtId="0" fontId="17" fillId="2" borderId="10" xfId="32" applyFont="1" applyFill="1" applyBorder="1" applyAlignment="1">
      <alignment horizontal="center" vertical="center" wrapText="1"/>
      <protection/>
    </xf>
    <xf numFmtId="0" fontId="17" fillId="2" borderId="11" xfId="32" applyFont="1" applyFill="1" applyBorder="1" applyAlignment="1">
      <alignment horizontal="center" vertical="center" wrapText="1"/>
      <protection/>
    </xf>
    <xf numFmtId="0" fontId="18" fillId="3" borderId="0" xfId="23" applyFont="1" applyFill="1" applyAlignment="1">
      <alignment vertical="top"/>
      <protection/>
    </xf>
    <xf numFmtId="0" fontId="19" fillId="3" borderId="0" xfId="23" applyFont="1" applyFill="1" applyAlignment="1">
      <alignment horizontal="center" vertical="top"/>
      <protection/>
    </xf>
    <xf numFmtId="0" fontId="18" fillId="3" borderId="0" xfId="23" applyFont="1" applyFill="1" applyAlignment="1">
      <alignment horizontal="center" vertical="top"/>
      <protection/>
    </xf>
    <xf numFmtId="170" fontId="18" fillId="3" borderId="0" xfId="23" applyNumberFormat="1" applyFont="1" applyFill="1" applyAlignment="1">
      <alignment vertical="top"/>
      <protection/>
    </xf>
    <xf numFmtId="0" fontId="17" fillId="2" borderId="0" xfId="32" applyFont="1" applyFill="1" applyAlignment="1">
      <alignment horizontal="center" vertical="center" wrapText="1"/>
      <protection/>
    </xf>
    <xf numFmtId="0" fontId="17" fillId="2" borderId="0" xfId="32" applyFont="1" applyFill="1" applyAlignment="1">
      <alignment horizontal="left" vertical="center" wrapText="1"/>
      <protection/>
    </xf>
    <xf numFmtId="168" fontId="17"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21" fillId="0" borderId="0" xfId="23" applyFont="1" applyAlignment="1">
      <alignment horizontal="center" vertical="top" wrapText="1"/>
      <protection/>
    </xf>
    <xf numFmtId="4" fontId="21" fillId="0" borderId="0" xfId="23" applyNumberFormat="1" applyFont="1" applyAlignment="1">
      <alignment horizontal="right" vertical="top"/>
      <protection/>
    </xf>
    <xf numFmtId="4" fontId="20" fillId="0" borderId="0" xfId="23" applyNumberFormat="1" applyFont="1" applyAlignment="1">
      <alignment horizontal="center" vertical="top"/>
      <protection/>
    </xf>
    <xf numFmtId="168" fontId="20" fillId="0" borderId="0" xfId="20" applyNumberFormat="1" applyFont="1" applyAlignment="1">
      <alignment vertical="top"/>
    </xf>
    <xf numFmtId="164" fontId="23" fillId="0" borderId="0" xfId="20" applyFont="1" applyAlignment="1">
      <alignment horizontal="right" vertical="top"/>
    </xf>
    <xf numFmtId="49" fontId="22" fillId="0" borderId="0" xfId="23" applyNumberFormat="1" applyFont="1" applyAlignment="1">
      <alignment horizontal="left" vertical="top"/>
      <protection/>
    </xf>
    <xf numFmtId="168" fontId="22" fillId="0" borderId="0" xfId="22" applyNumberFormat="1" applyFont="1" applyAlignment="1">
      <alignment vertical="top"/>
    </xf>
    <xf numFmtId="167" fontId="15" fillId="0" borderId="0" xfId="23" applyNumberFormat="1" applyFont="1" applyAlignment="1">
      <alignment horizontal="left" vertical="top"/>
      <protection/>
    </xf>
    <xf numFmtId="0" fontId="15" fillId="0" borderId="0" xfId="23" applyFont="1" applyAlignment="1">
      <alignment horizontal="center" vertical="top"/>
      <protection/>
    </xf>
    <xf numFmtId="4" fontId="15" fillId="0" borderId="0" xfId="23" applyNumberFormat="1" applyFont="1" applyAlignment="1">
      <alignment vertical="top"/>
      <protection/>
    </xf>
    <xf numFmtId="168" fontId="15" fillId="0" borderId="0" xfId="29" applyNumberFormat="1" applyFont="1" applyBorder="1" applyAlignment="1" applyProtection="1">
      <alignment vertical="top"/>
      <protection/>
    </xf>
    <xf numFmtId="0" fontId="24" fillId="0" borderId="0" xfId="0" applyFont="1" applyAlignment="1">
      <alignment horizontal="left" vertical="center"/>
    </xf>
    <xf numFmtId="49" fontId="0" fillId="0" borderId="0" xfId="0" applyNumberFormat="1"/>
    <xf numFmtId="0" fontId="15" fillId="0" borderId="0" xfId="0" applyFont="1" applyAlignment="1">
      <alignment horizontal="justify" vertical="top" wrapText="1"/>
    </xf>
    <xf numFmtId="168" fontId="3" fillId="0" borderId="0" xfId="28" applyNumberFormat="1" applyFont="1" applyAlignment="1">
      <alignment vertical="top"/>
      <protection/>
    </xf>
    <xf numFmtId="0" fontId="17" fillId="2" borderId="0" xfId="32" applyFont="1" applyFill="1" applyAlignment="1">
      <alignment horizontal="center" vertical="center" wrapText="1"/>
      <protection/>
    </xf>
    <xf numFmtId="0" fontId="5" fillId="0" borderId="1" xfId="28" applyFont="1" applyBorder="1" applyAlignment="1">
      <alignment horizontal="center" vertical="top"/>
      <protection/>
    </xf>
    <xf numFmtId="0" fontId="17" fillId="2" borderId="9" xfId="32" applyFont="1" applyFill="1" applyBorder="1" applyAlignment="1">
      <alignment horizontal="center" vertical="center" wrapText="1"/>
      <protection/>
    </xf>
    <xf numFmtId="0" fontId="17" fillId="2" borderId="10" xfId="32" applyFont="1" applyFill="1" applyBorder="1" applyAlignment="1">
      <alignment horizontal="center" vertical="center" wrapText="1"/>
      <protection/>
    </xf>
    <xf numFmtId="0" fontId="17" fillId="2" borderId="11" xfId="32" applyFont="1" applyFill="1" applyBorder="1" applyAlignment="1">
      <alignment horizontal="center" vertical="center" wrapText="1"/>
      <protection/>
    </xf>
    <xf numFmtId="0" fontId="5" fillId="0" borderId="8" xfId="28" applyFont="1" applyBorder="1" applyAlignment="1">
      <alignment horizontal="justify" vertical="top" wrapText="1"/>
      <protection/>
    </xf>
    <xf numFmtId="0" fontId="3" fillId="0" borderId="8" xfId="28" applyFont="1" applyBorder="1" applyAlignment="1">
      <alignment horizontal="justify" vertical="top"/>
      <protection/>
    </xf>
    <xf numFmtId="0" fontId="2" fillId="0" borderId="8" xfId="28" applyFont="1" applyBorder="1" applyAlignment="1">
      <alignment horizontal="justify" vertical="top"/>
      <protection/>
    </xf>
    <xf numFmtId="0" fontId="7" fillId="0" borderId="8" xfId="28" applyFont="1" applyBorder="1" applyAlignment="1">
      <alignment horizontal="center" vertical="top"/>
      <protection/>
    </xf>
    <xf numFmtId="0" fontId="2" fillId="0" borderId="3" xfId="28" applyFont="1" applyBorder="1" applyAlignment="1">
      <alignment horizontal="center" vertical="top"/>
      <protection/>
    </xf>
    <xf numFmtId="0" fontId="2" fillId="0" borderId="0" xfId="28" applyFont="1" applyAlignment="1">
      <alignment horizontal="center" vertical="top"/>
      <protection/>
    </xf>
    <xf numFmtId="0" fontId="2" fillId="0" borderId="5" xfId="28" applyFont="1" applyBorder="1" applyAlignment="1">
      <alignment horizontal="center" vertical="top"/>
      <protection/>
    </xf>
    <xf numFmtId="0" fontId="2" fillId="0" borderId="12" xfId="28" applyFont="1" applyBorder="1" applyAlignment="1">
      <alignment horizontal="center" vertical="top"/>
      <protection/>
    </xf>
    <xf numFmtId="0" fontId="2" fillId="0" borderId="13" xfId="28" applyFont="1" applyBorder="1" applyAlignment="1">
      <alignment horizontal="center" vertical="top"/>
      <protection/>
    </xf>
    <xf numFmtId="0" fontId="2" fillId="0" borderId="7" xfId="28" applyFont="1" applyBorder="1" applyAlignment="1">
      <alignment horizontal="center" vertical="top"/>
      <protection/>
    </xf>
    <xf numFmtId="0" fontId="5" fillId="0" borderId="2" xfId="28" applyFont="1" applyBorder="1" applyAlignment="1">
      <alignment horizontal="center" vertical="top"/>
      <protection/>
    </xf>
    <xf numFmtId="0" fontId="5" fillId="0" borderId="8" xfId="28" applyFont="1" applyBorder="1" applyAlignment="1">
      <alignment horizontal="center" vertical="top"/>
      <protection/>
    </xf>
    <xf numFmtId="14" fontId="5" fillId="0" borderId="4" xfId="28" applyNumberFormat="1" applyFont="1" applyBorder="1" applyAlignment="1">
      <alignment horizontal="right" vertical="top"/>
      <protection/>
    </xf>
    <xf numFmtId="14" fontId="5" fillId="0" borderId="3" xfId="28" applyNumberFormat="1" applyFont="1" applyBorder="1" applyAlignment="1">
      <alignment horizontal="right" vertical="top"/>
      <protection/>
    </xf>
    <xf numFmtId="14" fontId="5" fillId="0" borderId="12" xfId="28" applyNumberFormat="1" applyFont="1" applyBorder="1" applyAlignment="1">
      <alignment horizontal="right" vertical="top"/>
      <protection/>
    </xf>
  </cellXfs>
  <cellStyles count="19">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s>
  <dxfs count="48">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xdr:col>
      <xdr:colOff>219075</xdr:colOff>
      <xdr:row>3</xdr:row>
      <xdr:rowOff>19050</xdr:rowOff>
    </xdr:from>
    <xdr:to>
      <xdr:col>2</xdr:col>
      <xdr:colOff>1128117</xdr:colOff>
      <xdr:row>8</xdr:row>
      <xdr:rowOff>23769</xdr:rowOff>
    </xdr:to>
    <xdr:pic>
      <xdr:nvPicPr>
        <xdr:cNvPr id="4" name="Imagen 3">
          <a:extLst>
            <a:ext uri="{FF2B5EF4-FFF2-40B4-BE49-F238E27FC236}">
              <a16:creationId xmlns:a16="http://schemas.microsoft.com/office/drawing/2014/main" id="{5eb5e532-b797-4288-a21e-dc3d2e2e2ac5}"/>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8</xdr:col>
      <xdr:colOff>58875</xdr:colOff>
      <xdr:row>3</xdr:row>
      <xdr:rowOff>171330</xdr:rowOff>
    </xdr:from>
    <xdr:to>
      <xdr:col>8</xdr:col>
      <xdr:colOff>1554300</xdr:colOff>
      <xdr:row>5</xdr:row>
      <xdr:rowOff>137512</xdr:rowOff>
    </xdr:to>
    <xdr:pic>
      <xdr:nvPicPr>
        <xdr:cNvPr id="5" name="Imagen 4">
          <a:extLst>
            <a:ext uri="{FF2B5EF4-FFF2-40B4-BE49-F238E27FC236}">
              <a16:creationId xmlns:a16="http://schemas.microsoft.com/office/drawing/2014/main" id="{6a4e8aa2-bbe9-464a-af4a-2bfdc8a348ef}"/>
            </a:ext>
          </a:extLst>
        </xdr:cNvPr>
        <xdr:cNvPicPr>
          <a:picLocks noChangeAspect="1"/>
        </xdr:cNvPicPr>
      </xdr:nvPicPr>
      <xdr:blipFill>
        <a:blip r:embed="rId2"/>
        <a:stretch>
          <a:fillRect/>
        </a:stretch>
      </xdr:blipFill>
      <xdr:spPr>
        <a:xfrm>
          <a:off x="10077450" y="714375"/>
          <a:ext cx="1495425"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282"/>
  <sheetViews>
    <sheetView showGridLines="0" tabSelected="1" view="pageBreakPreview" zoomScaleNormal="100" zoomScaleSheetLayoutView="100" workbookViewId="0" topLeftCell="C10">
      <selection pane="topLeft" activeCell="G20" sqref="G20"/>
    </sheetView>
  </sheetViews>
  <sheetFormatPr defaultColWidth="14.5942857142857" defaultRowHeight="14.25"/>
  <cols>
    <col min="1" max="2" width="0" hidden="1" customWidth="1"/>
    <col min="3" max="3" width="20.5714285714286" style="56" customWidth="1"/>
    <col min="4" max="4" width="57" style="5" customWidth="1"/>
    <col min="5" max="5" width="13.7142857142857" customWidth="1"/>
    <col min="6" max="6" width="15.1428571428571" customWidth="1"/>
    <col min="7" max="7" width="18" customWidth="1"/>
    <col min="8" max="8" width="25.8571428571429" style="44" customWidth="1"/>
    <col min="9" max="9" width="24.2857142857143" customWidth="1"/>
  </cols>
  <sheetData>
    <row r="1" spans="3:9" s="1" customFormat="1" ht="14.25">
      <c r="C1" s="49"/>
      <c r="D1" s="6" t="s">
        <v>0</v>
      </c>
      <c r="E1" s="87" t="s">
        <v>1</v>
      </c>
      <c r="F1" s="87"/>
      <c r="G1" s="87"/>
      <c r="H1" s="87"/>
      <c r="I1" s="57"/>
    </row>
    <row r="2" spans="3:9" s="1" customFormat="1" ht="14.25">
      <c r="C2" s="50"/>
      <c r="D2" s="7" t="s">
        <v>2</v>
      </c>
      <c r="E2" s="8"/>
      <c r="F2" s="9"/>
      <c r="G2" s="9"/>
      <c r="H2" s="36"/>
      <c r="I2" s="58"/>
    </row>
    <row r="3" spans="3:9" s="1" customFormat="1" ht="14.65" thickBot="1">
      <c r="C3" s="50"/>
      <c r="D3" s="10" t="s">
        <v>3</v>
      </c>
      <c r="E3" s="94" t="s">
        <v>93</v>
      </c>
      <c r="F3" s="94"/>
      <c r="G3" s="94"/>
      <c r="H3" s="94"/>
      <c r="I3" s="58"/>
    </row>
    <row r="4" spans="3:9" s="1" customFormat="1" ht="14.65" thickBot="1">
      <c r="C4" s="50"/>
      <c r="D4" s="91"/>
      <c r="E4" s="94"/>
      <c r="F4" s="94"/>
      <c r="G4" s="94"/>
      <c r="H4" s="94"/>
      <c r="I4" s="58"/>
    </row>
    <row r="5" spans="3:9" s="1" customFormat="1" ht="14.65" thickBot="1">
      <c r="C5" s="50"/>
      <c r="D5" s="91"/>
      <c r="E5" s="94"/>
      <c r="F5" s="94"/>
      <c r="G5" s="94"/>
      <c r="H5" s="94"/>
      <c r="I5" s="58"/>
    </row>
    <row r="6" spans="3:9" s="1" customFormat="1" ht="14.25">
      <c r="C6" s="50"/>
      <c r="D6" s="11" t="s">
        <v>4</v>
      </c>
      <c r="E6" s="103" t="s">
        <v>5</v>
      </c>
      <c r="F6" s="103"/>
      <c r="G6" s="103"/>
      <c r="H6" s="37"/>
      <c r="I6" s="58"/>
    </row>
    <row r="7" spans="3:9" s="1" customFormat="1" ht="14.65" thickBot="1">
      <c r="C7" s="50"/>
      <c r="D7" s="92" t="s">
        <v>92</v>
      </c>
      <c r="E7" s="104" t="s">
        <v>6</v>
      </c>
      <c r="F7" s="104"/>
      <c r="G7" s="104"/>
      <c r="H7" s="38"/>
      <c r="I7" s="58"/>
    </row>
    <row r="8" spans="3:9" s="1" customFormat="1" ht="14.65" thickBot="1">
      <c r="C8" s="50"/>
      <c r="D8" s="92"/>
      <c r="E8" s="104" t="s">
        <v>7</v>
      </c>
      <c r="F8" s="104"/>
      <c r="G8" s="104"/>
      <c r="H8" s="39"/>
      <c r="I8" s="58"/>
    </row>
    <row r="9" spans="3:9" s="1" customFormat="1" ht="14.65" thickBot="1">
      <c r="C9" s="50"/>
      <c r="D9" s="92"/>
      <c r="E9" s="105" t="s">
        <v>8</v>
      </c>
      <c r="F9" s="105"/>
      <c r="G9" s="105"/>
      <c r="H9" s="40"/>
      <c r="I9" s="59"/>
    </row>
    <row r="10" spans="3:9" s="1" customFormat="1" ht="14.25">
      <c r="C10" s="50"/>
      <c r="D10" s="6" t="s">
        <v>9</v>
      </c>
      <c r="E10" s="87" t="s">
        <v>10</v>
      </c>
      <c r="F10" s="87"/>
      <c r="G10" s="87"/>
      <c r="H10" s="87"/>
      <c r="I10" s="12" t="s">
        <v>11</v>
      </c>
    </row>
    <row r="11" spans="3:9" s="1" customFormat="1" ht="14.65" thickBot="1">
      <c r="C11" s="50"/>
      <c r="D11" s="93"/>
      <c r="E11" s="95"/>
      <c r="F11" s="96"/>
      <c r="G11" s="96"/>
      <c r="H11" s="97"/>
      <c r="I11" s="101"/>
    </row>
    <row r="12" spans="3:9" s="1" customFormat="1" ht="14.65" thickBot="1">
      <c r="C12" s="51"/>
      <c r="D12" s="93"/>
      <c r="E12" s="98"/>
      <c r="F12" s="99"/>
      <c r="G12" s="99"/>
      <c r="H12" s="100"/>
      <c r="I12" s="102"/>
    </row>
    <row r="13" spans="3:8" s="2" customFormat="1" ht="13.5" thickBot="1">
      <c r="C13" s="52"/>
      <c r="D13" s="13"/>
      <c r="F13" s="13"/>
      <c r="H13" s="41"/>
    </row>
    <row r="14" spans="3:9" s="1" customFormat="1" ht="14.65" thickBot="1">
      <c r="C14" s="88" t="s">
        <v>12</v>
      </c>
      <c r="D14" s="89"/>
      <c r="E14" s="89"/>
      <c r="F14" s="89"/>
      <c r="G14" s="89"/>
      <c r="H14" s="89"/>
      <c r="I14" s="90"/>
    </row>
    <row r="15" spans="3:9" s="1" customFormat="1" ht="14.65" thickBot="1">
      <c r="C15" s="53"/>
      <c r="D15" s="15"/>
      <c r="E15" s="14"/>
      <c r="F15" s="14"/>
      <c r="G15" s="14"/>
      <c r="H15" s="42"/>
      <c r="I15" s="14"/>
    </row>
    <row r="16" spans="3:9" s="3" customFormat="1" ht="28.9" thickBot="1">
      <c r="C16" s="60" t="s">
        <v>13</v>
      </c>
      <c r="D16" s="61" t="s">
        <v>14</v>
      </c>
      <c r="E16" s="61" t="s">
        <v>15</v>
      </c>
      <c r="F16" s="61" t="s">
        <v>16</v>
      </c>
      <c r="G16" s="61" t="s">
        <v>17</v>
      </c>
      <c r="H16" s="61" t="s">
        <v>18</v>
      </c>
      <c r="I16" s="62" t="s">
        <v>19</v>
      </c>
    </row>
    <row r="17" spans="3:10" s="2" customFormat="1" ht="39.4">
      <c r="C17" s="54"/>
      <c r="D17" s="32" t="str">
        <f>+D7</f>
        <v>Terminación del edificio módulo 3 de Hospitalización del Centro de Atención de Salud Mental (CAISAME), en el municipio de Tlajomulco de Zúñiga, Jalisco.</v>
      </c>
      <c r="E17" s="16"/>
      <c r="F17" s="16"/>
      <c r="G17" s="16"/>
      <c r="H17" s="16"/>
      <c r="I17" s="17">
        <f>I18</f>
        <v>0</v>
      </c>
      <c r="J17" s="85"/>
    </row>
    <row r="18" spans="1:9" s="1" customFormat="1" ht="14.25">
      <c r="A18" s="82" t="str">
        <f>IF(C18=0,MAX($A$17:A17)+1,C18)</f>
        <v>A</v>
      </c>
      <c r="B18" s="82" t="str">
        <f t="shared" si="0" ref="B18">IF(TYPE(A18)=2,A18,IF(AND(1&lt;=A18,A18&lt;=9),"SIOP-00"&amp;A18,IF(AND(10&lt;=A18,A18&lt;=99),"SIOP-0"&amp;A18,IF(AND(100&lt;=A18),"SIOP-"&amp;A18))))</f>
        <v>A</v>
      </c>
      <c r="C18" s="33" t="s">
        <v>20</v>
      </c>
      <c r="D18" s="34" t="s">
        <v>94</v>
      </c>
      <c r="E18" s="18"/>
      <c r="F18" s="19"/>
      <c r="G18" s="20"/>
      <c r="H18" s="20"/>
      <c r="I18" s="31">
        <f>I19+I31+I39+I45+I79+I92+I119+I128+I139+I158+I165+I169+I176+I186+I196+I199+I218+I230+I236+I247</f>
        <v>0</v>
      </c>
    </row>
    <row r="19" spans="3:9" ht="14.25">
      <c r="C19" s="70" t="s">
        <v>32</v>
      </c>
      <c r="D19" s="70" t="s">
        <v>31</v>
      </c>
      <c r="E19" s="71"/>
      <c r="F19" s="72"/>
      <c r="G19" s="75"/>
      <c r="H19" s="73"/>
      <c r="I19" s="74">
        <f>SUM(I20:I30)</f>
        <v>0</v>
      </c>
    </row>
    <row r="20" spans="3:9" s="48" customFormat="1" ht="81">
      <c r="C20" s="78" t="s">
        <v>56</v>
      </c>
      <c r="D20" s="45" t="s">
        <v>95</v>
      </c>
      <c r="E20" s="79" t="s">
        <v>24</v>
      </c>
      <c r="F20" s="80">
        <v>560</v>
      </c>
      <c r="G20" s="81"/>
      <c r="H20" s="46" t="str">
        <f>numtext(G20)</f>
        <v>CERO PESOS 00/100 M.N.</v>
      </c>
      <c r="I20" s="47">
        <f t="shared" si="1" ref="I20:I30">+ROUND(F20*G20,2)</f>
        <v>0</v>
      </c>
    </row>
    <row r="21" spans="3:9" s="48" customFormat="1" ht="40.5">
      <c r="C21" s="78" t="s">
        <v>57</v>
      </c>
      <c r="D21" s="45" t="s">
        <v>96</v>
      </c>
      <c r="E21" s="79" t="s">
        <v>21</v>
      </c>
      <c r="F21" s="80">
        <v>44.79</v>
      </c>
      <c r="G21" s="81"/>
      <c r="H21" s="46" t="str">
        <f>numtext(G21)</f>
        <v>CERO PESOS 00/100 M.N.</v>
      </c>
      <c r="I21" s="47">
        <f t="shared" si="1"/>
        <v>0</v>
      </c>
    </row>
    <row r="22" spans="3:9" s="48" customFormat="1" ht="20.25">
      <c r="C22" s="78" t="s">
        <v>58</v>
      </c>
      <c r="D22" s="45" t="s">
        <v>97</v>
      </c>
      <c r="E22" s="79" t="s">
        <v>21</v>
      </c>
      <c r="F22" s="80">
        <v>8.96</v>
      </c>
      <c r="G22" s="81"/>
      <c r="H22" s="46" t="str" cm="1">
        <f t="array" ref="H22">+numtext(G22)</f>
        <v>CERO PESOS 00/100 M.N.</v>
      </c>
      <c r="I22" s="47">
        <f t="shared" si="1"/>
        <v>0</v>
      </c>
    </row>
    <row r="23" spans="3:10" ht="30.4">
      <c r="C23" s="78" t="s">
        <v>59</v>
      </c>
      <c r="D23" s="45" t="s">
        <v>98</v>
      </c>
      <c r="E23" s="79" t="s">
        <v>24</v>
      </c>
      <c r="F23" s="80">
        <v>100.79</v>
      </c>
      <c r="G23" s="81"/>
      <c r="H23" s="46" t="str" cm="1">
        <f t="array" ref="H23">+numtext(G23)</f>
        <v>CERO PESOS 00/100 M.N.</v>
      </c>
      <c r="I23" s="47">
        <f t="shared" si="1"/>
        <v>0</v>
      </c>
      <c r="J23" s="48"/>
    </row>
    <row r="24" spans="3:9" s="48" customFormat="1" ht="40.5">
      <c r="C24" s="78" t="s">
        <v>37</v>
      </c>
      <c r="D24" s="45" t="s">
        <v>99</v>
      </c>
      <c r="E24" s="79" t="s">
        <v>21</v>
      </c>
      <c r="F24" s="80">
        <v>22.40</v>
      </c>
      <c r="G24" s="81"/>
      <c r="H24" s="46" t="str" cm="1">
        <f t="array" ref="H24">+numtext(G24)</f>
        <v>CERO PESOS 00/100 M.N.</v>
      </c>
      <c r="I24" s="47">
        <f t="shared" si="1"/>
        <v>0</v>
      </c>
    </row>
    <row r="25" spans="3:9" s="48" customFormat="1" ht="40.5">
      <c r="C25" s="78" t="s">
        <v>60</v>
      </c>
      <c r="D25" s="45" t="s">
        <v>100</v>
      </c>
      <c r="E25" s="79" t="s">
        <v>21</v>
      </c>
      <c r="F25" s="80">
        <v>16.57</v>
      </c>
      <c r="G25" s="81"/>
      <c r="H25" s="46" t="str" cm="1">
        <f t="array" ref="H25">+numtext(G25)</f>
        <v>CERO PESOS 00/100 M.N.</v>
      </c>
      <c r="I25" s="47">
        <f t="shared" si="1"/>
        <v>0</v>
      </c>
    </row>
    <row r="26" spans="3:9" s="48" customFormat="1" ht="40.5">
      <c r="C26" s="78" t="s">
        <v>61</v>
      </c>
      <c r="D26" s="45" t="s">
        <v>101</v>
      </c>
      <c r="E26" s="79" t="s">
        <v>22</v>
      </c>
      <c r="F26" s="80">
        <v>182.31</v>
      </c>
      <c r="G26" s="81"/>
      <c r="H26" s="46" t="str" cm="1">
        <f t="array" ref="H26">+numtext(G26)</f>
        <v>CERO PESOS 00/100 M.N.</v>
      </c>
      <c r="I26" s="47">
        <f t="shared" si="1"/>
        <v>0</v>
      </c>
    </row>
    <row r="27" spans="3:9" s="48" customFormat="1" ht="30.4">
      <c r="C27" s="78" t="s">
        <v>38</v>
      </c>
      <c r="D27" s="45" t="s">
        <v>102</v>
      </c>
      <c r="E27" s="79" t="s">
        <v>23</v>
      </c>
      <c r="F27" s="80">
        <v>145</v>
      </c>
      <c r="G27" s="81"/>
      <c r="H27" s="46" t="str" cm="1">
        <f t="array" ref="H27">+numtext(G27)</f>
        <v>CERO PESOS 00/100 M.N.</v>
      </c>
      <c r="I27" s="47">
        <f t="shared" si="1"/>
        <v>0</v>
      </c>
    </row>
    <row r="28" spans="3:9" s="48" customFormat="1" ht="40.5">
      <c r="C28" s="78" t="s">
        <v>62</v>
      </c>
      <c r="D28" s="45" t="s">
        <v>103</v>
      </c>
      <c r="E28" s="79" t="s">
        <v>25</v>
      </c>
      <c r="F28" s="80">
        <v>223.97</v>
      </c>
      <c r="G28" s="81"/>
      <c r="H28" s="46" t="str" cm="1">
        <f t="array" ref="H28">+numtext(G28)</f>
        <v>CERO PESOS 00/100 M.N.</v>
      </c>
      <c r="I28" s="47">
        <f t="shared" si="1"/>
        <v>0</v>
      </c>
    </row>
    <row r="29" spans="3:9" s="48" customFormat="1" ht="40.5">
      <c r="C29" s="78" t="s">
        <v>63</v>
      </c>
      <c r="D29" s="45" t="s">
        <v>104</v>
      </c>
      <c r="E29" s="79" t="s">
        <v>21</v>
      </c>
      <c r="F29" s="80">
        <v>35.84</v>
      </c>
      <c r="G29" s="81"/>
      <c r="H29" s="46" t="str" cm="1">
        <f t="array" ref="H29">+numtext(G29)</f>
        <v>CERO PESOS 00/100 M.N.</v>
      </c>
      <c r="I29" s="47">
        <f t="shared" si="1"/>
        <v>0</v>
      </c>
    </row>
    <row r="30" spans="3:9" s="48" customFormat="1" ht="40.5">
      <c r="C30" s="78" t="s">
        <v>64</v>
      </c>
      <c r="D30" s="45" t="s">
        <v>105</v>
      </c>
      <c r="E30" s="79" t="s">
        <v>22</v>
      </c>
      <c r="F30" s="80">
        <v>394.19</v>
      </c>
      <c r="G30" s="81"/>
      <c r="H30" s="46" t="str" cm="1">
        <f t="array" ref="H30">+numtext(G30)</f>
        <v>CERO PESOS 00/100 M.N.</v>
      </c>
      <c r="I30" s="47">
        <f t="shared" si="1"/>
        <v>0</v>
      </c>
    </row>
    <row r="31" spans="3:9" s="48" customFormat="1" ht="13.15">
      <c r="C31" s="70" t="s">
        <v>33</v>
      </c>
      <c r="D31" s="70" t="s">
        <v>106</v>
      </c>
      <c r="E31" s="79"/>
      <c r="F31" s="80"/>
      <c r="G31" s="81"/>
      <c r="H31" s="46" t="str" cm="1">
        <f t="array" ref="H31">+numtext(G31)</f>
        <v>CERO PESOS 00/100 M.N.</v>
      </c>
      <c r="I31" s="74">
        <f>SUM(I32:I38)</f>
        <v>0</v>
      </c>
    </row>
    <row r="32" spans="3:9" s="48" customFormat="1" ht="70.9">
      <c r="C32" s="78" t="s">
        <v>65</v>
      </c>
      <c r="D32" s="45" t="s">
        <v>107</v>
      </c>
      <c r="E32" s="79" t="s">
        <v>25</v>
      </c>
      <c r="F32" s="80">
        <v>283.97</v>
      </c>
      <c r="G32" s="81"/>
      <c r="H32" s="46" t="str" cm="1">
        <f t="array" ref="H32">+numtext(G32)</f>
        <v>CERO PESOS 00/100 M.N.</v>
      </c>
      <c r="I32" s="47">
        <f t="shared" si="2" ref="I32:I87">+ROUND(F32*G32,2)</f>
        <v>0</v>
      </c>
    </row>
    <row r="33" spans="3:10" ht="70.9">
      <c r="C33" s="78" t="s">
        <v>66</v>
      </c>
      <c r="D33" s="45" t="s">
        <v>108</v>
      </c>
      <c r="E33" s="79" t="s">
        <v>25</v>
      </c>
      <c r="F33" s="80">
        <v>283.97</v>
      </c>
      <c r="G33" s="81"/>
      <c r="H33" s="46" t="str" cm="1">
        <f t="array" ref="H33">+numtext(G33)</f>
        <v>CERO PESOS 00/100 M.N.</v>
      </c>
      <c r="I33" s="47">
        <f t="shared" si="2"/>
        <v>0</v>
      </c>
      <c r="J33" s="48"/>
    </row>
    <row r="34" spans="3:9" s="48" customFormat="1" ht="70.9">
      <c r="C34" s="78" t="s">
        <v>67</v>
      </c>
      <c r="D34" s="45" t="s">
        <v>109</v>
      </c>
      <c r="E34" s="79" t="s">
        <v>25</v>
      </c>
      <c r="F34" s="80">
        <v>283.97</v>
      </c>
      <c r="G34" s="81"/>
      <c r="H34" s="46" t="str" cm="1">
        <f t="array" ref="H34">+numtext(G34)</f>
        <v>CERO PESOS 00/100 M.N.</v>
      </c>
      <c r="I34" s="47">
        <f t="shared" si="2"/>
        <v>0</v>
      </c>
    </row>
    <row r="35" spans="3:9" s="48" customFormat="1" ht="70.9">
      <c r="C35" s="78" t="s">
        <v>68</v>
      </c>
      <c r="D35" s="45" t="s">
        <v>110</v>
      </c>
      <c r="E35" s="79" t="s">
        <v>25</v>
      </c>
      <c r="F35" s="80">
        <v>620</v>
      </c>
      <c r="G35" s="81"/>
      <c r="H35" s="46" t="str" cm="1">
        <f t="array" ref="H35">+numtext(G35)</f>
        <v>CERO PESOS 00/100 M.N.</v>
      </c>
      <c r="I35" s="47">
        <f t="shared" si="2"/>
        <v>0</v>
      </c>
    </row>
    <row r="36" spans="3:10" ht="50.65">
      <c r="C36" s="78" t="s">
        <v>69</v>
      </c>
      <c r="D36" s="45" t="s">
        <v>111</v>
      </c>
      <c r="E36" s="79" t="s">
        <v>23</v>
      </c>
      <c r="F36" s="80">
        <v>245</v>
      </c>
      <c r="G36" s="81"/>
      <c r="H36" s="46" t="str" cm="1">
        <f t="array" ref="H36">+numtext(G36)</f>
        <v>CERO PESOS 00/100 M.N.</v>
      </c>
      <c r="I36" s="47">
        <f t="shared" si="2"/>
        <v>0</v>
      </c>
      <c r="J36" s="48"/>
    </row>
    <row r="37" spans="3:9" s="48" customFormat="1" ht="60.75">
      <c r="C37" s="78" t="s">
        <v>70</v>
      </c>
      <c r="D37" s="45" t="s">
        <v>112</v>
      </c>
      <c r="E37" s="79" t="s">
        <v>23</v>
      </c>
      <c r="F37" s="80">
        <v>170</v>
      </c>
      <c r="G37" s="81"/>
      <c r="H37" s="46" t="str" cm="1">
        <f t="array" ref="H37">+numtext(G37)</f>
        <v>CERO PESOS 00/100 M.N.</v>
      </c>
      <c r="I37" s="47">
        <f t="shared" si="2"/>
        <v>0</v>
      </c>
    </row>
    <row r="38" spans="3:9" s="48" customFormat="1" ht="50.65">
      <c r="C38" s="78" t="s">
        <v>39</v>
      </c>
      <c r="D38" s="45" t="s">
        <v>113</v>
      </c>
      <c r="E38" s="79" t="s">
        <v>24</v>
      </c>
      <c r="F38" s="80">
        <v>1039.9</v>
      </c>
      <c r="G38" s="81"/>
      <c r="H38" s="46" t="str" cm="1">
        <f t="array" ref="H38">+numtext(G38)</f>
        <v>CERO PESOS 00/100 M.N.</v>
      </c>
      <c r="I38" s="47">
        <f t="shared" si="2"/>
        <v>0</v>
      </c>
    </row>
    <row r="39" spans="3:9" s="48" customFormat="1" ht="13.15">
      <c r="C39" s="70" t="s">
        <v>34</v>
      </c>
      <c r="D39" s="70" t="s">
        <v>36</v>
      </c>
      <c r="E39" s="79"/>
      <c r="F39" s="80"/>
      <c r="G39" s="81"/>
      <c r="H39" s="46" t="str" cm="1">
        <f t="array" ref="H39">+numtext(G39)</f>
        <v>CERO PESOS 00/100 M.N.</v>
      </c>
      <c r="I39" s="74">
        <f>SUM(I40:I44)</f>
        <v>0</v>
      </c>
    </row>
    <row r="40" spans="3:9" s="48" customFormat="1" ht="50.65">
      <c r="C40" s="78" t="s">
        <v>71</v>
      </c>
      <c r="D40" s="45" t="s">
        <v>114</v>
      </c>
      <c r="E40" s="79" t="s">
        <v>24</v>
      </c>
      <c r="F40" s="80">
        <v>2079.79</v>
      </c>
      <c r="G40" s="81"/>
      <c r="H40" s="46" t="str" cm="1">
        <f t="array" ref="H40">+numtext(G40)</f>
        <v>CERO PESOS 00/100 M.N.</v>
      </c>
      <c r="I40" s="47">
        <f t="shared" si="2"/>
        <v>0</v>
      </c>
    </row>
    <row r="41" spans="3:10" ht="40.5">
      <c r="C41" s="78" t="s">
        <v>72</v>
      </c>
      <c r="D41" s="45" t="s">
        <v>115</v>
      </c>
      <c r="E41" s="79" t="s">
        <v>25</v>
      </c>
      <c r="F41" s="80">
        <v>277.50</v>
      </c>
      <c r="G41" s="81"/>
      <c r="H41" s="46" t="str" cm="1">
        <f t="array" ref="H41">+numtext(G41)</f>
        <v>CERO PESOS 00/100 M.N.</v>
      </c>
      <c r="I41" s="47">
        <f t="shared" si="2"/>
        <v>0</v>
      </c>
      <c r="J41" s="48"/>
    </row>
    <row r="42" spans="3:9" s="48" customFormat="1" ht="50.65">
      <c r="C42" s="78" t="s">
        <v>73</v>
      </c>
      <c r="D42" s="45" t="s">
        <v>116</v>
      </c>
      <c r="E42" s="79" t="s">
        <v>25</v>
      </c>
      <c r="F42" s="80">
        <v>65</v>
      </c>
      <c r="G42" s="81"/>
      <c r="H42" s="46" t="str" cm="1">
        <f t="array" ref="H42">+numtext(G42)</f>
        <v>CERO PESOS 00/100 M.N.</v>
      </c>
      <c r="I42" s="47">
        <f t="shared" si="2"/>
        <v>0</v>
      </c>
    </row>
    <row r="43" spans="3:9" s="48" customFormat="1" ht="30.4">
      <c r="C43" s="78" t="s">
        <v>74</v>
      </c>
      <c r="D43" s="45" t="s">
        <v>117</v>
      </c>
      <c r="E43" s="79" t="s">
        <v>24</v>
      </c>
      <c r="F43" s="80">
        <v>54</v>
      </c>
      <c r="G43" s="81"/>
      <c r="H43" s="46" t="str" cm="1">
        <f t="array" ref="H43">+numtext(G43)</f>
        <v>CERO PESOS 00/100 M.N.</v>
      </c>
      <c r="I43" s="47">
        <f t="shared" si="2"/>
        <v>0</v>
      </c>
    </row>
    <row r="44" spans="3:10" ht="81">
      <c r="C44" s="78" t="s">
        <v>75</v>
      </c>
      <c r="D44" s="45" t="s">
        <v>118</v>
      </c>
      <c r="E44" s="79" t="s">
        <v>23</v>
      </c>
      <c r="F44" s="80">
        <v>15</v>
      </c>
      <c r="G44" s="81"/>
      <c r="H44" s="46" t="str" cm="1">
        <f t="array" ref="H44">+numtext(G44)</f>
        <v>CERO PESOS 00/100 M.N.</v>
      </c>
      <c r="I44" s="47">
        <f t="shared" si="2"/>
        <v>0</v>
      </c>
      <c r="J44" s="48"/>
    </row>
    <row r="45" spans="3:9" s="48" customFormat="1" ht="13.15">
      <c r="C45" s="70" t="s">
        <v>35</v>
      </c>
      <c r="D45" s="70" t="s">
        <v>119</v>
      </c>
      <c r="E45" s="79"/>
      <c r="F45" s="80"/>
      <c r="G45" s="81"/>
      <c r="H45" s="46" t="str" cm="1">
        <f t="array" ref="H45">+numtext(G45)</f>
        <v>CERO PESOS 00/100 M.N.</v>
      </c>
      <c r="I45" s="74">
        <f>I46+I61</f>
        <v>0</v>
      </c>
    </row>
    <row r="46" spans="3:9" s="48" customFormat="1" ht="13.15">
      <c r="C46" s="76" t="s">
        <v>120</v>
      </c>
      <c r="D46" s="76" t="s">
        <v>121</v>
      </c>
      <c r="E46" s="79"/>
      <c r="F46" s="80"/>
      <c r="G46" s="81"/>
      <c r="H46" s="46" t="str" cm="1">
        <f t="array" ref="H46">+numtext(G46)</f>
        <v>CERO PESOS 00/100 M.N.</v>
      </c>
      <c r="I46" s="77">
        <f>SUM(I47:I60)</f>
        <v>0</v>
      </c>
    </row>
    <row r="47" spans="3:9" s="48" customFormat="1" ht="30.4">
      <c r="C47" s="78" t="s">
        <v>76</v>
      </c>
      <c r="D47" s="45" t="s">
        <v>122</v>
      </c>
      <c r="E47" s="79" t="s">
        <v>25</v>
      </c>
      <c r="F47" s="80">
        <v>196</v>
      </c>
      <c r="G47" s="81"/>
      <c r="H47" s="46" t="str" cm="1">
        <f t="array" ref="H47">+numtext(G47)</f>
        <v>CERO PESOS 00/100 M.N.</v>
      </c>
      <c r="I47" s="47">
        <f t="shared" si="2"/>
        <v>0</v>
      </c>
    </row>
    <row r="48" spans="3:9" s="48" customFormat="1" ht="40.5">
      <c r="C48" s="78" t="s">
        <v>40</v>
      </c>
      <c r="D48" s="45" t="s">
        <v>123</v>
      </c>
      <c r="E48" s="79" t="s">
        <v>25</v>
      </c>
      <c r="F48" s="80">
        <v>80</v>
      </c>
      <c r="G48" s="81"/>
      <c r="H48" s="46" t="str" cm="1">
        <f t="array" ref="H48">+numtext(G48)</f>
        <v>CERO PESOS 00/100 M.N.</v>
      </c>
      <c r="I48" s="47">
        <f t="shared" si="2"/>
        <v>0</v>
      </c>
    </row>
    <row r="49" spans="3:9" s="48" customFormat="1" ht="40.5">
      <c r="C49" s="78" t="s">
        <v>41</v>
      </c>
      <c r="D49" s="45" t="s">
        <v>124</v>
      </c>
      <c r="E49" s="79" t="s">
        <v>25</v>
      </c>
      <c r="F49" s="80">
        <v>50</v>
      </c>
      <c r="G49" s="81"/>
      <c r="H49" s="46" t="str" cm="1">
        <f t="array" ref="H49">+numtext(G49)</f>
        <v>CERO PESOS 00/100 M.N.</v>
      </c>
      <c r="I49" s="47">
        <f t="shared" si="2"/>
        <v>0</v>
      </c>
    </row>
    <row r="50" spans="3:9" s="48" customFormat="1" ht="40.5">
      <c r="C50" s="78" t="s">
        <v>77</v>
      </c>
      <c r="D50" s="45" t="s">
        <v>125</v>
      </c>
      <c r="E50" s="79" t="s">
        <v>25</v>
      </c>
      <c r="F50" s="80">
        <v>35</v>
      </c>
      <c r="G50" s="81"/>
      <c r="H50" s="46" t="str" cm="1">
        <f t="array" ref="H50">+numtext(G50)</f>
        <v>CERO PESOS 00/100 M.N.</v>
      </c>
      <c r="I50" s="47">
        <f t="shared" si="2"/>
        <v>0</v>
      </c>
    </row>
    <row r="51" spans="3:10" ht="30.4">
      <c r="C51" s="78" t="s">
        <v>78</v>
      </c>
      <c r="D51" s="45" t="s">
        <v>126</v>
      </c>
      <c r="E51" s="79" t="s">
        <v>23</v>
      </c>
      <c r="F51" s="80">
        <v>40</v>
      </c>
      <c r="G51" s="81"/>
      <c r="H51" s="46" t="str" cm="1">
        <f t="array" ref="H51">+numtext(G51)</f>
        <v>CERO PESOS 00/100 M.N.</v>
      </c>
      <c r="I51" s="47">
        <f t="shared" si="2"/>
        <v>0</v>
      </c>
      <c r="J51" s="48"/>
    </row>
    <row r="52" spans="3:10" s="35" customFormat="1" ht="30.4">
      <c r="C52" s="78" t="s">
        <v>42</v>
      </c>
      <c r="D52" s="45" t="s">
        <v>127</v>
      </c>
      <c r="E52" s="79" t="s">
        <v>23</v>
      </c>
      <c r="F52" s="80">
        <v>20</v>
      </c>
      <c r="G52" s="81"/>
      <c r="H52" s="46" t="str" cm="1">
        <f t="array" ref="H52">+numtext(G52)</f>
        <v>CERO PESOS 00/100 M.N.</v>
      </c>
      <c r="I52" s="47">
        <f t="shared" si="2"/>
        <v>0</v>
      </c>
      <c r="J52" s="48"/>
    </row>
    <row r="53" spans="3:9" s="48" customFormat="1" ht="30.4">
      <c r="C53" s="78" t="s">
        <v>43</v>
      </c>
      <c r="D53" s="45" t="s">
        <v>128</v>
      </c>
      <c r="E53" s="79" t="s">
        <v>23</v>
      </c>
      <c r="F53" s="80">
        <v>8</v>
      </c>
      <c r="G53" s="81"/>
      <c r="H53" s="46" t="str" cm="1">
        <f t="array" ref="H53">+numtext(G53)</f>
        <v>CERO PESOS 00/100 M.N.</v>
      </c>
      <c r="I53" s="47">
        <f t="shared" si="2"/>
        <v>0</v>
      </c>
    </row>
    <row r="54" spans="3:9" s="48" customFormat="1" ht="30.4">
      <c r="C54" s="78" t="s">
        <v>44</v>
      </c>
      <c r="D54" s="45" t="s">
        <v>129</v>
      </c>
      <c r="E54" s="79" t="s">
        <v>23</v>
      </c>
      <c r="F54" s="80">
        <v>4</v>
      </c>
      <c r="G54" s="81"/>
      <c r="H54" s="46" t="str" cm="1">
        <f t="array" ref="H54">+numtext(G54)</f>
        <v>CERO PESOS 00/100 M.N.</v>
      </c>
      <c r="I54" s="47">
        <f t="shared" si="2"/>
        <v>0</v>
      </c>
    </row>
    <row r="55" spans="3:9" s="48" customFormat="1" ht="20.25">
      <c r="C55" s="78" t="s">
        <v>79</v>
      </c>
      <c r="D55" s="45" t="s">
        <v>130</v>
      </c>
      <c r="E55" s="79" t="s">
        <v>23</v>
      </c>
      <c r="F55" s="80">
        <v>16</v>
      </c>
      <c r="G55" s="81"/>
      <c r="H55" s="46" t="str" cm="1">
        <f t="array" ref="H55">+numtext(G55)</f>
        <v>CERO PESOS 00/100 M.N.</v>
      </c>
      <c r="I55" s="47">
        <f t="shared" si="2"/>
        <v>0</v>
      </c>
    </row>
    <row r="56" spans="3:10" s="35" customFormat="1" ht="20.25">
      <c r="C56" s="78" t="s">
        <v>45</v>
      </c>
      <c r="D56" s="45" t="s">
        <v>131</v>
      </c>
      <c r="E56" s="79" t="s">
        <v>23</v>
      </c>
      <c r="F56" s="80">
        <v>10</v>
      </c>
      <c r="G56" s="81"/>
      <c r="H56" s="46" t="str" cm="1">
        <f t="array" ref="H56">+numtext(G56)</f>
        <v>CERO PESOS 00/100 M.N.</v>
      </c>
      <c r="I56" s="47">
        <f t="shared" si="2"/>
        <v>0</v>
      </c>
      <c r="J56" s="48"/>
    </row>
    <row r="57" spans="3:9" s="48" customFormat="1" ht="20.25">
      <c r="C57" s="78" t="s">
        <v>80</v>
      </c>
      <c r="D57" s="45" t="s">
        <v>132</v>
      </c>
      <c r="E57" s="79" t="s">
        <v>23</v>
      </c>
      <c r="F57" s="80">
        <v>20</v>
      </c>
      <c r="G57" s="81"/>
      <c r="H57" s="46" t="str" cm="1">
        <f t="array" ref="H57">+numtext(G57)</f>
        <v>CERO PESOS 00/100 M.N.</v>
      </c>
      <c r="I57" s="47">
        <f t="shared" si="2"/>
        <v>0</v>
      </c>
    </row>
    <row r="58" spans="3:9" s="48" customFormat="1" ht="20.25">
      <c r="C58" s="78" t="s">
        <v>46</v>
      </c>
      <c r="D58" s="45" t="s">
        <v>133</v>
      </c>
      <c r="E58" s="79" t="s">
        <v>23</v>
      </c>
      <c r="F58" s="80">
        <v>6</v>
      </c>
      <c r="G58" s="81"/>
      <c r="H58" s="46" t="str" cm="1">
        <f t="array" ref="H58">+numtext(G58)</f>
        <v>CERO PESOS 00/100 M.N.</v>
      </c>
      <c r="I58" s="47">
        <f t="shared" si="2"/>
        <v>0</v>
      </c>
    </row>
    <row r="59" spans="3:10" s="35" customFormat="1" ht="40.5">
      <c r="C59" s="78" t="s">
        <v>81</v>
      </c>
      <c r="D59" s="45" t="s">
        <v>134</v>
      </c>
      <c r="E59" s="79" t="s">
        <v>23</v>
      </c>
      <c r="F59" s="80">
        <v>15</v>
      </c>
      <c r="G59" s="81"/>
      <c r="H59" s="46" t="str" cm="1">
        <f t="array" ref="H59">+numtext(G59)</f>
        <v>CERO PESOS 00/100 M.N.</v>
      </c>
      <c r="I59" s="47">
        <f t="shared" si="2"/>
        <v>0</v>
      </c>
      <c r="J59" s="48"/>
    </row>
    <row r="60" spans="3:9" s="48" customFormat="1" ht="50.65">
      <c r="C60" s="78" t="s">
        <v>82</v>
      </c>
      <c r="D60" s="45" t="s">
        <v>135</v>
      </c>
      <c r="E60" s="79" t="s">
        <v>23</v>
      </c>
      <c r="F60" s="80">
        <v>30</v>
      </c>
      <c r="G60" s="81"/>
      <c r="H60" s="46" t="str" cm="1">
        <f t="array" ref="H60">+numtext(G60)</f>
        <v>CERO PESOS 00/100 M.N.</v>
      </c>
      <c r="I60" s="47">
        <f t="shared" si="2"/>
        <v>0</v>
      </c>
    </row>
    <row r="61" spans="3:9" s="48" customFormat="1" ht="13.15">
      <c r="C61" s="76" t="s">
        <v>136</v>
      </c>
      <c r="D61" s="76" t="s">
        <v>137</v>
      </c>
      <c r="E61" s="79"/>
      <c r="F61" s="80"/>
      <c r="G61" s="81"/>
      <c r="H61" s="46" t="str" cm="1">
        <f t="array" ref="H61">+numtext(G61)</f>
        <v>CERO PESOS 00/100 M.N.</v>
      </c>
      <c r="I61" s="77">
        <f>SUM(I62:I78)</f>
        <v>0</v>
      </c>
    </row>
    <row r="62" spans="3:10" s="35" customFormat="1" ht="30.4">
      <c r="C62" s="78" t="s">
        <v>83</v>
      </c>
      <c r="D62" s="45" t="s">
        <v>122</v>
      </c>
      <c r="E62" s="79" t="s">
        <v>25</v>
      </c>
      <c r="F62" s="80">
        <v>265</v>
      </c>
      <c r="G62" s="81"/>
      <c r="H62" s="46" t="str" cm="1">
        <f t="array" ref="H62">+numtext(G62)</f>
        <v>CERO PESOS 00/100 M.N.</v>
      </c>
      <c r="I62" s="47">
        <f t="shared" si="2"/>
        <v>0</v>
      </c>
      <c r="J62" s="48"/>
    </row>
    <row r="63" spans="3:9" s="48" customFormat="1" ht="40.5">
      <c r="C63" s="78" t="s">
        <v>84</v>
      </c>
      <c r="D63" s="45" t="s">
        <v>138</v>
      </c>
      <c r="E63" s="79" t="s">
        <v>25</v>
      </c>
      <c r="F63" s="80">
        <v>25</v>
      </c>
      <c r="G63" s="81"/>
      <c r="H63" s="46" t="str" cm="1">
        <f t="array" ref="H63">+numtext(G63)</f>
        <v>CERO PESOS 00/100 M.N.</v>
      </c>
      <c r="I63" s="47">
        <f t="shared" si="2"/>
        <v>0</v>
      </c>
    </row>
    <row r="64" spans="3:10" s="35" customFormat="1" ht="40.5">
      <c r="C64" s="78" t="s">
        <v>85</v>
      </c>
      <c r="D64" s="45" t="s">
        <v>139</v>
      </c>
      <c r="E64" s="79" t="s">
        <v>25</v>
      </c>
      <c r="F64" s="80">
        <v>20</v>
      </c>
      <c r="G64" s="81"/>
      <c r="H64" s="46" t="str" cm="1">
        <f t="array" ref="H64">+numtext(G64)</f>
        <v>CERO PESOS 00/100 M.N.</v>
      </c>
      <c r="I64" s="47">
        <f t="shared" si="2"/>
        <v>0</v>
      </c>
      <c r="J64" s="48"/>
    </row>
    <row r="65" spans="3:9" s="48" customFormat="1" ht="40.5">
      <c r="C65" s="78" t="s">
        <v>47</v>
      </c>
      <c r="D65" s="45" t="s">
        <v>140</v>
      </c>
      <c r="E65" s="79" t="s">
        <v>25</v>
      </c>
      <c r="F65" s="80">
        <v>20</v>
      </c>
      <c r="G65" s="81"/>
      <c r="H65" s="46" t="str" cm="1">
        <f t="array" ref="H65">+numtext(G65)</f>
        <v>CERO PESOS 00/100 M.N.</v>
      </c>
      <c r="I65" s="47">
        <f t="shared" si="2"/>
        <v>0</v>
      </c>
    </row>
    <row r="66" spans="3:10" ht="40.5">
      <c r="C66" s="78" t="s">
        <v>48</v>
      </c>
      <c r="D66" s="45" t="s">
        <v>141</v>
      </c>
      <c r="E66" s="79" t="s">
        <v>25</v>
      </c>
      <c r="F66" s="80">
        <v>35</v>
      </c>
      <c r="G66" s="81"/>
      <c r="H66" s="46" t="str" cm="1">
        <f t="array" ref="H66">+numtext(G66)</f>
        <v>CERO PESOS 00/100 M.N.</v>
      </c>
      <c r="I66" s="47">
        <f t="shared" si="2"/>
        <v>0</v>
      </c>
      <c r="J66" s="48"/>
    </row>
    <row r="67" spans="3:10" s="35" customFormat="1" ht="40.5">
      <c r="C67" s="78" t="s">
        <v>86</v>
      </c>
      <c r="D67" s="45" t="s">
        <v>142</v>
      </c>
      <c r="E67" s="79" t="s">
        <v>25</v>
      </c>
      <c r="F67" s="80">
        <v>50</v>
      </c>
      <c r="G67" s="81"/>
      <c r="H67" s="46" t="str" cm="1">
        <f t="array" ref="H67">+numtext(G67)</f>
        <v>CERO PESOS 00/100 M.N.</v>
      </c>
      <c r="I67" s="47">
        <f t="shared" si="2"/>
        <v>0</v>
      </c>
      <c r="J67" s="48"/>
    </row>
    <row r="68" spans="3:9" s="48" customFormat="1" ht="40.5">
      <c r="C68" s="78" t="s">
        <v>87</v>
      </c>
      <c r="D68" s="45" t="s">
        <v>143</v>
      </c>
      <c r="E68" s="79" t="s">
        <v>25</v>
      </c>
      <c r="F68" s="80">
        <v>40</v>
      </c>
      <c r="G68" s="81"/>
      <c r="H68" s="46" t="str" cm="1">
        <f t="array" ref="H68">+numtext(G68)</f>
        <v>CERO PESOS 00/100 M.N.</v>
      </c>
      <c r="I68" s="47">
        <f t="shared" si="2"/>
        <v>0</v>
      </c>
    </row>
    <row r="69" spans="3:9" s="48" customFormat="1" ht="40.5">
      <c r="C69" s="78" t="s">
        <v>88</v>
      </c>
      <c r="D69" s="45" t="s">
        <v>144</v>
      </c>
      <c r="E69" s="79" t="s">
        <v>25</v>
      </c>
      <c r="F69" s="80">
        <v>80</v>
      </c>
      <c r="G69" s="81"/>
      <c r="H69" s="46" t="str" cm="1">
        <f t="array" ref="H69">+numtext(G69)</f>
        <v>CERO PESOS 00/100 M.N.</v>
      </c>
      <c r="I69" s="47">
        <f t="shared" si="2"/>
        <v>0</v>
      </c>
    </row>
    <row r="70" spans="3:9" s="48" customFormat="1" ht="91.15">
      <c r="C70" s="78" t="s">
        <v>89</v>
      </c>
      <c r="D70" s="45" t="s">
        <v>145</v>
      </c>
      <c r="E70" s="79" t="s">
        <v>53</v>
      </c>
      <c r="F70" s="80">
        <v>30</v>
      </c>
      <c r="G70" s="81"/>
      <c r="H70" s="46" t="str" cm="1">
        <f t="array" ref="H70">+numtext(G70)</f>
        <v>CERO PESOS 00/100 M.N.</v>
      </c>
      <c r="I70" s="47">
        <f t="shared" si="2"/>
        <v>0</v>
      </c>
    </row>
    <row r="71" spans="3:10" s="35" customFormat="1" ht="30.4">
      <c r="C71" s="78" t="s">
        <v>90</v>
      </c>
      <c r="D71" s="45" t="s">
        <v>146</v>
      </c>
      <c r="E71" s="79" t="s">
        <v>23</v>
      </c>
      <c r="F71" s="80">
        <v>1</v>
      </c>
      <c r="G71" s="81"/>
      <c r="H71" s="46" t="str" cm="1">
        <f t="array" ref="H71">+numtext(G71)</f>
        <v>CERO PESOS 00/100 M.N.</v>
      </c>
      <c r="I71" s="47">
        <f t="shared" si="2"/>
        <v>0</v>
      </c>
      <c r="J71" s="48"/>
    </row>
    <row r="72" spans="3:9" s="48" customFormat="1" ht="30.4">
      <c r="C72" s="78" t="s">
        <v>91</v>
      </c>
      <c r="D72" s="45" t="s">
        <v>147</v>
      </c>
      <c r="E72" s="79" t="s">
        <v>23</v>
      </c>
      <c r="F72" s="80">
        <v>2</v>
      </c>
      <c r="G72" s="81"/>
      <c r="H72" s="46" t="str" cm="1">
        <f t="array" ref="H72">+numtext(G72)</f>
        <v>CERO PESOS 00/100 M.N.</v>
      </c>
      <c r="I72" s="47">
        <f t="shared" si="2"/>
        <v>0</v>
      </c>
    </row>
    <row r="73" spans="3:9" s="48" customFormat="1" ht="30.4">
      <c r="C73" s="78" t="s">
        <v>148</v>
      </c>
      <c r="D73" s="45" t="s">
        <v>149</v>
      </c>
      <c r="E73" s="79" t="s">
        <v>23</v>
      </c>
      <c r="F73" s="80">
        <v>2</v>
      </c>
      <c r="G73" s="81"/>
      <c r="H73" s="46" t="str" cm="1">
        <f t="array" ref="H73">+numtext(G73)</f>
        <v>CERO PESOS 00/100 M.N.</v>
      </c>
      <c r="I73" s="47">
        <f t="shared" si="2"/>
        <v>0</v>
      </c>
    </row>
    <row r="74" spans="3:10" ht="30.4">
      <c r="C74" s="78" t="s">
        <v>150</v>
      </c>
      <c r="D74" s="45" t="s">
        <v>151</v>
      </c>
      <c r="E74" s="79" t="s">
        <v>23</v>
      </c>
      <c r="F74" s="80">
        <v>2</v>
      </c>
      <c r="G74" s="81"/>
      <c r="H74" s="46" t="str" cm="1">
        <f t="array" ref="H74">+numtext(G74)</f>
        <v>CERO PESOS 00/100 M.N.</v>
      </c>
      <c r="I74" s="47">
        <f t="shared" si="2"/>
        <v>0</v>
      </c>
      <c r="J74" s="48"/>
    </row>
    <row r="75" spans="3:9" s="48" customFormat="1" ht="30.4">
      <c r="C75" s="78" t="s">
        <v>152</v>
      </c>
      <c r="D75" s="45" t="s">
        <v>153</v>
      </c>
      <c r="E75" s="79" t="s">
        <v>23</v>
      </c>
      <c r="F75" s="80">
        <v>4</v>
      </c>
      <c r="G75" s="81"/>
      <c r="H75" s="46" t="str" cm="1">
        <f t="array" ref="H75">+numtext(G75)</f>
        <v>CERO PESOS 00/100 M.N.</v>
      </c>
      <c r="I75" s="47">
        <f t="shared" si="2"/>
        <v>0</v>
      </c>
    </row>
    <row r="76" spans="3:9" s="48" customFormat="1" ht="30.4">
      <c r="C76" s="78" t="s">
        <v>154</v>
      </c>
      <c r="D76" s="45" t="s">
        <v>155</v>
      </c>
      <c r="E76" s="79" t="s">
        <v>23</v>
      </c>
      <c r="F76" s="80">
        <v>4</v>
      </c>
      <c r="G76" s="81"/>
      <c r="H76" s="46" t="str" cm="1">
        <f t="array" ref="H76">+numtext(G76)</f>
        <v>CERO PESOS 00/100 M.N.</v>
      </c>
      <c r="I76" s="47">
        <f t="shared" si="2"/>
        <v>0</v>
      </c>
    </row>
    <row r="77" spans="3:10" ht="30.4">
      <c r="C77" s="78" t="s">
        <v>156</v>
      </c>
      <c r="D77" s="45" t="s">
        <v>157</v>
      </c>
      <c r="E77" s="79" t="s">
        <v>23</v>
      </c>
      <c r="F77" s="80">
        <v>6</v>
      </c>
      <c r="G77" s="81"/>
      <c r="H77" s="46" t="str" cm="1">
        <f t="array" ref="H77">+numtext(G77)</f>
        <v>CERO PESOS 00/100 M.N.</v>
      </c>
      <c r="I77" s="47">
        <f t="shared" si="2"/>
        <v>0</v>
      </c>
      <c r="J77" s="48"/>
    </row>
    <row r="78" spans="3:9" s="48" customFormat="1" ht="60.75">
      <c r="C78" s="78" t="s">
        <v>158</v>
      </c>
      <c r="D78" s="45" t="s">
        <v>159</v>
      </c>
      <c r="E78" s="79" t="s">
        <v>23</v>
      </c>
      <c r="F78" s="80">
        <v>175</v>
      </c>
      <c r="G78" s="81"/>
      <c r="H78" s="46" t="str" cm="1">
        <f t="array" ref="H78">+numtext(G78)</f>
        <v>CERO PESOS 00/100 M.N.</v>
      </c>
      <c r="I78" s="47">
        <f t="shared" si="2"/>
        <v>0</v>
      </c>
    </row>
    <row r="79" spans="3:9" s="48" customFormat="1" ht="13.15">
      <c r="C79" s="70" t="s">
        <v>49</v>
      </c>
      <c r="D79" s="70" t="s">
        <v>160</v>
      </c>
      <c r="E79" s="79"/>
      <c r="F79" s="80"/>
      <c r="G79" s="81"/>
      <c r="H79" s="46" t="str" cm="1">
        <f t="array" ref="H79">+numtext(G79)</f>
        <v>CERO PESOS 00/100 M.N.</v>
      </c>
      <c r="I79" s="74">
        <f>SUM(I80:I91)</f>
        <v>0</v>
      </c>
    </row>
    <row r="80" spans="3:9" s="48" customFormat="1" ht="151.9">
      <c r="C80" s="78" t="s">
        <v>161</v>
      </c>
      <c r="D80" s="45" t="s">
        <v>162</v>
      </c>
      <c r="E80" s="79" t="s">
        <v>23</v>
      </c>
      <c r="F80" s="80">
        <v>50</v>
      </c>
      <c r="G80" s="81"/>
      <c r="H80" s="46" t="str" cm="1">
        <f t="array" ref="H80">+numtext(G80)</f>
        <v>CERO PESOS 00/100 M.N.</v>
      </c>
      <c r="I80" s="47">
        <f t="shared" si="2"/>
        <v>0</v>
      </c>
    </row>
    <row r="81" spans="3:9" s="48" customFormat="1" ht="50.65">
      <c r="C81" s="78" t="s">
        <v>163</v>
      </c>
      <c r="D81" s="45" t="s">
        <v>164</v>
      </c>
      <c r="E81" s="79" t="s">
        <v>23</v>
      </c>
      <c r="F81" s="80">
        <v>25</v>
      </c>
      <c r="G81" s="81"/>
      <c r="H81" s="46" t="str" cm="1">
        <f t="array" ref="H81">+numtext(G81)</f>
        <v>CERO PESOS 00/100 M.N.</v>
      </c>
      <c r="I81" s="47">
        <f t="shared" si="2"/>
        <v>0</v>
      </c>
    </row>
    <row r="82" spans="3:10" s="1" customFormat="1" ht="60.75">
      <c r="C82" s="78" t="s">
        <v>165</v>
      </c>
      <c r="D82" s="45" t="s">
        <v>166</v>
      </c>
      <c r="E82" s="79" t="s">
        <v>23</v>
      </c>
      <c r="F82" s="80">
        <v>20</v>
      </c>
      <c r="G82" s="81"/>
      <c r="H82" s="46" t="str" cm="1">
        <f t="array" ref="H82">+numtext(G82)</f>
        <v>CERO PESOS 00/100 M.N.</v>
      </c>
      <c r="I82" s="47">
        <f t="shared" si="2"/>
        <v>0</v>
      </c>
      <c r="J82" s="48"/>
    </row>
    <row r="83" spans="3:10" ht="50.65">
      <c r="C83" s="78" t="s">
        <v>167</v>
      </c>
      <c r="D83" s="45" t="s">
        <v>168</v>
      </c>
      <c r="E83" s="79" t="s">
        <v>23</v>
      </c>
      <c r="F83" s="80">
        <v>5</v>
      </c>
      <c r="G83" s="81"/>
      <c r="H83" s="46" t="str" cm="1">
        <f t="array" ref="H83">+numtext(G83)</f>
        <v>CERO PESOS 00/100 M.N.</v>
      </c>
      <c r="I83" s="47">
        <f t="shared" si="2"/>
        <v>0</v>
      </c>
      <c r="J83" s="48"/>
    </row>
    <row r="84" spans="3:9" s="48" customFormat="1" ht="60.75">
      <c r="C84" s="78" t="s">
        <v>169</v>
      </c>
      <c r="D84" s="45" t="s">
        <v>170</v>
      </c>
      <c r="E84" s="79" t="s">
        <v>23</v>
      </c>
      <c r="F84" s="80">
        <v>10</v>
      </c>
      <c r="G84" s="81"/>
      <c r="H84" s="46" t="str" cm="1">
        <f t="array" ref="H84">+numtext(G84)</f>
        <v>CERO PESOS 00/100 M.N.</v>
      </c>
      <c r="I84" s="47">
        <f t="shared" si="2"/>
        <v>0</v>
      </c>
    </row>
    <row r="85" spans="3:9" s="48" customFormat="1" ht="60.75">
      <c r="C85" s="78" t="s">
        <v>171</v>
      </c>
      <c r="D85" s="45" t="s">
        <v>172</v>
      </c>
      <c r="E85" s="79" t="s">
        <v>23</v>
      </c>
      <c r="F85" s="80">
        <v>5</v>
      </c>
      <c r="G85" s="81"/>
      <c r="H85" s="46" t="str" cm="1">
        <f t="array" ref="H85">+numtext(G85)</f>
        <v>CERO PESOS 00/100 M.N.</v>
      </c>
      <c r="I85" s="47">
        <f t="shared" si="2"/>
        <v>0</v>
      </c>
    </row>
    <row r="86" spans="3:9" s="48" customFormat="1" ht="111.4">
      <c r="C86" s="78" t="s">
        <v>173</v>
      </c>
      <c r="D86" s="45" t="s">
        <v>174</v>
      </c>
      <c r="E86" s="79" t="s">
        <v>23</v>
      </c>
      <c r="F86" s="80">
        <v>22</v>
      </c>
      <c r="G86" s="81"/>
      <c r="H86" s="46" t="str" cm="1">
        <f t="array" ref="H86">+numtext(G86)</f>
        <v>CERO PESOS 00/100 M.N.</v>
      </c>
      <c r="I86" s="47">
        <f t="shared" si="2"/>
        <v>0</v>
      </c>
    </row>
    <row r="87" spans="3:9" s="48" customFormat="1" ht="40.5">
      <c r="C87" s="78" t="s">
        <v>175</v>
      </c>
      <c r="D87" s="45" t="s">
        <v>176</v>
      </c>
      <c r="E87" s="79" t="s">
        <v>23</v>
      </c>
      <c r="F87" s="80">
        <v>22</v>
      </c>
      <c r="G87" s="81"/>
      <c r="H87" s="46" t="str" cm="1">
        <f t="array" ref="H87">+numtext(G87)</f>
        <v>CERO PESOS 00/100 M.N.</v>
      </c>
      <c r="I87" s="47">
        <f t="shared" si="2"/>
        <v>0</v>
      </c>
    </row>
    <row r="88" spans="3:9" s="48" customFormat="1" ht="131.65">
      <c r="C88" s="78" t="s">
        <v>177</v>
      </c>
      <c r="D88" s="45" t="s">
        <v>178</v>
      </c>
      <c r="E88" s="79" t="s">
        <v>23</v>
      </c>
      <c r="F88" s="80">
        <v>85</v>
      </c>
      <c r="G88" s="81"/>
      <c r="H88" s="46" t="str" cm="1">
        <f t="array" ref="H88">+numtext(G88)</f>
        <v>CERO PESOS 00/100 M.N.</v>
      </c>
      <c r="I88" s="47">
        <f t="shared" si="3" ref="I88:I151">+ROUND(F88*G88,2)</f>
        <v>0</v>
      </c>
    </row>
    <row r="89" spans="3:9" s="48" customFormat="1" ht="40.5">
      <c r="C89" s="78" t="s">
        <v>179</v>
      </c>
      <c r="D89" s="45" t="s">
        <v>180</v>
      </c>
      <c r="E89" s="79" t="s">
        <v>23</v>
      </c>
      <c r="F89" s="80">
        <v>55</v>
      </c>
      <c r="G89" s="81"/>
      <c r="H89" s="46" t="str" cm="1">
        <f t="array" ref="H89">+numtext(G89)</f>
        <v>CERO PESOS 00/100 M.N.</v>
      </c>
      <c r="I89" s="47">
        <f t="shared" si="3"/>
        <v>0</v>
      </c>
    </row>
    <row r="90" spans="3:9" s="48" customFormat="1" ht="30.4">
      <c r="C90" s="78" t="s">
        <v>181</v>
      </c>
      <c r="D90" s="45" t="s">
        <v>182</v>
      </c>
      <c r="E90" s="79" t="s">
        <v>23</v>
      </c>
      <c r="F90" s="80">
        <v>30</v>
      </c>
      <c r="G90" s="81"/>
      <c r="H90" s="46" t="str" cm="1">
        <f t="array" ref="H90">+numtext(G90)</f>
        <v>CERO PESOS 00/100 M.N.</v>
      </c>
      <c r="I90" s="47">
        <f t="shared" si="3"/>
        <v>0</v>
      </c>
    </row>
    <row r="91" spans="3:9" s="48" customFormat="1" ht="40.5">
      <c r="C91" s="78" t="s">
        <v>183</v>
      </c>
      <c r="D91" s="45" t="s">
        <v>184</v>
      </c>
      <c r="E91" s="79" t="s">
        <v>25</v>
      </c>
      <c r="F91" s="80">
        <v>120</v>
      </c>
      <c r="G91" s="81"/>
      <c r="H91" s="46" t="str" cm="1">
        <f t="array" ref="H91">+numtext(G91)</f>
        <v>CERO PESOS 00/100 M.N.</v>
      </c>
      <c r="I91" s="47">
        <f t="shared" si="3"/>
        <v>0</v>
      </c>
    </row>
    <row r="92" spans="3:9" s="48" customFormat="1" ht="13.15">
      <c r="C92" s="70" t="s">
        <v>50</v>
      </c>
      <c r="D92" s="70" t="s">
        <v>185</v>
      </c>
      <c r="E92" s="79"/>
      <c r="F92" s="80"/>
      <c r="G92" s="81"/>
      <c r="H92" s="46" t="str" cm="1">
        <f t="array" ref="H92">+numtext(G92)</f>
        <v>CERO PESOS 00/100 M.N.</v>
      </c>
      <c r="I92" s="74">
        <f>SUM(I93:I118)</f>
        <v>0</v>
      </c>
    </row>
    <row r="93" spans="3:9" s="48" customFormat="1" ht="40.5">
      <c r="C93" s="78" t="s">
        <v>186</v>
      </c>
      <c r="D93" s="45" t="s">
        <v>187</v>
      </c>
      <c r="E93" s="79" t="s">
        <v>23</v>
      </c>
      <c r="F93" s="80">
        <v>1</v>
      </c>
      <c r="G93" s="81"/>
      <c r="H93" s="46" t="str" cm="1">
        <f t="array" ref="H93">+numtext(G93)</f>
        <v>CERO PESOS 00/100 M.N.</v>
      </c>
      <c r="I93" s="47">
        <f t="shared" si="3"/>
        <v>0</v>
      </c>
    </row>
    <row r="94" spans="3:9" s="48" customFormat="1" ht="40.5">
      <c r="C94" s="78" t="s">
        <v>188</v>
      </c>
      <c r="D94" s="45" t="s">
        <v>189</v>
      </c>
      <c r="E94" s="79" t="s">
        <v>23</v>
      </c>
      <c r="F94" s="80">
        <v>1</v>
      </c>
      <c r="G94" s="81"/>
      <c r="H94" s="46" t="str" cm="1">
        <f t="array" ref="H94">+numtext(G94)</f>
        <v>CERO PESOS 00/100 M.N.</v>
      </c>
      <c r="I94" s="47">
        <f t="shared" si="3"/>
        <v>0</v>
      </c>
    </row>
    <row r="95" spans="3:9" s="48" customFormat="1" ht="40.5">
      <c r="C95" s="78" t="s">
        <v>190</v>
      </c>
      <c r="D95" s="45" t="s">
        <v>191</v>
      </c>
      <c r="E95" s="79" t="s">
        <v>23</v>
      </c>
      <c r="F95" s="80">
        <v>30</v>
      </c>
      <c r="G95" s="81"/>
      <c r="H95" s="46" t="str" cm="1">
        <f t="array" ref="H95">+numtext(G95)</f>
        <v>CERO PESOS 00/100 M.N.</v>
      </c>
      <c r="I95" s="47">
        <f t="shared" si="3"/>
        <v>0</v>
      </c>
    </row>
    <row r="96" spans="3:9" s="48" customFormat="1" ht="30.4">
      <c r="C96" s="78" t="s">
        <v>192</v>
      </c>
      <c r="D96" s="45" t="s">
        <v>193</v>
      </c>
      <c r="E96" s="79" t="s">
        <v>23</v>
      </c>
      <c r="F96" s="80">
        <v>10</v>
      </c>
      <c r="G96" s="81"/>
      <c r="H96" s="46" t="str" cm="1">
        <f t="array" ref="H96">+numtext(G96)</f>
        <v>CERO PESOS 00/100 M.N.</v>
      </c>
      <c r="I96" s="47">
        <f t="shared" si="3"/>
        <v>0</v>
      </c>
    </row>
    <row r="97" spans="3:9" s="48" customFormat="1" ht="30.4">
      <c r="C97" s="78" t="s">
        <v>194</v>
      </c>
      <c r="D97" s="45" t="s">
        <v>195</v>
      </c>
      <c r="E97" s="79" t="s">
        <v>23</v>
      </c>
      <c r="F97" s="80">
        <v>2</v>
      </c>
      <c r="G97" s="81"/>
      <c r="H97" s="46" t="str" cm="1">
        <f t="array" ref="H97">+numtext(G97)</f>
        <v>CERO PESOS 00/100 M.N.</v>
      </c>
      <c r="I97" s="47">
        <f t="shared" si="3"/>
        <v>0</v>
      </c>
    </row>
    <row r="98" spans="3:9" s="48" customFormat="1" ht="30.4">
      <c r="C98" s="78" t="s">
        <v>196</v>
      </c>
      <c r="D98" s="45" t="s">
        <v>197</v>
      </c>
      <c r="E98" s="79" t="s">
        <v>23</v>
      </c>
      <c r="F98" s="80">
        <v>1</v>
      </c>
      <c r="G98" s="81"/>
      <c r="H98" s="46" t="str" cm="1">
        <f t="array" ref="H98">+numtext(G98)</f>
        <v>CERO PESOS 00/100 M.N.</v>
      </c>
      <c r="I98" s="47">
        <f t="shared" si="3"/>
        <v>0</v>
      </c>
    </row>
    <row r="99" spans="3:9" s="48" customFormat="1" ht="30.4">
      <c r="C99" s="78" t="s">
        <v>198</v>
      </c>
      <c r="D99" s="45" t="s">
        <v>199</v>
      </c>
      <c r="E99" s="79" t="s">
        <v>23</v>
      </c>
      <c r="F99" s="80">
        <v>1</v>
      </c>
      <c r="G99" s="81"/>
      <c r="H99" s="46" t="str" cm="1">
        <f t="array" ref="H99">+numtext(G99)</f>
        <v>CERO PESOS 00/100 M.N.</v>
      </c>
      <c r="I99" s="47">
        <f t="shared" si="3"/>
        <v>0</v>
      </c>
    </row>
    <row r="100" spans="3:9" s="48" customFormat="1" ht="40.5">
      <c r="C100" s="78" t="s">
        <v>200</v>
      </c>
      <c r="D100" s="45" t="s">
        <v>201</v>
      </c>
      <c r="E100" s="79" t="s">
        <v>25</v>
      </c>
      <c r="F100" s="80">
        <v>450</v>
      </c>
      <c r="G100" s="81"/>
      <c r="H100" s="46" t="str" cm="1">
        <f t="array" ref="H100">+numtext(G100)</f>
        <v>CERO PESOS 00/100 M.N.</v>
      </c>
      <c r="I100" s="47">
        <f t="shared" si="3"/>
        <v>0</v>
      </c>
    </row>
    <row r="101" spans="3:9" s="48" customFormat="1" ht="40.5">
      <c r="C101" s="78" t="s">
        <v>202</v>
      </c>
      <c r="D101" s="45" t="s">
        <v>203</v>
      </c>
      <c r="E101" s="79" t="s">
        <v>25</v>
      </c>
      <c r="F101" s="80">
        <v>160</v>
      </c>
      <c r="G101" s="81"/>
      <c r="H101" s="46" t="str" cm="1">
        <f t="array" ref="H101">+numtext(G101)</f>
        <v>CERO PESOS 00/100 M.N.</v>
      </c>
      <c r="I101" s="47">
        <f t="shared" si="3"/>
        <v>0</v>
      </c>
    </row>
    <row r="102" spans="3:9" s="48" customFormat="1" ht="40.5">
      <c r="C102" s="78" t="s">
        <v>204</v>
      </c>
      <c r="D102" s="45" t="s">
        <v>205</v>
      </c>
      <c r="E102" s="79" t="s">
        <v>25</v>
      </c>
      <c r="F102" s="80">
        <v>85</v>
      </c>
      <c r="G102" s="81"/>
      <c r="H102" s="46" t="str" cm="1">
        <f t="array" ref="H102">+numtext(G102)</f>
        <v>CERO PESOS 00/100 M.N.</v>
      </c>
      <c r="I102" s="47">
        <f t="shared" si="3"/>
        <v>0</v>
      </c>
    </row>
    <row r="103" spans="3:9" s="48" customFormat="1" ht="40.5">
      <c r="C103" s="78" t="s">
        <v>206</v>
      </c>
      <c r="D103" s="45" t="s">
        <v>207</v>
      </c>
      <c r="E103" s="79" t="s">
        <v>25</v>
      </c>
      <c r="F103" s="80">
        <v>20</v>
      </c>
      <c r="G103" s="81"/>
      <c r="H103" s="46" t="str" cm="1">
        <f t="array" ref="H103">+numtext(G103)</f>
        <v>CERO PESOS 00/100 M.N.</v>
      </c>
      <c r="I103" s="47">
        <f t="shared" si="3"/>
        <v>0</v>
      </c>
    </row>
    <row r="104" spans="3:9" s="48" customFormat="1" ht="40.5">
      <c r="C104" s="78" t="s">
        <v>208</v>
      </c>
      <c r="D104" s="45" t="s">
        <v>209</v>
      </c>
      <c r="E104" s="79" t="s">
        <v>25</v>
      </c>
      <c r="F104" s="80">
        <v>20</v>
      </c>
      <c r="G104" s="81"/>
      <c r="H104" s="46" t="str" cm="1">
        <f t="array" ref="H104">+numtext(G104)</f>
        <v>CERO PESOS 00/100 M.N.</v>
      </c>
      <c r="I104" s="47">
        <f t="shared" si="3"/>
        <v>0</v>
      </c>
    </row>
    <row r="105" spans="3:9" s="48" customFormat="1" ht="30.4">
      <c r="C105" s="78" t="s">
        <v>210</v>
      </c>
      <c r="D105" s="45" t="s">
        <v>211</v>
      </c>
      <c r="E105" s="79" t="s">
        <v>25</v>
      </c>
      <c r="F105" s="80">
        <v>120</v>
      </c>
      <c r="G105" s="81"/>
      <c r="H105" s="46" t="str" cm="1">
        <f t="array" ref="H105">+numtext(G105)</f>
        <v>CERO PESOS 00/100 M.N.</v>
      </c>
      <c r="I105" s="47">
        <f t="shared" si="3"/>
        <v>0</v>
      </c>
    </row>
    <row r="106" spans="3:9" s="48" customFormat="1" ht="30.4">
      <c r="C106" s="78" t="s">
        <v>212</v>
      </c>
      <c r="D106" s="45" t="s">
        <v>213</v>
      </c>
      <c r="E106" s="79" t="s">
        <v>25</v>
      </c>
      <c r="F106" s="80">
        <v>30</v>
      </c>
      <c r="G106" s="81"/>
      <c r="H106" s="46" t="str" cm="1">
        <f t="array" ref="H106">+numtext(G106)</f>
        <v>CERO PESOS 00/100 M.N.</v>
      </c>
      <c r="I106" s="47">
        <f t="shared" si="3"/>
        <v>0</v>
      </c>
    </row>
    <row r="107" spans="3:9" s="48" customFormat="1" ht="40.5">
      <c r="C107" s="78" t="s">
        <v>214</v>
      </c>
      <c r="D107" s="45" t="s">
        <v>215</v>
      </c>
      <c r="E107" s="79" t="s">
        <v>25</v>
      </c>
      <c r="F107" s="80">
        <v>90</v>
      </c>
      <c r="G107" s="81"/>
      <c r="H107" s="46" t="str" cm="1">
        <f t="array" ref="H107">+numtext(G107)</f>
        <v>CERO PESOS 00/100 M.N.</v>
      </c>
      <c r="I107" s="47">
        <f t="shared" si="3"/>
        <v>0</v>
      </c>
    </row>
    <row r="108" spans="3:9" s="48" customFormat="1" ht="70.9">
      <c r="C108" s="78" t="s">
        <v>216</v>
      </c>
      <c r="D108" s="84" t="s">
        <v>217</v>
      </c>
      <c r="E108" s="79" t="s">
        <v>23</v>
      </c>
      <c r="F108" s="80">
        <v>245</v>
      </c>
      <c r="G108" s="81"/>
      <c r="H108" s="46" t="str" cm="1">
        <f t="array" ref="H108">+numtext(G108)</f>
        <v>CERO PESOS 00/100 M.N.</v>
      </c>
      <c r="I108" s="47">
        <f t="shared" si="3"/>
        <v>0</v>
      </c>
    </row>
    <row r="109" spans="3:9" s="48" customFormat="1" ht="50.65">
      <c r="C109" s="78" t="s">
        <v>218</v>
      </c>
      <c r="D109" s="45" t="s">
        <v>219</v>
      </c>
      <c r="E109" s="79" t="s">
        <v>25</v>
      </c>
      <c r="F109" s="80">
        <v>35</v>
      </c>
      <c r="G109" s="81"/>
      <c r="H109" s="46" t="str" cm="1">
        <f t="array" ref="H109">+numtext(G109)</f>
        <v>CERO PESOS 00/100 M.N.</v>
      </c>
      <c r="I109" s="47">
        <f t="shared" si="3"/>
        <v>0</v>
      </c>
    </row>
    <row r="110" spans="3:9" s="48" customFormat="1" ht="50.65">
      <c r="C110" s="78" t="s">
        <v>220</v>
      </c>
      <c r="D110" s="45" t="s">
        <v>221</v>
      </c>
      <c r="E110" s="79" t="s">
        <v>25</v>
      </c>
      <c r="F110" s="80">
        <v>35</v>
      </c>
      <c r="G110" s="81"/>
      <c r="H110" s="46" t="str" cm="1">
        <f t="array" ref="H110">+numtext(G110)</f>
        <v>CERO PESOS 00/100 M.N.</v>
      </c>
      <c r="I110" s="47">
        <f t="shared" si="3"/>
        <v>0</v>
      </c>
    </row>
    <row r="111" spans="3:9" s="48" customFormat="1" ht="50.65">
      <c r="C111" s="78" t="s">
        <v>222</v>
      </c>
      <c r="D111" s="45" t="s">
        <v>223</v>
      </c>
      <c r="E111" s="79" t="s">
        <v>25</v>
      </c>
      <c r="F111" s="80">
        <v>35</v>
      </c>
      <c r="G111" s="81"/>
      <c r="H111" s="46" t="str" cm="1">
        <f t="array" ref="H111">+numtext(G111)</f>
        <v>CERO PESOS 00/100 M.N.</v>
      </c>
      <c r="I111" s="47">
        <f t="shared" si="3"/>
        <v>0</v>
      </c>
    </row>
    <row r="112" spans="3:9" s="48" customFormat="1" ht="50.65">
      <c r="C112" s="78" t="s">
        <v>224</v>
      </c>
      <c r="D112" s="45" t="s">
        <v>225</v>
      </c>
      <c r="E112" s="79" t="s">
        <v>25</v>
      </c>
      <c r="F112" s="80">
        <v>35</v>
      </c>
      <c r="G112" s="81"/>
      <c r="H112" s="46" t="str" cm="1">
        <f t="array" ref="H112">+numtext(G112)</f>
        <v>CERO PESOS 00/100 M.N.</v>
      </c>
      <c r="I112" s="47">
        <f t="shared" si="3"/>
        <v>0</v>
      </c>
    </row>
    <row r="113" spans="3:9" s="48" customFormat="1" ht="50.65">
      <c r="C113" s="78" t="s">
        <v>226</v>
      </c>
      <c r="D113" s="45" t="s">
        <v>227</v>
      </c>
      <c r="E113" s="79" t="s">
        <v>25</v>
      </c>
      <c r="F113" s="80">
        <v>35</v>
      </c>
      <c r="G113" s="81"/>
      <c r="H113" s="46" t="str" cm="1">
        <f t="array" ref="H113">+numtext(G113)</f>
        <v>CERO PESOS 00/100 M.N.</v>
      </c>
      <c r="I113" s="47">
        <f t="shared" si="3"/>
        <v>0</v>
      </c>
    </row>
    <row r="114" spans="3:9" s="48" customFormat="1" ht="50.65">
      <c r="C114" s="78" t="s">
        <v>228</v>
      </c>
      <c r="D114" s="45" t="s">
        <v>229</v>
      </c>
      <c r="E114" s="79" t="s">
        <v>25</v>
      </c>
      <c r="F114" s="80">
        <v>35</v>
      </c>
      <c r="G114" s="81"/>
      <c r="H114" s="46" t="str" cm="1">
        <f t="array" ref="H114">+numtext(G114)</f>
        <v>CERO PESOS 00/100 M.N.</v>
      </c>
      <c r="I114" s="47">
        <f t="shared" si="3"/>
        <v>0</v>
      </c>
    </row>
    <row r="115" spans="3:9" s="48" customFormat="1" ht="50.65">
      <c r="C115" s="78" t="s">
        <v>230</v>
      </c>
      <c r="D115" s="45" t="s">
        <v>231</v>
      </c>
      <c r="E115" s="79" t="s">
        <v>25</v>
      </c>
      <c r="F115" s="80">
        <v>50</v>
      </c>
      <c r="G115" s="81"/>
      <c r="H115" s="46" t="str" cm="1">
        <f t="array" ref="H115">+numtext(G115)</f>
        <v>CERO PESOS 00/100 M.N.</v>
      </c>
      <c r="I115" s="47">
        <f t="shared" si="3"/>
        <v>0</v>
      </c>
    </row>
    <row r="116" spans="3:9" s="48" customFormat="1" ht="50.65">
      <c r="C116" s="78" t="s">
        <v>232</v>
      </c>
      <c r="D116" s="45" t="s">
        <v>233</v>
      </c>
      <c r="E116" s="79" t="s">
        <v>25</v>
      </c>
      <c r="F116" s="80">
        <v>360</v>
      </c>
      <c r="G116" s="81"/>
      <c r="H116" s="46" t="str" cm="1">
        <f t="array" ref="H116">+numtext(G116)</f>
        <v>CERO PESOS 00/100 M.N.</v>
      </c>
      <c r="I116" s="47">
        <f t="shared" si="3"/>
        <v>0</v>
      </c>
    </row>
    <row r="117" spans="3:9" s="48" customFormat="1" ht="50.65">
      <c r="C117" s="78" t="s">
        <v>234</v>
      </c>
      <c r="D117" s="45" t="s">
        <v>235</v>
      </c>
      <c r="E117" s="79" t="s">
        <v>25</v>
      </c>
      <c r="F117" s="80">
        <v>720</v>
      </c>
      <c r="G117" s="81"/>
      <c r="H117" s="46" t="str" cm="1">
        <f t="array" ref="H117">+numtext(G117)</f>
        <v>CERO PESOS 00/100 M.N.</v>
      </c>
      <c r="I117" s="47">
        <f t="shared" si="3"/>
        <v>0</v>
      </c>
    </row>
    <row r="118" spans="3:9" s="48" customFormat="1" ht="30.4">
      <c r="C118" s="78" t="s">
        <v>236</v>
      </c>
      <c r="D118" s="45" t="s">
        <v>237</v>
      </c>
      <c r="E118" s="79" t="s">
        <v>25</v>
      </c>
      <c r="F118" s="80">
        <v>35</v>
      </c>
      <c r="G118" s="81"/>
      <c r="H118" s="46" t="str" cm="1">
        <f t="array" ref="H118">+numtext(G118)</f>
        <v>CERO PESOS 00/100 M.N.</v>
      </c>
      <c r="I118" s="47">
        <f t="shared" si="3"/>
        <v>0</v>
      </c>
    </row>
    <row r="119" spans="3:9" s="48" customFormat="1" ht="13.15">
      <c r="C119" s="70" t="s">
        <v>51</v>
      </c>
      <c r="D119" s="70" t="s">
        <v>238</v>
      </c>
      <c r="E119" s="79"/>
      <c r="F119" s="80"/>
      <c r="G119" s="81"/>
      <c r="H119" s="46" t="str" cm="1">
        <f t="array" ref="H119">+numtext(G119)</f>
        <v>CERO PESOS 00/100 M.N.</v>
      </c>
      <c r="I119" s="74">
        <f>SUM(I120:I127)</f>
        <v>0</v>
      </c>
    </row>
    <row r="120" spans="3:9" s="48" customFormat="1" ht="70.9">
      <c r="C120" s="78" t="s">
        <v>239</v>
      </c>
      <c r="D120" s="45" t="s">
        <v>240</v>
      </c>
      <c r="E120" s="79" t="s">
        <v>24</v>
      </c>
      <c r="F120" s="80">
        <v>25</v>
      </c>
      <c r="G120" s="81"/>
      <c r="H120" s="46" t="str" cm="1">
        <f t="array" ref="H120">+numtext(G120)</f>
        <v>CERO PESOS 00/100 M.N.</v>
      </c>
      <c r="I120" s="47">
        <f t="shared" si="3"/>
        <v>0</v>
      </c>
    </row>
    <row r="121" spans="3:9" s="48" customFormat="1" ht="50.65">
      <c r="C121" s="78" t="s">
        <v>241</v>
      </c>
      <c r="D121" s="45" t="s">
        <v>242</v>
      </c>
      <c r="E121" s="79" t="s">
        <v>25</v>
      </c>
      <c r="F121" s="80">
        <v>10</v>
      </c>
      <c r="G121" s="81"/>
      <c r="H121" s="46" t="str" cm="1">
        <f t="array" ref="H121">+numtext(G121)</f>
        <v>CERO PESOS 00/100 M.N.</v>
      </c>
      <c r="I121" s="47">
        <f t="shared" si="3"/>
        <v>0</v>
      </c>
    </row>
    <row r="122" spans="3:9" s="48" customFormat="1" ht="60.75">
      <c r="C122" s="78" t="s">
        <v>243</v>
      </c>
      <c r="D122" s="45" t="s">
        <v>244</v>
      </c>
      <c r="E122" s="79" t="s">
        <v>24</v>
      </c>
      <c r="F122" s="80">
        <v>105</v>
      </c>
      <c r="G122" s="81"/>
      <c r="H122" s="46" t="str" cm="1">
        <f t="array" ref="H122">+numtext(G122)</f>
        <v>CERO PESOS 00/100 M.N.</v>
      </c>
      <c r="I122" s="47">
        <f t="shared" si="3"/>
        <v>0</v>
      </c>
    </row>
    <row r="123" spans="3:9" s="48" customFormat="1" ht="101.25">
      <c r="C123" s="78" t="s">
        <v>245</v>
      </c>
      <c r="D123" s="45" t="s">
        <v>246</v>
      </c>
      <c r="E123" s="79" t="s">
        <v>24</v>
      </c>
      <c r="F123" s="80">
        <v>455</v>
      </c>
      <c r="G123" s="81"/>
      <c r="H123" s="46" t="str" cm="1">
        <f t="array" ref="H123">+numtext(G123)</f>
        <v>CERO PESOS 00/100 M.N.</v>
      </c>
      <c r="I123" s="47">
        <f t="shared" si="3"/>
        <v>0</v>
      </c>
    </row>
    <row r="124" spans="3:9" s="48" customFormat="1" ht="50.65">
      <c r="C124" s="78" t="s">
        <v>247</v>
      </c>
      <c r="D124" s="45" t="s">
        <v>248</v>
      </c>
      <c r="E124" s="79" t="s">
        <v>23</v>
      </c>
      <c r="F124" s="80">
        <v>40</v>
      </c>
      <c r="G124" s="81"/>
      <c r="H124" s="46" t="str" cm="1">
        <f t="array" ref="H124">+numtext(G124)</f>
        <v>CERO PESOS 00/100 M.N.</v>
      </c>
      <c r="I124" s="47">
        <f t="shared" si="3"/>
        <v>0</v>
      </c>
    </row>
    <row r="125" spans="3:9" s="48" customFormat="1" ht="40.5">
      <c r="C125" s="78" t="s">
        <v>249</v>
      </c>
      <c r="D125" s="45" t="s">
        <v>250</v>
      </c>
      <c r="E125" s="79" t="s">
        <v>25</v>
      </c>
      <c r="F125" s="80">
        <v>96</v>
      </c>
      <c r="G125" s="81"/>
      <c r="H125" s="46" t="str" cm="1">
        <f t="array" ref="H125">+numtext(G125)</f>
        <v>CERO PESOS 00/100 M.N.</v>
      </c>
      <c r="I125" s="47">
        <f t="shared" si="3"/>
        <v>0</v>
      </c>
    </row>
    <row r="126" spans="3:9" s="48" customFormat="1" ht="40.5">
      <c r="C126" s="78" t="s">
        <v>251</v>
      </c>
      <c r="D126" s="45" t="s">
        <v>252</v>
      </c>
      <c r="E126" s="79" t="s">
        <v>23</v>
      </c>
      <c r="F126" s="80">
        <v>25</v>
      </c>
      <c r="G126" s="81"/>
      <c r="H126" s="46" t="str" cm="1">
        <f t="array" ref="H126">+numtext(G126)</f>
        <v>CERO PESOS 00/100 M.N.</v>
      </c>
      <c r="I126" s="47">
        <f t="shared" si="3"/>
        <v>0</v>
      </c>
    </row>
    <row r="127" spans="3:9" s="48" customFormat="1" ht="70.9">
      <c r="C127" s="78" t="s">
        <v>253</v>
      </c>
      <c r="D127" s="45" t="s">
        <v>254</v>
      </c>
      <c r="E127" s="79" t="s">
        <v>25</v>
      </c>
      <c r="F127" s="80">
        <v>50</v>
      </c>
      <c r="G127" s="81"/>
      <c r="H127" s="46" t="str" cm="1">
        <f t="array" ref="H127">+numtext(G127)</f>
        <v>CERO PESOS 00/100 M.N.</v>
      </c>
      <c r="I127" s="47">
        <f t="shared" si="3"/>
        <v>0</v>
      </c>
    </row>
    <row r="128" spans="3:9" s="48" customFormat="1" ht="13.15">
      <c r="C128" s="70" t="s">
        <v>52</v>
      </c>
      <c r="D128" s="70" t="s">
        <v>255</v>
      </c>
      <c r="E128" s="79"/>
      <c r="F128" s="80"/>
      <c r="G128" s="81"/>
      <c r="H128" s="46" t="str" cm="1">
        <f t="array" ref="H128">+numtext(G128)</f>
        <v>CERO PESOS 00/100 M.N.</v>
      </c>
      <c r="I128" s="74">
        <f>SUM(I129:I138)</f>
        <v>0</v>
      </c>
    </row>
    <row r="129" spans="3:9" s="48" customFormat="1" ht="70.9">
      <c r="C129" s="78" t="s">
        <v>256</v>
      </c>
      <c r="D129" s="45" t="s">
        <v>257</v>
      </c>
      <c r="E129" s="79" t="s">
        <v>24</v>
      </c>
      <c r="F129" s="80">
        <v>220</v>
      </c>
      <c r="G129" s="81"/>
      <c r="H129" s="46" t="str" cm="1">
        <f t="array" ref="H129">+numtext(G129)</f>
        <v>CERO PESOS 00/100 M.N.</v>
      </c>
      <c r="I129" s="47">
        <f t="shared" si="3"/>
        <v>0</v>
      </c>
    </row>
    <row r="130" spans="3:9" s="48" customFormat="1" ht="70.9">
      <c r="C130" s="78" t="s">
        <v>258</v>
      </c>
      <c r="D130" s="45" t="s">
        <v>259</v>
      </c>
      <c r="E130" s="79" t="s">
        <v>25</v>
      </c>
      <c r="F130" s="80">
        <v>165</v>
      </c>
      <c r="G130" s="81"/>
      <c r="H130" s="46" t="str" cm="1">
        <f t="array" ref="H130">+numtext(G130)</f>
        <v>CERO PESOS 00/100 M.N.</v>
      </c>
      <c r="I130" s="47">
        <f t="shared" si="3"/>
        <v>0</v>
      </c>
    </row>
    <row r="131" spans="3:9" s="48" customFormat="1" ht="30.4">
      <c r="C131" s="78" t="s">
        <v>260</v>
      </c>
      <c r="D131" s="45" t="s">
        <v>261</v>
      </c>
      <c r="E131" s="79" t="s">
        <v>24</v>
      </c>
      <c r="F131" s="80">
        <v>384</v>
      </c>
      <c r="G131" s="81"/>
      <c r="H131" s="46" t="str" cm="1">
        <f t="array" ref="H131">+numtext(G131)</f>
        <v>CERO PESOS 00/100 M.N.</v>
      </c>
      <c r="I131" s="47">
        <f t="shared" si="3"/>
        <v>0</v>
      </c>
    </row>
    <row r="132" spans="3:9" s="48" customFormat="1" ht="40.5">
      <c r="C132" s="78" t="s">
        <v>262</v>
      </c>
      <c r="D132" s="45" t="s">
        <v>263</v>
      </c>
      <c r="E132" s="79" t="s">
        <v>24</v>
      </c>
      <c r="F132" s="80">
        <v>2079.79</v>
      </c>
      <c r="G132" s="81"/>
      <c r="H132" s="46" t="str" cm="1">
        <f t="array" ref="H132">+numtext(G132)</f>
        <v>CERO PESOS 00/100 M.N.</v>
      </c>
      <c r="I132" s="47">
        <f t="shared" si="3"/>
        <v>0</v>
      </c>
    </row>
    <row r="133" spans="3:9" s="48" customFormat="1" ht="50.65">
      <c r="C133" s="78" t="s">
        <v>264</v>
      </c>
      <c r="D133" s="45" t="s">
        <v>265</v>
      </c>
      <c r="E133" s="79" t="s">
        <v>24</v>
      </c>
      <c r="F133" s="80">
        <v>1740.79</v>
      </c>
      <c r="G133" s="81"/>
      <c r="H133" s="46" t="str" cm="1">
        <f t="array" ref="H133">+numtext(G133)</f>
        <v>CERO PESOS 00/100 M.N.</v>
      </c>
      <c r="I133" s="47">
        <f t="shared" si="3"/>
        <v>0</v>
      </c>
    </row>
    <row r="134" spans="3:9" s="48" customFormat="1" ht="40.5">
      <c r="C134" s="78" t="s">
        <v>266</v>
      </c>
      <c r="D134" s="45" t="s">
        <v>267</v>
      </c>
      <c r="E134" s="79" t="s">
        <v>24</v>
      </c>
      <c r="F134" s="80">
        <v>423</v>
      </c>
      <c r="G134" s="81"/>
      <c r="H134" s="46" t="str" cm="1">
        <f t="array" ref="H134">+numtext(G134)</f>
        <v>CERO PESOS 00/100 M.N.</v>
      </c>
      <c r="I134" s="47">
        <f t="shared" si="3"/>
        <v>0</v>
      </c>
    </row>
    <row r="135" spans="3:9" s="48" customFormat="1" ht="70.9">
      <c r="C135" s="78" t="s">
        <v>268</v>
      </c>
      <c r="D135" s="45" t="s">
        <v>269</v>
      </c>
      <c r="E135" s="79" t="s">
        <v>24</v>
      </c>
      <c r="F135" s="80">
        <v>50</v>
      </c>
      <c r="G135" s="81"/>
      <c r="H135" s="46" t="str" cm="1">
        <f t="array" ref="H135">+numtext(G135)</f>
        <v>CERO PESOS 00/100 M.N.</v>
      </c>
      <c r="I135" s="47">
        <f t="shared" si="3"/>
        <v>0</v>
      </c>
    </row>
    <row r="136" spans="3:9" s="48" customFormat="1" ht="50.65">
      <c r="C136" s="78" t="s">
        <v>270</v>
      </c>
      <c r="D136" s="45" t="s">
        <v>271</v>
      </c>
      <c r="E136" s="79" t="s">
        <v>24</v>
      </c>
      <c r="F136" s="80">
        <v>383</v>
      </c>
      <c r="G136" s="81"/>
      <c r="H136" s="46" t="str" cm="1">
        <f t="array" ref="H136">+numtext(G136)</f>
        <v>CERO PESOS 00/100 M.N.</v>
      </c>
      <c r="I136" s="47">
        <f t="shared" si="3"/>
        <v>0</v>
      </c>
    </row>
    <row r="137" spans="3:9" s="48" customFormat="1" ht="20.25">
      <c r="C137" s="78" t="s">
        <v>272</v>
      </c>
      <c r="D137" s="45" t="s">
        <v>273</v>
      </c>
      <c r="E137" s="79" t="s">
        <v>24</v>
      </c>
      <c r="F137" s="80">
        <v>460</v>
      </c>
      <c r="G137" s="81"/>
      <c r="H137" s="46" t="str" cm="1">
        <f t="array" ref="H137">+numtext(G137)</f>
        <v>CERO PESOS 00/100 M.N.</v>
      </c>
      <c r="I137" s="47">
        <f t="shared" si="3"/>
        <v>0</v>
      </c>
    </row>
    <row r="138" spans="3:9" s="48" customFormat="1" ht="60.75">
      <c r="C138" s="78" t="s">
        <v>274</v>
      </c>
      <c r="D138" s="45" t="s">
        <v>275</v>
      </c>
      <c r="E138" s="79" t="s">
        <v>24</v>
      </c>
      <c r="F138" s="80">
        <v>383</v>
      </c>
      <c r="G138" s="81"/>
      <c r="H138" s="46" t="str" cm="1">
        <f t="array" ref="H138">+numtext(G138)</f>
        <v>CERO PESOS 00/100 M.N.</v>
      </c>
      <c r="I138" s="47">
        <f t="shared" si="3"/>
        <v>0</v>
      </c>
    </row>
    <row r="139" spans="3:9" s="48" customFormat="1" ht="13.15">
      <c r="C139" s="70" t="s">
        <v>54</v>
      </c>
      <c r="D139" s="70" t="s">
        <v>276</v>
      </c>
      <c r="E139" s="79"/>
      <c r="F139" s="80"/>
      <c r="G139" s="81"/>
      <c r="H139" s="46" t="str" cm="1">
        <f t="array" ref="H139">+numtext(G139)</f>
        <v>CERO PESOS 00/100 M.N.</v>
      </c>
      <c r="I139" s="74">
        <f>SUM(I140:I157)</f>
        <v>0</v>
      </c>
    </row>
    <row r="140" spans="3:9" s="48" customFormat="1" ht="40.5">
      <c r="C140" s="78" t="s">
        <v>277</v>
      </c>
      <c r="D140" s="45" t="s">
        <v>278</v>
      </c>
      <c r="E140" s="79" t="s">
        <v>23</v>
      </c>
      <c r="F140" s="80">
        <v>10</v>
      </c>
      <c r="G140" s="81"/>
      <c r="H140" s="46" t="str" cm="1">
        <f t="array" ref="H140">+numtext(G140)</f>
        <v>CERO PESOS 00/100 M.N.</v>
      </c>
      <c r="I140" s="47">
        <f t="shared" si="3"/>
        <v>0</v>
      </c>
    </row>
    <row r="141" spans="3:9" s="48" customFormat="1" ht="40.5">
      <c r="C141" s="78" t="s">
        <v>279</v>
      </c>
      <c r="D141" s="45" t="s">
        <v>280</v>
      </c>
      <c r="E141" s="79" t="s">
        <v>23</v>
      </c>
      <c r="F141" s="80">
        <v>2</v>
      </c>
      <c r="G141" s="81"/>
      <c r="H141" s="46" t="str" cm="1">
        <f t="array" ref="H141">+numtext(G141)</f>
        <v>CERO PESOS 00/100 M.N.</v>
      </c>
      <c r="I141" s="47">
        <f t="shared" si="3"/>
        <v>0</v>
      </c>
    </row>
    <row r="142" spans="3:9" s="48" customFormat="1" ht="30.4">
      <c r="C142" s="78" t="s">
        <v>281</v>
      </c>
      <c r="D142" s="45" t="s">
        <v>282</v>
      </c>
      <c r="E142" s="79" t="s">
        <v>23</v>
      </c>
      <c r="F142" s="80">
        <v>2</v>
      </c>
      <c r="G142" s="81"/>
      <c r="H142" s="46" t="str" cm="1">
        <f t="array" ref="H142">+numtext(G142)</f>
        <v>CERO PESOS 00/100 M.N.</v>
      </c>
      <c r="I142" s="47">
        <f t="shared" si="3"/>
        <v>0</v>
      </c>
    </row>
    <row r="143" spans="3:9" s="48" customFormat="1" ht="40.5">
      <c r="C143" s="78" t="s">
        <v>283</v>
      </c>
      <c r="D143" s="45" t="s">
        <v>284</v>
      </c>
      <c r="E143" s="79" t="s">
        <v>23</v>
      </c>
      <c r="F143" s="80">
        <v>4</v>
      </c>
      <c r="G143" s="81"/>
      <c r="H143" s="46" t="str" cm="1">
        <f t="array" ref="H143">+numtext(G143)</f>
        <v>CERO PESOS 00/100 M.N.</v>
      </c>
      <c r="I143" s="47">
        <f t="shared" si="3"/>
        <v>0</v>
      </c>
    </row>
    <row r="144" spans="3:9" s="48" customFormat="1" ht="30.4">
      <c r="C144" s="78" t="s">
        <v>285</v>
      </c>
      <c r="D144" s="45" t="s">
        <v>286</v>
      </c>
      <c r="E144" s="79" t="s">
        <v>23</v>
      </c>
      <c r="F144" s="80">
        <v>4</v>
      </c>
      <c r="G144" s="81"/>
      <c r="H144" s="46" t="str" cm="1">
        <f t="array" ref="H144">+numtext(G144)</f>
        <v>CERO PESOS 00/100 M.N.</v>
      </c>
      <c r="I144" s="47">
        <f t="shared" si="3"/>
        <v>0</v>
      </c>
    </row>
    <row r="145" spans="3:9" s="48" customFormat="1" ht="20.25">
      <c r="C145" s="78" t="s">
        <v>287</v>
      </c>
      <c r="D145" s="45" t="s">
        <v>288</v>
      </c>
      <c r="E145" s="79" t="s">
        <v>23</v>
      </c>
      <c r="F145" s="80">
        <v>4</v>
      </c>
      <c r="G145" s="81"/>
      <c r="H145" s="46" t="str" cm="1">
        <f t="array" ref="H145">+numtext(G145)</f>
        <v>CERO PESOS 00/100 M.N.</v>
      </c>
      <c r="I145" s="47">
        <f t="shared" si="3"/>
        <v>0</v>
      </c>
    </row>
    <row r="146" spans="3:9" s="48" customFormat="1" ht="30.4">
      <c r="C146" s="78" t="s">
        <v>289</v>
      </c>
      <c r="D146" s="45" t="s">
        <v>290</v>
      </c>
      <c r="E146" s="79" t="s">
        <v>23</v>
      </c>
      <c r="F146" s="80">
        <v>4</v>
      </c>
      <c r="G146" s="81"/>
      <c r="H146" s="46" t="str" cm="1">
        <f t="array" ref="H146">+numtext(G146)</f>
        <v>CERO PESOS 00/100 M.N.</v>
      </c>
      <c r="I146" s="47">
        <f t="shared" si="3"/>
        <v>0</v>
      </c>
    </row>
    <row r="147" spans="3:9" s="48" customFormat="1" ht="70.9">
      <c r="C147" s="78" t="s">
        <v>291</v>
      </c>
      <c r="D147" s="45" t="s">
        <v>292</v>
      </c>
      <c r="E147" s="79" t="s">
        <v>23</v>
      </c>
      <c r="F147" s="80">
        <v>18</v>
      </c>
      <c r="G147" s="81"/>
      <c r="H147" s="46" t="str" cm="1">
        <f t="array" ref="H147">+numtext(G147)</f>
        <v>CERO PESOS 00/100 M.N.</v>
      </c>
      <c r="I147" s="47">
        <f t="shared" si="3"/>
        <v>0</v>
      </c>
    </row>
    <row r="148" spans="3:9" s="48" customFormat="1" ht="40.5">
      <c r="C148" s="78" t="s">
        <v>293</v>
      </c>
      <c r="D148" s="45" t="s">
        <v>294</v>
      </c>
      <c r="E148" s="79" t="s">
        <v>23</v>
      </c>
      <c r="F148" s="80">
        <v>4</v>
      </c>
      <c r="G148" s="81"/>
      <c r="H148" s="46" t="str" cm="1">
        <f t="array" ref="H148">+numtext(G148)</f>
        <v>CERO PESOS 00/100 M.N.</v>
      </c>
      <c r="I148" s="47">
        <f t="shared" si="3"/>
        <v>0</v>
      </c>
    </row>
    <row r="149" spans="3:9" s="48" customFormat="1" ht="40.5">
      <c r="C149" s="78" t="s">
        <v>295</v>
      </c>
      <c r="D149" s="45" t="s">
        <v>296</v>
      </c>
      <c r="E149" s="79" t="s">
        <v>23</v>
      </c>
      <c r="F149" s="80">
        <v>4</v>
      </c>
      <c r="G149" s="81"/>
      <c r="H149" s="46" t="str" cm="1">
        <f t="array" ref="H149">+numtext(G149)</f>
        <v>CERO PESOS 00/100 M.N.</v>
      </c>
      <c r="I149" s="47">
        <f t="shared" si="3"/>
        <v>0</v>
      </c>
    </row>
    <row r="150" spans="3:9" s="48" customFormat="1" ht="40.5">
      <c r="C150" s="78" t="s">
        <v>297</v>
      </c>
      <c r="D150" s="45" t="s">
        <v>298</v>
      </c>
      <c r="E150" s="79" t="s">
        <v>23</v>
      </c>
      <c r="F150" s="80">
        <v>4</v>
      </c>
      <c r="G150" s="81"/>
      <c r="H150" s="46" t="str" cm="1">
        <f t="array" ref="H150">+numtext(G150)</f>
        <v>CERO PESOS 00/100 M.N.</v>
      </c>
      <c r="I150" s="47">
        <f t="shared" si="3"/>
        <v>0</v>
      </c>
    </row>
    <row r="151" spans="3:9" s="48" customFormat="1" ht="30.4">
      <c r="C151" s="78" t="s">
        <v>299</v>
      </c>
      <c r="D151" s="45" t="s">
        <v>300</v>
      </c>
      <c r="E151" s="79" t="s">
        <v>23</v>
      </c>
      <c r="F151" s="80">
        <v>2</v>
      </c>
      <c r="G151" s="81"/>
      <c r="H151" s="46" t="str" cm="1">
        <f t="array" ref="H151">+numtext(G151)</f>
        <v>CERO PESOS 00/100 M.N.</v>
      </c>
      <c r="I151" s="47">
        <f t="shared" si="3"/>
        <v>0</v>
      </c>
    </row>
    <row r="152" spans="3:9" s="48" customFormat="1" ht="30.4">
      <c r="C152" s="78" t="s">
        <v>301</v>
      </c>
      <c r="D152" s="45" t="s">
        <v>302</v>
      </c>
      <c r="E152" s="79" t="s">
        <v>23</v>
      </c>
      <c r="F152" s="80">
        <v>10</v>
      </c>
      <c r="G152" s="81"/>
      <c r="H152" s="46" t="str" cm="1">
        <f t="array" ref="H152">+numtext(G152)</f>
        <v>CERO PESOS 00/100 M.N.</v>
      </c>
      <c r="I152" s="47">
        <f t="shared" si="4" ref="I152:I215">+ROUND(F152*G152,2)</f>
        <v>0</v>
      </c>
    </row>
    <row r="153" spans="3:9" s="48" customFormat="1" ht="30.4">
      <c r="C153" s="78" t="s">
        <v>303</v>
      </c>
      <c r="D153" s="45" t="s">
        <v>304</v>
      </c>
      <c r="E153" s="79" t="s">
        <v>305</v>
      </c>
      <c r="F153" s="80">
        <v>10</v>
      </c>
      <c r="G153" s="81"/>
      <c r="H153" s="46" t="str" cm="1">
        <f t="array" ref="H153">+numtext(G153)</f>
        <v>CERO PESOS 00/100 M.N.</v>
      </c>
      <c r="I153" s="47">
        <f t="shared" si="4"/>
        <v>0</v>
      </c>
    </row>
    <row r="154" spans="3:9" s="48" customFormat="1" ht="30.4">
      <c r="C154" s="78" t="s">
        <v>306</v>
      </c>
      <c r="D154" s="45" t="s">
        <v>307</v>
      </c>
      <c r="E154" s="79" t="s">
        <v>23</v>
      </c>
      <c r="F154" s="80">
        <v>10</v>
      </c>
      <c r="G154" s="81"/>
      <c r="H154" s="46" t="str" cm="1">
        <f t="array" ref="H154">+numtext(G154)</f>
        <v>CERO PESOS 00/100 M.N.</v>
      </c>
      <c r="I154" s="47">
        <f t="shared" si="4"/>
        <v>0</v>
      </c>
    </row>
    <row r="155" spans="3:9" s="48" customFormat="1" ht="30.4">
      <c r="C155" s="78" t="s">
        <v>308</v>
      </c>
      <c r="D155" s="45" t="s">
        <v>309</v>
      </c>
      <c r="E155" s="79" t="s">
        <v>23</v>
      </c>
      <c r="F155" s="80">
        <v>4</v>
      </c>
      <c r="G155" s="81"/>
      <c r="H155" s="46" t="str" cm="1">
        <f t="array" ref="H155">+numtext(G155)</f>
        <v>CERO PESOS 00/100 M.N.</v>
      </c>
      <c r="I155" s="47">
        <f t="shared" si="4"/>
        <v>0</v>
      </c>
    </row>
    <row r="156" spans="3:9" s="48" customFormat="1" ht="40.5">
      <c r="C156" s="78" t="s">
        <v>310</v>
      </c>
      <c r="D156" s="45" t="s">
        <v>311</v>
      </c>
      <c r="E156" s="79" t="s">
        <v>23</v>
      </c>
      <c r="F156" s="80">
        <v>5</v>
      </c>
      <c r="G156" s="81"/>
      <c r="H156" s="46" t="str" cm="1">
        <f t="array" ref="H156">+numtext(G156)</f>
        <v>CERO PESOS 00/100 M.N.</v>
      </c>
      <c r="I156" s="47">
        <f t="shared" si="4"/>
        <v>0</v>
      </c>
    </row>
    <row r="157" spans="3:9" s="48" customFormat="1" ht="70.9">
      <c r="C157" s="78" t="s">
        <v>312</v>
      </c>
      <c r="D157" s="45" t="s">
        <v>313</v>
      </c>
      <c r="E157" s="79" t="s">
        <v>23</v>
      </c>
      <c r="F157" s="80">
        <v>4</v>
      </c>
      <c r="G157" s="81"/>
      <c r="H157" s="46" t="str" cm="1">
        <f t="array" ref="H157">+numtext(G157)</f>
        <v>CERO PESOS 00/100 M.N.</v>
      </c>
      <c r="I157" s="47">
        <f t="shared" si="4"/>
        <v>0</v>
      </c>
    </row>
    <row r="158" spans="3:9" s="48" customFormat="1" ht="13.15">
      <c r="C158" s="70" t="s">
        <v>55</v>
      </c>
      <c r="D158" s="70" t="s">
        <v>314</v>
      </c>
      <c r="E158" s="79"/>
      <c r="F158" s="80"/>
      <c r="G158" s="81"/>
      <c r="H158" s="46" t="str" cm="1">
        <f t="array" ref="H158">+numtext(G158)</f>
        <v>CERO PESOS 00/100 M.N.</v>
      </c>
      <c r="I158" s="74">
        <f>SUM(I159:I164)</f>
        <v>0</v>
      </c>
    </row>
    <row r="159" spans="3:9" s="48" customFormat="1" ht="141.75">
      <c r="C159" s="78" t="s">
        <v>315</v>
      </c>
      <c r="D159" s="45" t="s">
        <v>316</v>
      </c>
      <c r="E159" s="79" t="s">
        <v>23</v>
      </c>
      <c r="F159" s="80">
        <v>12</v>
      </c>
      <c r="G159" s="81"/>
      <c r="H159" s="46" t="str" cm="1">
        <f t="array" ref="H159">+numtext(G159)</f>
        <v>CERO PESOS 00/100 M.N.</v>
      </c>
      <c r="I159" s="47">
        <f t="shared" si="4"/>
        <v>0</v>
      </c>
    </row>
    <row r="160" spans="3:9" s="48" customFormat="1" ht="141.75">
      <c r="C160" s="78" t="s">
        <v>317</v>
      </c>
      <c r="D160" s="45" t="s">
        <v>318</v>
      </c>
      <c r="E160" s="79" t="s">
        <v>23</v>
      </c>
      <c r="F160" s="80">
        <v>6</v>
      </c>
      <c r="G160" s="81"/>
      <c r="H160" s="46" t="str" cm="1">
        <f t="array" ref="H160">+numtext(G160)</f>
        <v>CERO PESOS 00/100 M.N.</v>
      </c>
      <c r="I160" s="47">
        <f t="shared" si="4"/>
        <v>0</v>
      </c>
    </row>
    <row r="161" spans="3:9" s="48" customFormat="1" ht="131.65">
      <c r="C161" s="78" t="s">
        <v>319</v>
      </c>
      <c r="D161" s="45" t="s">
        <v>320</v>
      </c>
      <c r="E161" s="79" t="s">
        <v>23</v>
      </c>
      <c r="F161" s="80">
        <v>7</v>
      </c>
      <c r="G161" s="81"/>
      <c r="H161" s="46" t="str" cm="1">
        <f t="array" ref="H161">+numtext(G161)</f>
        <v>CERO PESOS 00/100 M.N.</v>
      </c>
      <c r="I161" s="47">
        <f t="shared" si="4"/>
        <v>0</v>
      </c>
    </row>
    <row r="162" spans="3:9" s="48" customFormat="1" ht="131.65">
      <c r="C162" s="78" t="s">
        <v>321</v>
      </c>
      <c r="D162" s="45" t="s">
        <v>322</v>
      </c>
      <c r="E162" s="79" t="s">
        <v>23</v>
      </c>
      <c r="F162" s="80">
        <v>6</v>
      </c>
      <c r="G162" s="81"/>
      <c r="H162" s="46" t="str" cm="1">
        <f t="array" ref="H162">+numtext(G162)</f>
        <v>CERO PESOS 00/100 M.N.</v>
      </c>
      <c r="I162" s="47">
        <f t="shared" si="4"/>
        <v>0</v>
      </c>
    </row>
    <row r="163" spans="3:9" s="48" customFormat="1" ht="81">
      <c r="C163" s="78" t="s">
        <v>323</v>
      </c>
      <c r="D163" s="45" t="s">
        <v>324</v>
      </c>
      <c r="E163" s="79" t="s">
        <v>23</v>
      </c>
      <c r="F163" s="80">
        <v>1</v>
      </c>
      <c r="G163" s="81"/>
      <c r="H163" s="46" t="str" cm="1">
        <f t="array" ref="H163">+numtext(G163)</f>
        <v>CERO PESOS 00/100 M.N.</v>
      </c>
      <c r="I163" s="47">
        <f t="shared" si="4"/>
        <v>0</v>
      </c>
    </row>
    <row r="164" spans="3:9" s="48" customFormat="1" ht="101.25">
      <c r="C164" s="78" t="s">
        <v>325</v>
      </c>
      <c r="D164" s="45" t="s">
        <v>326</v>
      </c>
      <c r="E164" s="79" t="s">
        <v>23</v>
      </c>
      <c r="F164" s="80">
        <v>2</v>
      </c>
      <c r="G164" s="81"/>
      <c r="H164" s="46" t="str" cm="1">
        <f t="array" ref="H164">+numtext(G164)</f>
        <v>CERO PESOS 00/100 M.N.</v>
      </c>
      <c r="I164" s="47">
        <f t="shared" si="4"/>
        <v>0</v>
      </c>
    </row>
    <row r="165" spans="3:9" s="48" customFormat="1" ht="13.15">
      <c r="C165" s="70" t="s">
        <v>327</v>
      </c>
      <c r="D165" s="70" t="s">
        <v>328</v>
      </c>
      <c r="E165" s="79"/>
      <c r="F165" s="80"/>
      <c r="G165" s="81"/>
      <c r="H165" s="46" t="str" cm="1">
        <f t="array" ref="H165">+numtext(G165)</f>
        <v>CERO PESOS 00/100 M.N.</v>
      </c>
      <c r="I165" s="74">
        <f>SUM(I166:I168)</f>
        <v>0</v>
      </c>
    </row>
    <row r="166" spans="3:9" s="48" customFormat="1" ht="91.15">
      <c r="C166" s="78" t="s">
        <v>329</v>
      </c>
      <c r="D166" s="45" t="s">
        <v>330</v>
      </c>
      <c r="E166" s="79" t="s">
        <v>24</v>
      </c>
      <c r="F166" s="80">
        <v>58.50</v>
      </c>
      <c r="G166" s="81"/>
      <c r="H166" s="46" t="str" cm="1">
        <f t="array" ref="H166">+numtext(G166)</f>
        <v>CERO PESOS 00/100 M.N.</v>
      </c>
      <c r="I166" s="47">
        <f t="shared" si="4"/>
        <v>0</v>
      </c>
    </row>
    <row r="167" spans="3:9" s="48" customFormat="1" ht="60.75">
      <c r="C167" s="78" t="s">
        <v>331</v>
      </c>
      <c r="D167" s="45" t="s">
        <v>332</v>
      </c>
      <c r="E167" s="79" t="s">
        <v>24</v>
      </c>
      <c r="F167" s="80">
        <v>58.50</v>
      </c>
      <c r="G167" s="81"/>
      <c r="H167" s="46" t="str" cm="1">
        <f t="array" ref="H167">+numtext(G167)</f>
        <v>CERO PESOS 00/100 M.N.</v>
      </c>
      <c r="I167" s="47">
        <f t="shared" si="4"/>
        <v>0</v>
      </c>
    </row>
    <row r="168" spans="3:9" s="48" customFormat="1" ht="50.65">
      <c r="C168" s="78" t="s">
        <v>333</v>
      </c>
      <c r="D168" s="45" t="s">
        <v>334</v>
      </c>
      <c r="E168" s="79" t="s">
        <v>24</v>
      </c>
      <c r="F168" s="80">
        <v>58.50</v>
      </c>
      <c r="G168" s="81"/>
      <c r="H168" s="46" t="str" cm="1">
        <f t="array" ref="H168">+numtext(G168)</f>
        <v>CERO PESOS 00/100 M.N.</v>
      </c>
      <c r="I168" s="47">
        <f t="shared" si="4"/>
        <v>0</v>
      </c>
    </row>
    <row r="169" spans="3:9" s="48" customFormat="1" ht="13.15">
      <c r="C169" s="70" t="s">
        <v>335</v>
      </c>
      <c r="D169" s="70" t="s">
        <v>336</v>
      </c>
      <c r="E169" s="79"/>
      <c r="F169" s="80"/>
      <c r="G169" s="81"/>
      <c r="H169" s="46" t="str" cm="1">
        <f t="array" ref="H169">+numtext(G169)</f>
        <v>CERO PESOS 00/100 M.N.</v>
      </c>
      <c r="I169" s="74">
        <f>SUM(I170:I175)</f>
        <v>0</v>
      </c>
    </row>
    <row r="170" spans="3:9" s="48" customFormat="1" ht="60.75">
      <c r="C170" s="78" t="s">
        <v>337</v>
      </c>
      <c r="D170" s="45" t="s">
        <v>338</v>
      </c>
      <c r="E170" s="79" t="s">
        <v>23</v>
      </c>
      <c r="F170" s="80">
        <v>4</v>
      </c>
      <c r="G170" s="81"/>
      <c r="H170" s="46" t="str" cm="1">
        <f t="array" ref="H170">+numtext(G170)</f>
        <v>CERO PESOS 00/100 M.N.</v>
      </c>
      <c r="I170" s="47">
        <f t="shared" si="4"/>
        <v>0</v>
      </c>
    </row>
    <row r="171" spans="3:9" s="48" customFormat="1" ht="40.5">
      <c r="C171" s="78" t="s">
        <v>339</v>
      </c>
      <c r="D171" s="45" t="s">
        <v>340</v>
      </c>
      <c r="E171" s="79" t="s">
        <v>23</v>
      </c>
      <c r="F171" s="80">
        <v>2</v>
      </c>
      <c r="G171" s="81"/>
      <c r="H171" s="46" t="str" cm="1">
        <f t="array" ref="H171">+numtext(G171)</f>
        <v>CERO PESOS 00/100 M.N.</v>
      </c>
      <c r="I171" s="47">
        <f t="shared" si="4"/>
        <v>0</v>
      </c>
    </row>
    <row r="172" spans="3:9" s="48" customFormat="1" ht="60.75">
      <c r="C172" s="78" t="s">
        <v>341</v>
      </c>
      <c r="D172" s="45" t="s">
        <v>342</v>
      </c>
      <c r="E172" s="79" t="s">
        <v>23</v>
      </c>
      <c r="F172" s="80">
        <v>4</v>
      </c>
      <c r="G172" s="81"/>
      <c r="H172" s="46" t="str" cm="1">
        <f t="array" ref="H172">+numtext(G172)</f>
        <v>CERO PESOS 00/100 M.N.</v>
      </c>
      <c r="I172" s="47">
        <f t="shared" si="4"/>
        <v>0</v>
      </c>
    </row>
    <row r="173" spans="3:9" s="48" customFormat="1" ht="50.65">
      <c r="C173" s="78" t="s">
        <v>343</v>
      </c>
      <c r="D173" s="45" t="s">
        <v>489</v>
      </c>
      <c r="E173" s="79" t="s">
        <v>23</v>
      </c>
      <c r="F173" s="80">
        <v>10</v>
      </c>
      <c r="G173" s="81"/>
      <c r="H173" s="46" t="str" cm="1">
        <f t="array" ref="H173">+numtext(G173)</f>
        <v>CERO PESOS 00/100 M.N.</v>
      </c>
      <c r="I173" s="47">
        <f t="shared" si="4"/>
        <v>0</v>
      </c>
    </row>
    <row r="174" spans="3:9" s="48" customFormat="1" ht="40.5">
      <c r="C174" s="78" t="s">
        <v>344</v>
      </c>
      <c r="D174" s="45" t="s">
        <v>345</v>
      </c>
      <c r="E174" s="79" t="s">
        <v>23</v>
      </c>
      <c r="F174" s="80">
        <v>1</v>
      </c>
      <c r="G174" s="81"/>
      <c r="H174" s="46" t="str" cm="1">
        <f t="array" ref="H174">+numtext(G174)</f>
        <v>CERO PESOS 00/100 M.N.</v>
      </c>
      <c r="I174" s="47">
        <f t="shared" si="4"/>
        <v>0</v>
      </c>
    </row>
    <row r="175" spans="3:9" s="48" customFormat="1" ht="30.4">
      <c r="C175" s="78" t="s">
        <v>346</v>
      </c>
      <c r="D175" s="45" t="s">
        <v>347</v>
      </c>
      <c r="E175" s="79" t="s">
        <v>23</v>
      </c>
      <c r="F175" s="80">
        <v>1</v>
      </c>
      <c r="G175" s="81"/>
      <c r="H175" s="46" t="str" cm="1">
        <f t="array" ref="H175">+numtext(G175)</f>
        <v>CERO PESOS 00/100 M.N.</v>
      </c>
      <c r="I175" s="47">
        <f t="shared" si="4"/>
        <v>0</v>
      </c>
    </row>
    <row r="176" spans="3:9" s="48" customFormat="1" ht="13.15">
      <c r="C176" s="70" t="s">
        <v>348</v>
      </c>
      <c r="D176" s="70" t="s">
        <v>349</v>
      </c>
      <c r="E176" s="79"/>
      <c r="F176" s="80"/>
      <c r="G176" s="81"/>
      <c r="H176" s="46" t="str" cm="1">
        <f t="array" ref="H176">+numtext(G176)</f>
        <v>CERO PESOS 00/100 M.N.</v>
      </c>
      <c r="I176" s="74">
        <f>SUM(I177:I185)</f>
        <v>0</v>
      </c>
    </row>
    <row r="177" spans="3:9" s="48" customFormat="1" ht="81">
      <c r="C177" s="78" t="s">
        <v>350</v>
      </c>
      <c r="D177" s="45" t="s">
        <v>351</v>
      </c>
      <c r="E177" s="79" t="s">
        <v>53</v>
      </c>
      <c r="F177" s="80">
        <v>2</v>
      </c>
      <c r="G177" s="81"/>
      <c r="H177" s="46" t="str" cm="1">
        <f t="array" ref="H177">+numtext(G177)</f>
        <v>CERO PESOS 00/100 M.N.</v>
      </c>
      <c r="I177" s="47">
        <f t="shared" si="4"/>
        <v>0</v>
      </c>
    </row>
    <row r="178" spans="3:9" s="48" customFormat="1" ht="81">
      <c r="C178" s="78" t="s">
        <v>352</v>
      </c>
      <c r="D178" s="45" t="s">
        <v>353</v>
      </c>
      <c r="E178" s="79" t="s">
        <v>53</v>
      </c>
      <c r="F178" s="80">
        <v>2</v>
      </c>
      <c r="G178" s="81"/>
      <c r="H178" s="46" t="str" cm="1">
        <f t="array" ref="H178">+numtext(G178)</f>
        <v>CERO PESOS 00/100 M.N.</v>
      </c>
      <c r="I178" s="47">
        <f t="shared" si="4"/>
        <v>0</v>
      </c>
    </row>
    <row r="179" spans="3:9" s="48" customFormat="1" ht="40.5">
      <c r="C179" s="78" t="s">
        <v>354</v>
      </c>
      <c r="D179" s="45" t="s">
        <v>355</v>
      </c>
      <c r="E179" s="79" t="s">
        <v>23</v>
      </c>
      <c r="F179" s="80">
        <v>2</v>
      </c>
      <c r="G179" s="81"/>
      <c r="H179" s="46" t="str" cm="1">
        <f t="array" ref="H179">+numtext(G179)</f>
        <v>CERO PESOS 00/100 M.N.</v>
      </c>
      <c r="I179" s="47">
        <f t="shared" si="4"/>
        <v>0</v>
      </c>
    </row>
    <row r="180" spans="3:9" s="48" customFormat="1" ht="50.65">
      <c r="C180" s="78" t="s">
        <v>356</v>
      </c>
      <c r="D180" s="45" t="s">
        <v>357</v>
      </c>
      <c r="E180" s="79" t="s">
        <v>23</v>
      </c>
      <c r="F180" s="80">
        <v>2</v>
      </c>
      <c r="G180" s="81"/>
      <c r="H180" s="46" t="str" cm="1">
        <f t="array" ref="H180">+numtext(G180)</f>
        <v>CERO PESOS 00/100 M.N.</v>
      </c>
      <c r="I180" s="47">
        <f t="shared" si="4"/>
        <v>0</v>
      </c>
    </row>
    <row r="181" spans="3:9" s="48" customFormat="1" ht="40.5">
      <c r="C181" s="78" t="s">
        <v>358</v>
      </c>
      <c r="D181" s="45" t="s">
        <v>201</v>
      </c>
      <c r="E181" s="79" t="s">
        <v>25</v>
      </c>
      <c r="F181" s="80">
        <v>50</v>
      </c>
      <c r="G181" s="81"/>
      <c r="H181" s="46" t="str" cm="1">
        <f t="array" ref="H181">+numtext(G181)</f>
        <v>CERO PESOS 00/100 M.N.</v>
      </c>
      <c r="I181" s="47">
        <f t="shared" si="4"/>
        <v>0</v>
      </c>
    </row>
    <row r="182" spans="3:9" s="48" customFormat="1" ht="40.5">
      <c r="C182" s="78" t="s">
        <v>359</v>
      </c>
      <c r="D182" s="45" t="s">
        <v>360</v>
      </c>
      <c r="E182" s="79" t="s">
        <v>25</v>
      </c>
      <c r="F182" s="80">
        <v>50</v>
      </c>
      <c r="G182" s="81"/>
      <c r="H182" s="46" t="str" cm="1">
        <f t="array" ref="H182">+numtext(G182)</f>
        <v>CERO PESOS 00/100 M.N.</v>
      </c>
      <c r="I182" s="47">
        <f t="shared" si="4"/>
        <v>0</v>
      </c>
    </row>
    <row r="183" spans="3:9" s="48" customFormat="1" ht="40.5">
      <c r="C183" s="78" t="s">
        <v>361</v>
      </c>
      <c r="D183" s="45" t="s">
        <v>362</v>
      </c>
      <c r="E183" s="79" t="s">
        <v>23</v>
      </c>
      <c r="F183" s="80">
        <v>25</v>
      </c>
      <c r="G183" s="81"/>
      <c r="H183" s="46" t="str" cm="1">
        <f t="array" ref="H183">+numtext(G183)</f>
        <v>CERO PESOS 00/100 M.N.</v>
      </c>
      <c r="I183" s="47">
        <f t="shared" si="4"/>
        <v>0</v>
      </c>
    </row>
    <row r="184" spans="3:9" s="48" customFormat="1" ht="60.75">
      <c r="C184" s="78" t="s">
        <v>363</v>
      </c>
      <c r="D184" s="45" t="s">
        <v>364</v>
      </c>
      <c r="E184" s="79" t="s">
        <v>23</v>
      </c>
      <c r="F184" s="80">
        <v>2</v>
      </c>
      <c r="G184" s="81"/>
      <c r="H184" s="46" t="str" cm="1">
        <f t="array" ref="H184">+numtext(G184)</f>
        <v>CERO PESOS 00/100 M.N.</v>
      </c>
      <c r="I184" s="47">
        <f t="shared" si="4"/>
        <v>0</v>
      </c>
    </row>
    <row r="185" spans="3:9" s="48" customFormat="1" ht="40.5">
      <c r="C185" s="78" t="s">
        <v>365</v>
      </c>
      <c r="D185" s="45" t="s">
        <v>366</v>
      </c>
      <c r="E185" s="79" t="s">
        <v>23</v>
      </c>
      <c r="F185" s="80">
        <v>2</v>
      </c>
      <c r="G185" s="81"/>
      <c r="H185" s="46" t="str" cm="1">
        <f t="array" ref="H185">+numtext(G185)</f>
        <v>CERO PESOS 00/100 M.N.</v>
      </c>
      <c r="I185" s="47">
        <f t="shared" si="4"/>
        <v>0</v>
      </c>
    </row>
    <row r="186" spans="3:9" s="48" customFormat="1" ht="13.15">
      <c r="C186" s="70" t="s">
        <v>367</v>
      </c>
      <c r="D186" s="70" t="s">
        <v>368</v>
      </c>
      <c r="E186" s="79"/>
      <c r="F186" s="80"/>
      <c r="G186" s="81"/>
      <c r="H186" s="46" t="str" cm="1">
        <f t="array" ref="H186">+numtext(G186)</f>
        <v>CERO PESOS 00/100 M.N.</v>
      </c>
      <c r="I186" s="74">
        <f>SUM(I187:I195)</f>
        <v>0</v>
      </c>
    </row>
    <row r="187" spans="3:9" s="48" customFormat="1" ht="70.9">
      <c r="C187" s="78" t="s">
        <v>369</v>
      </c>
      <c r="D187" s="45" t="s">
        <v>370</v>
      </c>
      <c r="E187" s="79" t="s">
        <v>53</v>
      </c>
      <c r="F187" s="80">
        <v>10</v>
      </c>
      <c r="G187" s="81"/>
      <c r="H187" s="46" t="str" cm="1">
        <f t="array" ref="H187">+numtext(G187)</f>
        <v>CERO PESOS 00/100 M.N.</v>
      </c>
      <c r="I187" s="47">
        <f t="shared" si="4"/>
        <v>0</v>
      </c>
    </row>
    <row r="188" spans="3:9" s="48" customFormat="1" ht="40.5">
      <c r="C188" s="78" t="s">
        <v>371</v>
      </c>
      <c r="D188" s="45" t="s">
        <v>372</v>
      </c>
      <c r="E188" s="79" t="s">
        <v>23</v>
      </c>
      <c r="F188" s="80">
        <v>10</v>
      </c>
      <c r="G188" s="81"/>
      <c r="H188" s="46" t="str" cm="1">
        <f t="array" ref="H188">+numtext(G188)</f>
        <v>CERO PESOS 00/100 M.N.</v>
      </c>
      <c r="I188" s="47">
        <f t="shared" si="4"/>
        <v>0</v>
      </c>
    </row>
    <row r="189" spans="3:9" s="48" customFormat="1" ht="40.5">
      <c r="C189" s="78" t="s">
        <v>373</v>
      </c>
      <c r="D189" s="45" t="s">
        <v>374</v>
      </c>
      <c r="E189" s="79" t="s">
        <v>23</v>
      </c>
      <c r="F189" s="80">
        <v>10</v>
      </c>
      <c r="G189" s="81"/>
      <c r="H189" s="46" t="str" cm="1">
        <f t="array" ref="H189">+numtext(G189)</f>
        <v>CERO PESOS 00/100 M.N.</v>
      </c>
      <c r="I189" s="47">
        <f t="shared" si="4"/>
        <v>0</v>
      </c>
    </row>
    <row r="190" spans="3:9" s="48" customFormat="1" ht="40.5">
      <c r="C190" s="78" t="s">
        <v>375</v>
      </c>
      <c r="D190" s="45" t="s">
        <v>201</v>
      </c>
      <c r="E190" s="79" t="s">
        <v>25</v>
      </c>
      <c r="F190" s="80">
        <v>200</v>
      </c>
      <c r="G190" s="81"/>
      <c r="H190" s="46" t="str" cm="1">
        <f t="array" ref="H190">+numtext(G190)</f>
        <v>CERO PESOS 00/100 M.N.</v>
      </c>
      <c r="I190" s="47">
        <f t="shared" si="4"/>
        <v>0</v>
      </c>
    </row>
    <row r="191" spans="3:9" s="48" customFormat="1" ht="40.5">
      <c r="C191" s="78" t="s">
        <v>376</v>
      </c>
      <c r="D191" s="45" t="s">
        <v>362</v>
      </c>
      <c r="E191" s="79" t="s">
        <v>23</v>
      </c>
      <c r="F191" s="80">
        <v>70</v>
      </c>
      <c r="G191" s="81"/>
      <c r="H191" s="46" t="str" cm="1">
        <f t="array" ref="H191">+numtext(G191)</f>
        <v>CERO PESOS 00/100 M.N.</v>
      </c>
      <c r="I191" s="47">
        <f t="shared" si="4"/>
        <v>0</v>
      </c>
    </row>
    <row r="192" spans="3:9" s="48" customFormat="1" ht="40.5">
      <c r="C192" s="78" t="s">
        <v>377</v>
      </c>
      <c r="D192" s="45" t="s">
        <v>378</v>
      </c>
      <c r="E192" s="79" t="s">
        <v>23</v>
      </c>
      <c r="F192" s="80">
        <v>1</v>
      </c>
      <c r="G192" s="81"/>
      <c r="H192" s="46" t="str" cm="1">
        <f t="array" ref="H192">+numtext(G192)</f>
        <v>CERO PESOS 00/100 M.N.</v>
      </c>
      <c r="I192" s="47">
        <f t="shared" si="4"/>
        <v>0</v>
      </c>
    </row>
    <row r="193" spans="3:9" s="48" customFormat="1" ht="40.5">
      <c r="C193" s="78" t="s">
        <v>379</v>
      </c>
      <c r="D193" s="45" t="s">
        <v>380</v>
      </c>
      <c r="E193" s="79" t="s">
        <v>23</v>
      </c>
      <c r="F193" s="80">
        <v>1</v>
      </c>
      <c r="G193" s="81"/>
      <c r="H193" s="46" t="str" cm="1">
        <f t="array" ref="H193">+numtext(G193)</f>
        <v>CERO PESOS 00/100 M.N.</v>
      </c>
      <c r="I193" s="47">
        <f t="shared" si="4"/>
        <v>0</v>
      </c>
    </row>
    <row r="194" spans="3:9" s="48" customFormat="1" ht="40.5">
      <c r="C194" s="78" t="s">
        <v>381</v>
      </c>
      <c r="D194" s="45" t="s">
        <v>382</v>
      </c>
      <c r="E194" s="79" t="s">
        <v>23</v>
      </c>
      <c r="F194" s="80">
        <v>1</v>
      </c>
      <c r="G194" s="81"/>
      <c r="H194" s="46" t="str" cm="1">
        <f t="array" ref="H194">+numtext(G194)</f>
        <v>CERO PESOS 00/100 M.N.</v>
      </c>
      <c r="I194" s="47">
        <f t="shared" si="4"/>
        <v>0</v>
      </c>
    </row>
    <row r="195" spans="3:9" s="48" customFormat="1" ht="40.5">
      <c r="C195" s="78" t="s">
        <v>383</v>
      </c>
      <c r="D195" s="45" t="s">
        <v>360</v>
      </c>
      <c r="E195" s="79" t="s">
        <v>25</v>
      </c>
      <c r="F195" s="80">
        <v>250</v>
      </c>
      <c r="G195" s="81"/>
      <c r="H195" s="46" t="str" cm="1">
        <f t="array" ref="H195">+numtext(G195)</f>
        <v>CERO PESOS 00/100 M.N.</v>
      </c>
      <c r="I195" s="47">
        <f t="shared" si="4"/>
        <v>0</v>
      </c>
    </row>
    <row r="196" spans="3:9" s="48" customFormat="1" ht="13.15">
      <c r="C196" s="70" t="s">
        <v>384</v>
      </c>
      <c r="D196" s="70" t="s">
        <v>385</v>
      </c>
      <c r="E196" s="79"/>
      <c r="F196" s="80"/>
      <c r="G196" s="81"/>
      <c r="H196" s="46" t="str" cm="1">
        <f t="array" ref="H196">+numtext(G196)</f>
        <v>CERO PESOS 00/100 M.N.</v>
      </c>
      <c r="I196" s="74">
        <f>SUM(I197:I198)</f>
        <v>0</v>
      </c>
    </row>
    <row r="197" spans="3:9" s="48" customFormat="1" ht="81">
      <c r="C197" s="78" t="s">
        <v>386</v>
      </c>
      <c r="D197" s="45" t="s">
        <v>387</v>
      </c>
      <c r="E197" s="79" t="s">
        <v>23</v>
      </c>
      <c r="F197" s="80">
        <v>28</v>
      </c>
      <c r="G197" s="81"/>
      <c r="H197" s="46" t="str" cm="1">
        <f t="array" ref="H197">+numtext(G197)</f>
        <v>CERO PESOS 00/100 M.N.</v>
      </c>
      <c r="I197" s="47">
        <f t="shared" si="4"/>
        <v>0</v>
      </c>
    </row>
    <row r="198" spans="3:9" s="48" customFormat="1" ht="81">
      <c r="C198" s="78" t="s">
        <v>388</v>
      </c>
      <c r="D198" s="45" t="s">
        <v>389</v>
      </c>
      <c r="E198" s="79" t="s">
        <v>23</v>
      </c>
      <c r="F198" s="80">
        <v>15</v>
      </c>
      <c r="G198" s="81"/>
      <c r="H198" s="46" t="str" cm="1">
        <f t="array" ref="H198">+numtext(G198)</f>
        <v>CERO PESOS 00/100 M.N.</v>
      </c>
      <c r="I198" s="47">
        <f t="shared" si="4"/>
        <v>0</v>
      </c>
    </row>
    <row r="199" spans="3:9" s="48" customFormat="1" ht="13.15">
      <c r="C199" s="70" t="s">
        <v>390</v>
      </c>
      <c r="D199" s="70" t="s">
        <v>391</v>
      </c>
      <c r="E199" s="79"/>
      <c r="F199" s="80"/>
      <c r="G199" s="81"/>
      <c r="H199" s="46" t="str" cm="1">
        <f t="array" ref="H199">+numtext(G199)</f>
        <v>CERO PESOS 00/100 M.N.</v>
      </c>
      <c r="I199" s="74">
        <f>SUM(I200:I217)</f>
        <v>0</v>
      </c>
    </row>
    <row r="200" spans="3:9" s="48" customFormat="1" ht="70.9">
      <c r="C200" s="78" t="s">
        <v>392</v>
      </c>
      <c r="D200" s="45" t="s">
        <v>393</v>
      </c>
      <c r="E200" s="79" t="s">
        <v>23</v>
      </c>
      <c r="F200" s="80">
        <v>4</v>
      </c>
      <c r="G200" s="81"/>
      <c r="H200" s="46" t="str" cm="1">
        <f t="array" ref="H200">+numtext(G200)</f>
        <v>CERO PESOS 00/100 M.N.</v>
      </c>
      <c r="I200" s="47">
        <f t="shared" si="4"/>
        <v>0</v>
      </c>
    </row>
    <row r="201" spans="3:9" s="48" customFormat="1" ht="60.75">
      <c r="C201" s="78" t="s">
        <v>394</v>
      </c>
      <c r="D201" s="45" t="s">
        <v>395</v>
      </c>
      <c r="E201" s="79" t="s">
        <v>23</v>
      </c>
      <c r="F201" s="80">
        <v>4</v>
      </c>
      <c r="G201" s="81"/>
      <c r="H201" s="46" t="str" cm="1">
        <f t="array" ref="H201">+numtext(G201)</f>
        <v>CERO PESOS 00/100 M.N.</v>
      </c>
      <c r="I201" s="47">
        <f t="shared" si="4"/>
        <v>0</v>
      </c>
    </row>
    <row r="202" spans="3:9" s="48" customFormat="1" ht="40.5">
      <c r="C202" s="78" t="s">
        <v>396</v>
      </c>
      <c r="D202" s="45" t="s">
        <v>397</v>
      </c>
      <c r="E202" s="79" t="s">
        <v>23</v>
      </c>
      <c r="F202" s="80">
        <v>4</v>
      </c>
      <c r="G202" s="81"/>
      <c r="H202" s="46" t="str" cm="1">
        <f t="array" ref="H202">+numtext(G202)</f>
        <v>CERO PESOS 00/100 M.N.</v>
      </c>
      <c r="I202" s="47">
        <f t="shared" si="4"/>
        <v>0</v>
      </c>
    </row>
    <row r="203" spans="3:9" s="48" customFormat="1" ht="101.25">
      <c r="C203" s="78" t="s">
        <v>398</v>
      </c>
      <c r="D203" s="45" t="s">
        <v>399</v>
      </c>
      <c r="E203" s="79" t="s">
        <v>23</v>
      </c>
      <c r="F203" s="80">
        <v>10</v>
      </c>
      <c r="G203" s="81"/>
      <c r="H203" s="46" t="str" cm="1">
        <f t="array" ref="H203">+numtext(G203)</f>
        <v>CERO PESOS 00/100 M.N.</v>
      </c>
      <c r="I203" s="47">
        <f t="shared" si="4"/>
        <v>0</v>
      </c>
    </row>
    <row r="204" spans="3:9" s="48" customFormat="1" ht="131.65">
      <c r="C204" s="78" t="s">
        <v>400</v>
      </c>
      <c r="D204" s="45" t="s">
        <v>401</v>
      </c>
      <c r="E204" s="79" t="s">
        <v>402</v>
      </c>
      <c r="F204" s="80">
        <v>850</v>
      </c>
      <c r="G204" s="81"/>
      <c r="H204" s="46" t="str" cm="1">
        <f t="array" ref="H204">+numtext(G204)</f>
        <v>CERO PESOS 00/100 M.N.</v>
      </c>
      <c r="I204" s="47">
        <f t="shared" si="4"/>
        <v>0</v>
      </c>
    </row>
    <row r="205" spans="3:9" s="48" customFormat="1" ht="91.15">
      <c r="C205" s="78" t="s">
        <v>403</v>
      </c>
      <c r="D205" s="45" t="s">
        <v>404</v>
      </c>
      <c r="E205" s="79" t="s">
        <v>24</v>
      </c>
      <c r="F205" s="80">
        <v>150</v>
      </c>
      <c r="G205" s="81"/>
      <c r="H205" s="46" t="str" cm="1">
        <f t="array" ref="H205">+numtext(G205)</f>
        <v>CERO PESOS 00/100 M.N.</v>
      </c>
      <c r="I205" s="47">
        <f t="shared" si="4"/>
        <v>0</v>
      </c>
    </row>
    <row r="206" spans="3:9" s="48" customFormat="1" ht="101.25">
      <c r="C206" s="78" t="s">
        <v>405</v>
      </c>
      <c r="D206" s="45" t="s">
        <v>406</v>
      </c>
      <c r="E206" s="79" t="s">
        <v>24</v>
      </c>
      <c r="F206" s="80">
        <v>25</v>
      </c>
      <c r="G206" s="81"/>
      <c r="H206" s="46" t="str" cm="1">
        <f t="array" ref="H206">+numtext(G206)</f>
        <v>CERO PESOS 00/100 M.N.</v>
      </c>
      <c r="I206" s="47">
        <f t="shared" si="4"/>
        <v>0</v>
      </c>
    </row>
    <row r="207" spans="3:9" s="48" customFormat="1" ht="91.15">
      <c r="C207" s="78" t="s">
        <v>407</v>
      </c>
      <c r="D207" s="45" t="s">
        <v>408</v>
      </c>
      <c r="E207" s="79" t="s">
        <v>25</v>
      </c>
      <c r="F207" s="80">
        <v>120</v>
      </c>
      <c r="G207" s="81"/>
      <c r="H207" s="46" t="str" cm="1">
        <f t="array" ref="H207">+numtext(G207)</f>
        <v>CERO PESOS 00/100 M.N.</v>
      </c>
      <c r="I207" s="47">
        <f t="shared" si="4"/>
        <v>0</v>
      </c>
    </row>
    <row r="208" spans="3:9" s="48" customFormat="1" ht="91.15">
      <c r="C208" s="78" t="s">
        <v>409</v>
      </c>
      <c r="D208" s="45" t="s">
        <v>410</v>
      </c>
      <c r="E208" s="79" t="s">
        <v>23</v>
      </c>
      <c r="F208" s="80">
        <v>30</v>
      </c>
      <c r="G208" s="81"/>
      <c r="H208" s="46" t="str" cm="1">
        <f t="array" ref="H208">+numtext(G208)</f>
        <v>CERO PESOS 00/100 M.N.</v>
      </c>
      <c r="I208" s="47">
        <f t="shared" si="4"/>
        <v>0</v>
      </c>
    </row>
    <row r="209" spans="3:9" s="48" customFormat="1" ht="50.65">
      <c r="C209" s="78" t="s">
        <v>411</v>
      </c>
      <c r="D209" s="45" t="s">
        <v>412</v>
      </c>
      <c r="E209" s="79" t="s">
        <v>23</v>
      </c>
      <c r="F209" s="80">
        <v>20</v>
      </c>
      <c r="G209" s="81"/>
      <c r="H209" s="46" t="str" cm="1">
        <f t="array" ref="H209">+numtext(G209)</f>
        <v>CERO PESOS 00/100 M.N.</v>
      </c>
      <c r="I209" s="47">
        <f t="shared" si="4"/>
        <v>0</v>
      </c>
    </row>
    <row r="210" spans="3:9" s="48" customFormat="1" ht="91.15">
      <c r="C210" s="78" t="s">
        <v>413</v>
      </c>
      <c r="D210" s="45" t="s">
        <v>414</v>
      </c>
      <c r="E210" s="79" t="s">
        <v>23</v>
      </c>
      <c r="F210" s="80">
        <v>6</v>
      </c>
      <c r="G210" s="81"/>
      <c r="H210" s="46" t="str" cm="1">
        <f t="array" ref="H210">+numtext(G210)</f>
        <v>CERO PESOS 00/100 M.N.</v>
      </c>
      <c r="I210" s="47">
        <f t="shared" si="4"/>
        <v>0</v>
      </c>
    </row>
    <row r="211" spans="3:9" s="48" customFormat="1" ht="40.5">
      <c r="C211" s="78" t="s">
        <v>415</v>
      </c>
      <c r="D211" s="45" t="s">
        <v>416</v>
      </c>
      <c r="E211" s="79" t="s">
        <v>25</v>
      </c>
      <c r="F211" s="80">
        <v>35</v>
      </c>
      <c r="G211" s="81"/>
      <c r="H211" s="46" t="str" cm="1">
        <f t="array" ref="H211">+numtext(G211)</f>
        <v>CERO PESOS 00/100 M.N.</v>
      </c>
      <c r="I211" s="47">
        <f t="shared" si="4"/>
        <v>0</v>
      </c>
    </row>
    <row r="212" spans="3:9" s="48" customFormat="1" ht="40.5">
      <c r="C212" s="78" t="s">
        <v>417</v>
      </c>
      <c r="D212" s="45" t="s">
        <v>418</v>
      </c>
      <c r="E212" s="79" t="s">
        <v>25</v>
      </c>
      <c r="F212" s="80">
        <v>35</v>
      </c>
      <c r="G212" s="81"/>
      <c r="H212" s="46" t="str" cm="1">
        <f t="array" ref="H212">+numtext(G212)</f>
        <v>CERO PESOS 00/100 M.N.</v>
      </c>
      <c r="I212" s="47">
        <f t="shared" si="4"/>
        <v>0</v>
      </c>
    </row>
    <row r="213" spans="3:9" s="48" customFormat="1" ht="50.65">
      <c r="C213" s="78" t="s">
        <v>419</v>
      </c>
      <c r="D213" s="45" t="s">
        <v>420</v>
      </c>
      <c r="E213" s="79" t="s">
        <v>25</v>
      </c>
      <c r="F213" s="80">
        <v>35</v>
      </c>
      <c r="G213" s="81"/>
      <c r="H213" s="46" t="str" cm="1">
        <f t="array" ref="H213">+numtext(G213)</f>
        <v>CERO PESOS 00/100 M.N.</v>
      </c>
      <c r="I213" s="47">
        <f t="shared" si="4"/>
        <v>0</v>
      </c>
    </row>
    <row r="214" spans="3:9" s="48" customFormat="1" ht="50.65">
      <c r="C214" s="78" t="s">
        <v>421</v>
      </c>
      <c r="D214" s="45" t="s">
        <v>422</v>
      </c>
      <c r="E214" s="79" t="s">
        <v>25</v>
      </c>
      <c r="F214" s="80">
        <v>35</v>
      </c>
      <c r="G214" s="81"/>
      <c r="H214" s="46" t="str" cm="1">
        <f t="array" ref="H214">+numtext(G214)</f>
        <v>CERO PESOS 00/100 M.N.</v>
      </c>
      <c r="I214" s="47">
        <f t="shared" si="4"/>
        <v>0</v>
      </c>
    </row>
    <row r="215" spans="3:9" s="48" customFormat="1" ht="50.65">
      <c r="C215" s="78" t="s">
        <v>423</v>
      </c>
      <c r="D215" s="45" t="s">
        <v>424</v>
      </c>
      <c r="E215" s="79" t="s">
        <v>23</v>
      </c>
      <c r="F215" s="80">
        <v>15</v>
      </c>
      <c r="G215" s="81"/>
      <c r="H215" s="46" t="str" cm="1">
        <f t="array" ref="H215">+numtext(G215)</f>
        <v>CERO PESOS 00/100 M.N.</v>
      </c>
      <c r="I215" s="47">
        <f t="shared" si="4"/>
        <v>0</v>
      </c>
    </row>
    <row r="216" spans="3:9" s="48" customFormat="1" ht="50.65">
      <c r="C216" s="78" t="s">
        <v>425</v>
      </c>
      <c r="D216" s="45" t="s">
        <v>426</v>
      </c>
      <c r="E216" s="79" t="s">
        <v>23</v>
      </c>
      <c r="F216" s="80">
        <v>8</v>
      </c>
      <c r="G216" s="81"/>
      <c r="H216" s="46" t="str" cm="1">
        <f t="array" ref="H216">+numtext(G216)</f>
        <v>CERO PESOS 00/100 M.N.</v>
      </c>
      <c r="I216" s="47">
        <f t="shared" si="5" ref="I216:I235">+ROUND(F216*G216,2)</f>
        <v>0</v>
      </c>
    </row>
    <row r="217" spans="3:9" s="48" customFormat="1" ht="60.75">
      <c r="C217" s="78" t="s">
        <v>427</v>
      </c>
      <c r="D217" s="45" t="s">
        <v>428</v>
      </c>
      <c r="E217" s="79" t="s">
        <v>53</v>
      </c>
      <c r="F217" s="80">
        <v>6</v>
      </c>
      <c r="G217" s="81"/>
      <c r="H217" s="46" t="str" cm="1">
        <f t="array" ref="H217">+numtext(G217)</f>
        <v>CERO PESOS 00/100 M.N.</v>
      </c>
      <c r="I217" s="47">
        <f t="shared" si="5"/>
        <v>0</v>
      </c>
    </row>
    <row r="218" spans="3:9" s="48" customFormat="1" ht="13.15">
      <c r="C218" s="70" t="s">
        <v>429</v>
      </c>
      <c r="D218" s="70" t="s">
        <v>430</v>
      </c>
      <c r="E218" s="79"/>
      <c r="F218" s="80"/>
      <c r="G218" s="81"/>
      <c r="H218" s="46" t="str" cm="1">
        <f t="array" ref="H218">+numtext(G218)</f>
        <v>CERO PESOS 00/100 M.N.</v>
      </c>
      <c r="I218" s="74">
        <f>SUM(I219:I229)</f>
        <v>0</v>
      </c>
    </row>
    <row r="219" spans="3:9" s="48" customFormat="1" ht="91.15">
      <c r="C219" s="78" t="s">
        <v>431</v>
      </c>
      <c r="D219" s="45" t="s">
        <v>432</v>
      </c>
      <c r="E219" s="79" t="s">
        <v>53</v>
      </c>
      <c r="F219" s="80">
        <v>20</v>
      </c>
      <c r="G219" s="81"/>
      <c r="H219" s="46" t="str" cm="1">
        <f t="array" ref="H219">+numtext(G219)</f>
        <v>CERO PESOS 00/100 M.N.</v>
      </c>
      <c r="I219" s="47">
        <f t="shared" si="5"/>
        <v>0</v>
      </c>
    </row>
    <row r="220" spans="3:9" s="48" customFormat="1" ht="30.4">
      <c r="C220" s="78" t="s">
        <v>433</v>
      </c>
      <c r="D220" s="45" t="s">
        <v>434</v>
      </c>
      <c r="E220" s="79" t="s">
        <v>25</v>
      </c>
      <c r="F220" s="80">
        <v>120</v>
      </c>
      <c r="G220" s="81"/>
      <c r="H220" s="46" t="str" cm="1">
        <f t="array" ref="H220">+numtext(G220)</f>
        <v>CERO PESOS 00/100 M.N.</v>
      </c>
      <c r="I220" s="47">
        <f t="shared" si="5"/>
        <v>0</v>
      </c>
    </row>
    <row r="221" spans="3:9" s="48" customFormat="1" ht="20.25">
      <c r="C221" s="78" t="s">
        <v>435</v>
      </c>
      <c r="D221" s="45" t="s">
        <v>436</v>
      </c>
      <c r="E221" s="79" t="s">
        <v>25</v>
      </c>
      <c r="F221" s="80">
        <v>60</v>
      </c>
      <c r="G221" s="81"/>
      <c r="H221" s="46" t="str" cm="1">
        <f t="array" ref="H221">+numtext(G221)</f>
        <v>CERO PESOS 00/100 M.N.</v>
      </c>
      <c r="I221" s="47">
        <f t="shared" si="5"/>
        <v>0</v>
      </c>
    </row>
    <row r="222" spans="3:9" s="48" customFormat="1" ht="70.9">
      <c r="C222" s="78" t="s">
        <v>437</v>
      </c>
      <c r="D222" s="45" t="s">
        <v>438</v>
      </c>
      <c r="E222" s="79" t="s">
        <v>25</v>
      </c>
      <c r="F222" s="80">
        <v>400</v>
      </c>
      <c r="G222" s="81"/>
      <c r="H222" s="46" t="str" cm="1">
        <f t="array" ref="H222">+numtext(G222)</f>
        <v>CERO PESOS 00/100 M.N.</v>
      </c>
      <c r="I222" s="47">
        <f t="shared" si="5"/>
        <v>0</v>
      </c>
    </row>
    <row r="223" spans="3:9" s="48" customFormat="1" ht="30.4">
      <c r="C223" s="78" t="s">
        <v>439</v>
      </c>
      <c r="D223" s="45" t="s">
        <v>440</v>
      </c>
      <c r="E223" s="79" t="s">
        <v>25</v>
      </c>
      <c r="F223" s="80">
        <v>50</v>
      </c>
      <c r="G223" s="81"/>
      <c r="H223" s="46" t="str" cm="1">
        <f t="array" ref="H223">+numtext(G223)</f>
        <v>CERO PESOS 00/100 M.N.</v>
      </c>
      <c r="I223" s="47">
        <f t="shared" si="5"/>
        <v>0</v>
      </c>
    </row>
    <row r="224" spans="3:9" s="48" customFormat="1" ht="70.9">
      <c r="C224" s="78" t="s">
        <v>441</v>
      </c>
      <c r="D224" s="45" t="s">
        <v>442</v>
      </c>
      <c r="E224" s="79" t="s">
        <v>23</v>
      </c>
      <c r="F224" s="80">
        <v>25</v>
      </c>
      <c r="G224" s="81"/>
      <c r="H224" s="46" t="str" cm="1">
        <f t="array" ref="H224">+numtext(G224)</f>
        <v>CERO PESOS 00/100 M.N.</v>
      </c>
      <c r="I224" s="47">
        <f t="shared" si="5"/>
        <v>0</v>
      </c>
    </row>
    <row r="225" spans="3:9" s="48" customFormat="1" ht="40.5">
      <c r="C225" s="78" t="s">
        <v>443</v>
      </c>
      <c r="D225" s="45" t="s">
        <v>444</v>
      </c>
      <c r="E225" s="79" t="s">
        <v>23</v>
      </c>
      <c r="F225" s="80">
        <v>20</v>
      </c>
      <c r="G225" s="81"/>
      <c r="H225" s="46" t="str" cm="1">
        <f t="array" ref="H225">+numtext(G225)</f>
        <v>CERO PESOS 00/100 M.N.</v>
      </c>
      <c r="I225" s="47">
        <f t="shared" si="5"/>
        <v>0</v>
      </c>
    </row>
    <row r="226" spans="3:9" s="48" customFormat="1" ht="30.4">
      <c r="C226" s="78" t="s">
        <v>445</v>
      </c>
      <c r="D226" s="45" t="s">
        <v>446</v>
      </c>
      <c r="E226" s="79" t="s">
        <v>23</v>
      </c>
      <c r="F226" s="80">
        <v>20</v>
      </c>
      <c r="G226" s="81"/>
      <c r="H226" s="46" t="str" cm="1">
        <f t="array" ref="H226">+numtext(G226)</f>
        <v>CERO PESOS 00/100 M.N.</v>
      </c>
      <c r="I226" s="47">
        <f t="shared" si="5"/>
        <v>0</v>
      </c>
    </row>
    <row r="227" spans="3:9" s="48" customFormat="1" ht="30.4">
      <c r="C227" s="78" t="s">
        <v>447</v>
      </c>
      <c r="D227" s="45" t="s">
        <v>448</v>
      </c>
      <c r="E227" s="79" t="s">
        <v>23</v>
      </c>
      <c r="F227" s="80">
        <v>20</v>
      </c>
      <c r="G227" s="81"/>
      <c r="H227" s="46" t="str" cm="1">
        <f t="array" ref="H227">+numtext(G227)</f>
        <v>CERO PESOS 00/100 M.N.</v>
      </c>
      <c r="I227" s="47">
        <f t="shared" si="5"/>
        <v>0</v>
      </c>
    </row>
    <row r="228" spans="3:9" s="48" customFormat="1" ht="40.5">
      <c r="C228" s="78" t="s">
        <v>449</v>
      </c>
      <c r="D228" s="45" t="s">
        <v>450</v>
      </c>
      <c r="E228" s="79" t="s">
        <v>23</v>
      </c>
      <c r="F228" s="80">
        <v>20</v>
      </c>
      <c r="G228" s="81"/>
      <c r="H228" s="46" t="str" cm="1">
        <f t="array" ref="H228">+numtext(G228)</f>
        <v>CERO PESOS 00/100 M.N.</v>
      </c>
      <c r="I228" s="47">
        <f t="shared" si="5"/>
        <v>0</v>
      </c>
    </row>
    <row r="229" spans="3:9" s="48" customFormat="1" ht="40.5">
      <c r="C229" s="78" t="s">
        <v>451</v>
      </c>
      <c r="D229" s="45" t="s">
        <v>452</v>
      </c>
      <c r="E229" s="79" t="s">
        <v>23</v>
      </c>
      <c r="F229" s="80">
        <v>2</v>
      </c>
      <c r="G229" s="81"/>
      <c r="H229" s="46" t="str" cm="1">
        <f t="array" ref="H229">+numtext(G229)</f>
        <v>CERO PESOS 00/100 M.N.</v>
      </c>
      <c r="I229" s="47">
        <f t="shared" si="5"/>
        <v>0</v>
      </c>
    </row>
    <row r="230" spans="3:9" s="48" customFormat="1" ht="13.15">
      <c r="C230" s="70" t="s">
        <v>453</v>
      </c>
      <c r="D230" s="70" t="s">
        <v>454</v>
      </c>
      <c r="E230" s="79"/>
      <c r="F230" s="80"/>
      <c r="G230" s="81"/>
      <c r="H230" s="46" t="str" cm="1">
        <f t="array" ref="H230">+numtext(G230)</f>
        <v>CERO PESOS 00/100 M.N.</v>
      </c>
      <c r="I230" s="74">
        <f>SUM(I231:I235)</f>
        <v>0</v>
      </c>
    </row>
    <row r="231" spans="3:9" s="48" customFormat="1" ht="81">
      <c r="C231" s="78" t="s">
        <v>455</v>
      </c>
      <c r="D231" s="45" t="s">
        <v>456</v>
      </c>
      <c r="E231" s="79" t="s">
        <v>23</v>
      </c>
      <c r="F231" s="80">
        <v>10</v>
      </c>
      <c r="G231" s="81"/>
      <c r="H231" s="46" t="str" cm="1">
        <f t="array" ref="H231">+numtext(G231)</f>
        <v>CERO PESOS 00/100 M.N.</v>
      </c>
      <c r="I231" s="47">
        <f t="shared" si="5"/>
        <v>0</v>
      </c>
    </row>
    <row r="232" spans="3:9" s="48" customFormat="1" ht="60.75">
      <c r="C232" s="78" t="s">
        <v>457</v>
      </c>
      <c r="D232" s="45" t="s">
        <v>458</v>
      </c>
      <c r="E232" s="79" t="s">
        <v>23</v>
      </c>
      <c r="F232" s="80">
        <v>10</v>
      </c>
      <c r="G232" s="81"/>
      <c r="H232" s="46" t="str" cm="1">
        <f t="array" ref="H232">+numtext(G232)</f>
        <v>CERO PESOS 00/100 M.N.</v>
      </c>
      <c r="I232" s="47">
        <f t="shared" si="5"/>
        <v>0</v>
      </c>
    </row>
    <row r="233" spans="3:9" s="48" customFormat="1" ht="40.5">
      <c r="C233" s="78" t="s">
        <v>459</v>
      </c>
      <c r="D233" s="45" t="s">
        <v>460</v>
      </c>
      <c r="E233" s="79" t="s">
        <v>23</v>
      </c>
      <c r="F233" s="80">
        <v>10</v>
      </c>
      <c r="G233" s="81"/>
      <c r="H233" s="46" t="str" cm="1">
        <f t="array" ref="H233">+numtext(G233)</f>
        <v>CERO PESOS 00/100 M.N.</v>
      </c>
      <c r="I233" s="47">
        <f t="shared" si="5"/>
        <v>0</v>
      </c>
    </row>
    <row r="234" spans="3:9" s="48" customFormat="1" ht="30.4">
      <c r="C234" s="78" t="s">
        <v>461</v>
      </c>
      <c r="D234" s="45" t="s">
        <v>434</v>
      </c>
      <c r="E234" s="79" t="s">
        <v>25</v>
      </c>
      <c r="F234" s="80">
        <v>120</v>
      </c>
      <c r="G234" s="81"/>
      <c r="H234" s="46" t="str" cm="1">
        <f t="array" ref="H234">+numtext(G234)</f>
        <v>CERO PESOS 00/100 M.N.</v>
      </c>
      <c r="I234" s="47">
        <f t="shared" si="5"/>
        <v>0</v>
      </c>
    </row>
    <row r="235" spans="3:9" s="48" customFormat="1" ht="70.9">
      <c r="C235" s="78" t="s">
        <v>462</v>
      </c>
      <c r="D235" s="45" t="s">
        <v>463</v>
      </c>
      <c r="E235" s="79" t="s">
        <v>25</v>
      </c>
      <c r="F235" s="80">
        <v>150</v>
      </c>
      <c r="G235" s="81"/>
      <c r="H235" s="46" t="str" cm="1">
        <f t="array" ref="H235">+numtext(G235)</f>
        <v>CERO PESOS 00/100 M.N.</v>
      </c>
      <c r="I235" s="47">
        <f t="shared" si="5"/>
        <v>0</v>
      </c>
    </row>
    <row r="236" spans="3:9" s="48" customFormat="1" ht="13.15">
      <c r="C236" s="70" t="s">
        <v>464</v>
      </c>
      <c r="D236" s="70" t="s">
        <v>465</v>
      </c>
      <c r="E236" s="79"/>
      <c r="F236" s="80"/>
      <c r="G236" s="81"/>
      <c r="H236" s="46" t="str" cm="1">
        <f t="array" ref="H236">+numtext(G236)</f>
        <v>CERO PESOS 00/100 M.N.</v>
      </c>
      <c r="I236" s="74">
        <f>SUM(I237:I246)</f>
        <v>0</v>
      </c>
    </row>
    <row r="237" spans="3:9" s="48" customFormat="1" ht="81">
      <c r="C237" s="78" t="s">
        <v>466</v>
      </c>
      <c r="D237" s="45" t="s">
        <v>467</v>
      </c>
      <c r="E237" s="79" t="s">
        <v>53</v>
      </c>
      <c r="F237" s="80">
        <v>6</v>
      </c>
      <c r="G237" s="81"/>
      <c r="H237" s="46" t="str" cm="1">
        <f t="array" ref="H237">+numtext(G237)</f>
        <v>CERO PESOS 00/100 M.N.</v>
      </c>
      <c r="I237" s="47">
        <f t="shared" si="6" ref="I237:I249">+ROUND(F237*G237,2)</f>
        <v>0</v>
      </c>
    </row>
    <row r="238" spans="3:9" s="48" customFormat="1" ht="60.75">
      <c r="C238" s="78" t="s">
        <v>468</v>
      </c>
      <c r="D238" s="45" t="s">
        <v>469</v>
      </c>
      <c r="E238" s="79" t="s">
        <v>23</v>
      </c>
      <c r="F238" s="80">
        <v>6</v>
      </c>
      <c r="G238" s="81"/>
      <c r="H238" s="46" t="str" cm="1">
        <f t="array" ref="H238">+numtext(G238)</f>
        <v>CERO PESOS 00/100 M.N.</v>
      </c>
      <c r="I238" s="47">
        <f t="shared" si="6"/>
        <v>0</v>
      </c>
    </row>
    <row r="239" spans="3:9" s="48" customFormat="1" ht="50.65">
      <c r="C239" s="78" t="s">
        <v>470</v>
      </c>
      <c r="D239" s="45" t="s">
        <v>471</v>
      </c>
      <c r="E239" s="79" t="s">
        <v>23</v>
      </c>
      <c r="F239" s="80">
        <v>1</v>
      </c>
      <c r="G239" s="81"/>
      <c r="H239" s="46" t="str" cm="1">
        <f t="array" ref="H239">+numtext(G239)</f>
        <v>CERO PESOS 00/100 M.N.</v>
      </c>
      <c r="I239" s="47">
        <f t="shared" si="6"/>
        <v>0</v>
      </c>
    </row>
    <row r="240" spans="3:9" s="48" customFormat="1" ht="40.5">
      <c r="C240" s="78" t="s">
        <v>472</v>
      </c>
      <c r="D240" s="45" t="s">
        <v>473</v>
      </c>
      <c r="E240" s="79" t="s">
        <v>23</v>
      </c>
      <c r="F240" s="80">
        <v>1</v>
      </c>
      <c r="G240" s="81"/>
      <c r="H240" s="46" t="str" cm="1">
        <f t="array" ref="H240">+numtext(G240)</f>
        <v>CERO PESOS 00/100 M.N.</v>
      </c>
      <c r="I240" s="47">
        <f t="shared" si="6"/>
        <v>0</v>
      </c>
    </row>
    <row r="241" spans="3:9" s="48" customFormat="1" ht="30.4">
      <c r="C241" s="78" t="s">
        <v>474</v>
      </c>
      <c r="D241" s="45" t="s">
        <v>475</v>
      </c>
      <c r="E241" s="79" t="s">
        <v>23</v>
      </c>
      <c r="F241" s="80">
        <v>1</v>
      </c>
      <c r="G241" s="81"/>
      <c r="H241" s="46" t="str" cm="1">
        <f t="array" ref="H241">+numtext(G241)</f>
        <v>CERO PESOS 00/100 M.N.</v>
      </c>
      <c r="I241" s="47">
        <f t="shared" si="6"/>
        <v>0</v>
      </c>
    </row>
    <row r="242" spans="3:9" s="48" customFormat="1" ht="50.65">
      <c r="C242" s="78" t="s">
        <v>476</v>
      </c>
      <c r="D242" s="45" t="s">
        <v>477</v>
      </c>
      <c r="E242" s="79" t="s">
        <v>23</v>
      </c>
      <c r="F242" s="80">
        <v>1</v>
      </c>
      <c r="G242" s="81"/>
      <c r="H242" s="46" t="str" cm="1">
        <f t="array" ref="H242">+numtext(G242)</f>
        <v>CERO PESOS 00/100 M.N.</v>
      </c>
      <c r="I242" s="47">
        <f t="shared" si="6"/>
        <v>0</v>
      </c>
    </row>
    <row r="243" spans="3:9" s="48" customFormat="1" ht="30.4">
      <c r="C243" s="78" t="s">
        <v>478</v>
      </c>
      <c r="D243" s="45" t="s">
        <v>434</v>
      </c>
      <c r="E243" s="79" t="s">
        <v>25</v>
      </c>
      <c r="F243" s="80">
        <v>60</v>
      </c>
      <c r="G243" s="81"/>
      <c r="H243" s="46" t="str" cm="1">
        <f t="array" ref="H243">+numtext(G243)</f>
        <v>CERO PESOS 00/100 M.N.</v>
      </c>
      <c r="I243" s="47">
        <f t="shared" si="6"/>
        <v>0</v>
      </c>
    </row>
    <row r="244" spans="3:9" s="48" customFormat="1" ht="20.25">
      <c r="C244" s="78" t="s">
        <v>479</v>
      </c>
      <c r="D244" s="45" t="s">
        <v>436</v>
      </c>
      <c r="E244" s="79" t="s">
        <v>25</v>
      </c>
      <c r="F244" s="80">
        <v>60</v>
      </c>
      <c r="G244" s="81"/>
      <c r="H244" s="46" t="str" cm="1">
        <f t="array" ref="H244">+numtext(G244)</f>
        <v>CERO PESOS 00/100 M.N.</v>
      </c>
      <c r="I244" s="47">
        <f t="shared" si="6"/>
        <v>0</v>
      </c>
    </row>
    <row r="245" spans="3:9" s="48" customFormat="1" ht="70.9">
      <c r="C245" s="78" t="s">
        <v>480</v>
      </c>
      <c r="D245" s="45" t="s">
        <v>438</v>
      </c>
      <c r="E245" s="79" t="s">
        <v>25</v>
      </c>
      <c r="F245" s="80">
        <v>80</v>
      </c>
      <c r="G245" s="81"/>
      <c r="H245" s="46" t="str" cm="1">
        <f t="array" ref="H245">+numtext(G245)</f>
        <v>CERO PESOS 00/100 M.N.</v>
      </c>
      <c r="I245" s="47">
        <f t="shared" si="6"/>
        <v>0</v>
      </c>
    </row>
    <row r="246" spans="3:9" s="48" customFormat="1" ht="30.4">
      <c r="C246" s="78" t="s">
        <v>481</v>
      </c>
      <c r="D246" s="45" t="s">
        <v>482</v>
      </c>
      <c r="E246" s="79" t="s">
        <v>25</v>
      </c>
      <c r="F246" s="80">
        <v>80</v>
      </c>
      <c r="G246" s="81"/>
      <c r="H246" s="46" t="str" cm="1">
        <f t="array" ref="H246">+numtext(G246)</f>
        <v>CERO PESOS 00/100 M.N.</v>
      </c>
      <c r="I246" s="47">
        <f t="shared" si="6"/>
        <v>0</v>
      </c>
    </row>
    <row r="247" spans="3:9" s="48" customFormat="1" ht="13.15">
      <c r="C247" s="70" t="s">
        <v>483</v>
      </c>
      <c r="D247" s="70" t="s">
        <v>484</v>
      </c>
      <c r="E247" s="79"/>
      <c r="F247" s="80"/>
      <c r="G247" s="81"/>
      <c r="H247" s="46" t="str" cm="1">
        <f t="array" ref="H247">+numtext(G247)</f>
        <v>CERO PESOS 00/100 M.N.</v>
      </c>
      <c r="I247" s="74">
        <f>SUM(I248:I249)</f>
        <v>0</v>
      </c>
    </row>
    <row r="248" spans="3:9" s="48" customFormat="1" ht="20.25">
      <c r="C248" s="78" t="s">
        <v>485</v>
      </c>
      <c r="D248" s="45" t="s">
        <v>486</v>
      </c>
      <c r="E248" s="79" t="s">
        <v>24</v>
      </c>
      <c r="F248" s="80">
        <v>560</v>
      </c>
      <c r="G248" s="81"/>
      <c r="H248" s="46" t="str" cm="1">
        <f t="array" ref="H248">+numtext(G248)</f>
        <v>CERO PESOS 00/100 M.N.</v>
      </c>
      <c r="I248" s="47">
        <f t="shared" si="6"/>
        <v>0</v>
      </c>
    </row>
    <row r="249" spans="3:9" s="48" customFormat="1" ht="20.25">
      <c r="C249" s="78" t="s">
        <v>487</v>
      </c>
      <c r="D249" s="45" t="s">
        <v>488</v>
      </c>
      <c r="E249" s="79" t="s">
        <v>24</v>
      </c>
      <c r="F249" s="80">
        <v>560</v>
      </c>
      <c r="G249" s="81"/>
      <c r="H249" s="46" t="str" cm="1">
        <f t="array" ref="H249">+numtext(G249)</f>
        <v>CERO PESOS 00/100 M.N.</v>
      </c>
      <c r="I249" s="47">
        <f t="shared" si="6"/>
        <v>0</v>
      </c>
    </row>
    <row r="250" spans="3:9" s="48" customFormat="1" ht="12" customHeight="1">
      <c r="C250" s="78"/>
      <c r="D250" s="45"/>
      <c r="E250" s="79"/>
      <c r="F250" s="80"/>
      <c r="G250" s="81"/>
      <c r="H250" s="46"/>
      <c r="I250" s="47"/>
    </row>
    <row r="251" spans="3:9" ht="15.75">
      <c r="C251" s="63"/>
      <c r="D251" s="64" t="s">
        <v>26</v>
      </c>
      <c r="E251" s="65"/>
      <c r="F251" s="66"/>
      <c r="G251" s="63"/>
      <c r="H251" s="63"/>
      <c r="I251" s="63"/>
    </row>
    <row r="252" spans="3:9" s="2" customFormat="1" ht="13.15">
      <c r="C252" s="55"/>
      <c r="D252" s="30"/>
      <c r="E252" s="26"/>
      <c r="F252" s="27"/>
      <c r="G252" s="28"/>
      <c r="H252" s="43"/>
      <c r="I252" s="29"/>
    </row>
    <row r="253" spans="3:9" s="4" customFormat="1" ht="39.4">
      <c r="C253" s="54"/>
      <c r="D253" s="32" t="str">
        <f t="shared" si="7" ref="D253:I253">D17</f>
        <v>Terminación del edificio módulo 3 de Hospitalización del Centro de Atención de Salud Mental (CAISAME), en el municipio de Tlajomulco de Zúñiga, Jalisco.</v>
      </c>
      <c r="E253"/>
      <c r="F253"/>
      <c r="G253"/>
      <c r="H253"/>
      <c r="I253" s="17">
        <f t="shared" si="7"/>
        <v>0</v>
      </c>
    </row>
    <row r="254" spans="3:9" s="4" customFormat="1" ht="14.25">
      <c r="C254" s="33" t="str">
        <f t="shared" si="8" ref="C254:I255">C18</f>
        <v>A</v>
      </c>
      <c r="D254" s="34" t="str">
        <f t="shared" si="8"/>
        <v>CONCLUSION DE MODULO DE HOSPITALIZACION - CAISAME</v>
      </c>
      <c r="E254"/>
      <c r="F254"/>
      <c r="G254"/>
      <c r="H254"/>
      <c r="I254" s="31">
        <f t="shared" si="8"/>
        <v>0</v>
      </c>
    </row>
    <row r="255" spans="3:9" s="4" customFormat="1" ht="14.25">
      <c r="C255" s="70" t="str">
        <f t="shared" si="8"/>
        <v>A1</v>
      </c>
      <c r="D255" s="70" t="str">
        <f t="shared" si="8"/>
        <v>PRELIMINARES</v>
      </c>
      <c r="E255"/>
      <c r="F255"/>
      <c r="G255"/>
      <c r="H255"/>
      <c r="I255" s="74">
        <f t="shared" si="8"/>
        <v>0</v>
      </c>
    </row>
    <row r="256" spans="3:9" s="4" customFormat="1" ht="14.25">
      <c r="C256" s="70" t="str">
        <f t="shared" si="9" ref="C256:I256">C31</f>
        <v>A2</v>
      </c>
      <c r="D256" s="70" t="str">
        <f t="shared" si="9"/>
        <v>MUROS DE MAMPOSTERÍA</v>
      </c>
      <c r="E256"/>
      <c r="F256"/>
      <c r="G256"/>
      <c r="H256"/>
      <c r="I256" s="74">
        <f t="shared" si="9"/>
        <v>0</v>
      </c>
    </row>
    <row r="257" spans="3:9" s="4" customFormat="1" ht="14.25">
      <c r="C257" s="70" t="str">
        <f t="shared" si="10" ref="C257:I257">C39</f>
        <v>A3</v>
      </c>
      <c r="D257" s="70" t="str">
        <f t="shared" si="10"/>
        <v>ALBAÑILERÍAS</v>
      </c>
      <c r="E257"/>
      <c r="F257"/>
      <c r="G257"/>
      <c r="H257"/>
      <c r="I257" s="74">
        <f t="shared" si="10"/>
        <v>0</v>
      </c>
    </row>
    <row r="258" spans="3:9" s="4" customFormat="1" ht="14.25">
      <c r="C258" s="70" t="str">
        <f t="shared" si="11" ref="C258:I259">C45</f>
        <v>A4</v>
      </c>
      <c r="D258" s="70" t="str">
        <f t="shared" si="11"/>
        <v>INSTALACIÓN HIDROSANITARIA</v>
      </c>
      <c r="E258"/>
      <c r="F258"/>
      <c r="G258"/>
      <c r="H258"/>
      <c r="I258" s="74">
        <f t="shared" si="11"/>
        <v>0</v>
      </c>
    </row>
    <row r="259" spans="3:9" s="4" customFormat="1" ht="14.25">
      <c r="C259" s="76" t="str">
        <f t="shared" si="11"/>
        <v>A4.1</v>
      </c>
      <c r="D259" s="76" t="str">
        <f t="shared" si="11"/>
        <v>DRENAJE SANITARIO</v>
      </c>
      <c r="E259"/>
      <c r="F259"/>
      <c r="G259"/>
      <c r="H259"/>
      <c r="I259" s="77">
        <f t="shared" si="11"/>
        <v>0</v>
      </c>
    </row>
    <row r="260" spans="3:9" s="4" customFormat="1" ht="14.25">
      <c r="C260" s="76" t="str">
        <f t="shared" si="12" ref="C260:I260">C61</f>
        <v>A4.2</v>
      </c>
      <c r="D260" s="76" t="str">
        <f t="shared" si="12"/>
        <v>AGUA POTABLE</v>
      </c>
      <c r="E260" s="83"/>
      <c r="F260" s="83"/>
      <c r="G260" s="83"/>
      <c r="H260" s="83"/>
      <c r="I260" s="77">
        <f t="shared" si="12"/>
        <v>0</v>
      </c>
    </row>
    <row r="261" spans="3:9" s="4" customFormat="1" ht="14.25">
      <c r="C261" s="70" t="str">
        <f t="shared" si="13" ref="C261:I261">C79</f>
        <v>A5</v>
      </c>
      <c r="D261" s="70" t="str">
        <f t="shared" si="13"/>
        <v>SALIDAS ELÉCTRICAS E ILUMINACIÓN</v>
      </c>
      <c r="E261"/>
      <c r="F261"/>
      <c r="G261"/>
      <c r="H261"/>
      <c r="I261" s="74">
        <f t="shared" si="13"/>
        <v>0</v>
      </c>
    </row>
    <row r="262" spans="3:9" s="4" customFormat="1" ht="14.25">
      <c r="C262" s="70" t="str">
        <f t="shared" si="14" ref="C262:I262">C92</f>
        <v>A6</v>
      </c>
      <c r="D262" s="70" t="str">
        <f t="shared" si="14"/>
        <v>BAJA TENSIÓN</v>
      </c>
      <c r="E262"/>
      <c r="F262"/>
      <c r="G262"/>
      <c r="H262"/>
      <c r="I262" s="74">
        <f t="shared" si="14"/>
        <v>0</v>
      </c>
    </row>
    <row r="263" spans="3:9" s="4" customFormat="1" ht="14.25">
      <c r="C263" s="70" t="str">
        <f t="shared" si="15" ref="C263:I263">C119</f>
        <v>A7</v>
      </c>
      <c r="D263" s="70" t="str">
        <f t="shared" si="15"/>
        <v>TABLAROCA</v>
      </c>
      <c r="E263"/>
      <c r="F263"/>
      <c r="G263"/>
      <c r="H263"/>
      <c r="I263" s="74">
        <f t="shared" si="15"/>
        <v>0</v>
      </c>
    </row>
    <row r="264" spans="3:9" s="4" customFormat="1" ht="14.25">
      <c r="C264" s="70" t="str">
        <f t="shared" si="16" ref="C264:I264">C128</f>
        <v>A8</v>
      </c>
      <c r="D264" s="70" t="str">
        <f t="shared" si="16"/>
        <v>ACABADOS</v>
      </c>
      <c r="E264"/>
      <c r="F264"/>
      <c r="G264"/>
      <c r="H264"/>
      <c r="I264" s="74">
        <f t="shared" si="16"/>
        <v>0</v>
      </c>
    </row>
    <row r="265" spans="3:9" s="4" customFormat="1" ht="14.25">
      <c r="C265" s="70" t="str">
        <f t="shared" si="17" ref="C265:I265">C139</f>
        <v>A9</v>
      </c>
      <c r="D265" s="70" t="str">
        <f t="shared" si="17"/>
        <v>BAÑOS</v>
      </c>
      <c r="E265"/>
      <c r="F265"/>
      <c r="G265"/>
      <c r="H265"/>
      <c r="I265" s="74">
        <f t="shared" si="17"/>
        <v>0</v>
      </c>
    </row>
    <row r="266" spans="3:9" s="4" customFormat="1" ht="14.25">
      <c r="C266" s="70" t="str">
        <f t="shared" si="18" ref="C266:I266">C158</f>
        <v>A10</v>
      </c>
      <c r="D266" s="70" t="str">
        <f t="shared" si="18"/>
        <v>PUERTAS Y MUEBLES</v>
      </c>
      <c r="E266"/>
      <c r="F266"/>
      <c r="G266"/>
      <c r="H266"/>
      <c r="I266" s="74">
        <f t="shared" si="18"/>
        <v>0</v>
      </c>
    </row>
    <row r="267" spans="3:9" s="4" customFormat="1" ht="14.25">
      <c r="C267" s="70" t="str">
        <f t="shared" si="19" ref="C267:I267">C165</f>
        <v>A11</v>
      </c>
      <c r="D267" s="70" t="str">
        <f t="shared" si="19"/>
        <v>VENTANERÍA Y CANCELERÍA DE ALUMINIO</v>
      </c>
      <c r="E267"/>
      <c r="F267"/>
      <c r="G267"/>
      <c r="H267"/>
      <c r="I267" s="74">
        <f t="shared" si="19"/>
        <v>0</v>
      </c>
    </row>
    <row r="268" spans="3:9" s="4" customFormat="1" ht="14.25">
      <c r="C268" s="70" t="str">
        <f t="shared" si="20" ref="C268:I268">C169</f>
        <v>A12</v>
      </c>
      <c r="D268" s="70" t="str">
        <f t="shared" si="20"/>
        <v>ACERO INOXIDABLE</v>
      </c>
      <c r="E268"/>
      <c r="F268"/>
      <c r="G268"/>
      <c r="H268"/>
      <c r="I268" s="74">
        <f t="shared" si="20"/>
        <v>0</v>
      </c>
    </row>
    <row r="269" spans="3:9" s="4" customFormat="1" ht="14.25">
      <c r="C269" s="70" t="str">
        <f t="shared" si="21" ref="C269:I269">C176</f>
        <v>A13</v>
      </c>
      <c r="D269" s="70" t="str">
        <f t="shared" si="21"/>
        <v>SISTEMA CONTRA INCENDIO</v>
      </c>
      <c r="E269"/>
      <c r="F269"/>
      <c r="G269"/>
      <c r="H269"/>
      <c r="I269" s="74">
        <f t="shared" si="21"/>
        <v>0</v>
      </c>
    </row>
    <row r="270" spans="3:9" s="4" customFormat="1" ht="14.25">
      <c r="C270" s="70" t="str">
        <f t="shared" si="22" ref="C270:I270">C186</f>
        <v>A14</v>
      </c>
      <c r="D270" s="70" t="str">
        <f t="shared" si="22"/>
        <v>DETECTORES DE HUMO</v>
      </c>
      <c r="E270"/>
      <c r="F270"/>
      <c r="G270"/>
      <c r="H270"/>
      <c r="I270" s="74">
        <f t="shared" si="22"/>
        <v>0</v>
      </c>
    </row>
    <row r="271" spans="3:9" s="4" customFormat="1" ht="14.25">
      <c r="C271" s="70" t="str">
        <f t="shared" si="23" ref="C271:I271">C196</f>
        <v>A15</v>
      </c>
      <c r="D271" s="70" t="str">
        <f t="shared" si="23"/>
        <v>SEÑALETICA</v>
      </c>
      <c r="E271"/>
      <c r="F271"/>
      <c r="G271"/>
      <c r="H271"/>
      <c r="I271" s="74">
        <f t="shared" si="23"/>
        <v>0</v>
      </c>
    </row>
    <row r="272" spans="3:9" s="4" customFormat="1" ht="14.25">
      <c r="C272" s="70" t="str">
        <f t="shared" si="24" ref="C272:I272">C199</f>
        <v>A16</v>
      </c>
      <c r="D272" s="70" t="str">
        <f t="shared" si="24"/>
        <v>AIRE ACONDICIONADO</v>
      </c>
      <c r="E272"/>
      <c r="F272"/>
      <c r="G272"/>
      <c r="H272"/>
      <c r="I272" s="74">
        <f t="shared" si="24"/>
        <v>0</v>
      </c>
    </row>
    <row r="273" spans="3:9" s="4" customFormat="1" ht="14.25">
      <c r="C273" s="70" t="str">
        <f t="shared" si="25" ref="C273:I273">C218</f>
        <v>A17</v>
      </c>
      <c r="D273" s="70" t="str">
        <f t="shared" si="25"/>
        <v>VOZ Y DATOS</v>
      </c>
      <c r="E273"/>
      <c r="F273"/>
      <c r="G273"/>
      <c r="H273"/>
      <c r="I273" s="74">
        <f t="shared" si="25"/>
        <v>0</v>
      </c>
    </row>
    <row r="274" spans="3:9" s="4" customFormat="1" ht="13.15">
      <c r="C274" s="70" t="str">
        <f t="shared" si="26" ref="C274:I274">C230</f>
        <v>A18</v>
      </c>
      <c r="D274" s="70" t="str">
        <f t="shared" si="26"/>
        <v>CCTV</v>
      </c>
      <c r="E274" s="22"/>
      <c r="F274" s="23"/>
      <c r="G274" s="24"/>
      <c r="H274" s="24"/>
      <c r="I274" s="74">
        <f t="shared" si="26"/>
        <v>0</v>
      </c>
    </row>
    <row r="275" spans="3:9" s="4" customFormat="1" ht="13.15">
      <c r="C275" s="70" t="str">
        <f t="shared" si="27" ref="C275:I275">C236</f>
        <v>A19</v>
      </c>
      <c r="D275" s="70" t="str">
        <f t="shared" si="27"/>
        <v>SISTEMA VOCEO</v>
      </c>
      <c r="E275" s="22"/>
      <c r="F275" s="23"/>
      <c r="G275" s="24"/>
      <c r="H275" s="24"/>
      <c r="I275" s="74">
        <f t="shared" si="27"/>
        <v>0</v>
      </c>
    </row>
    <row r="276" spans="3:9" s="4" customFormat="1" ht="13.15">
      <c r="C276" s="70" t="str">
        <f t="shared" si="28" ref="C276:I276">C247</f>
        <v>A20</v>
      </c>
      <c r="D276" s="70" t="str">
        <f t="shared" si="28"/>
        <v>LIMPIEZAS</v>
      </c>
      <c r="E276" s="22"/>
      <c r="F276" s="23"/>
      <c r="G276" s="24"/>
      <c r="H276" s="24"/>
      <c r="I276" s="74">
        <f t="shared" si="28"/>
        <v>0</v>
      </c>
    </row>
    <row r="277" spans="3:9" s="4" customFormat="1" ht="13.15">
      <c r="C277" s="70"/>
      <c r="D277" s="70"/>
      <c r="E277" s="22"/>
      <c r="F277" s="23"/>
      <c r="G277" s="24"/>
      <c r="H277" s="24"/>
      <c r="I277" s="74"/>
    </row>
    <row r="278" spans="3:9" s="4" customFormat="1" ht="13.15">
      <c r="C278" s="70"/>
      <c r="D278" s="70"/>
      <c r="E278" s="22"/>
      <c r="F278" s="23"/>
      <c r="G278" s="24"/>
      <c r="H278" s="24"/>
      <c r="I278" s="74"/>
    </row>
    <row r="279" spans="3:9" s="4" customFormat="1" ht="13.15">
      <c r="C279" s="21"/>
      <c r="D279" s="21"/>
      <c r="E279" s="22"/>
      <c r="F279" s="23"/>
      <c r="G279" s="24"/>
      <c r="H279" s="24"/>
      <c r="I279" s="25"/>
    </row>
    <row r="280" spans="3:9" ht="14.25">
      <c r="C280" s="86" t="s">
        <v>27</v>
      </c>
      <c r="D280" s="86"/>
      <c r="E280" s="86"/>
      <c r="F280" s="86"/>
      <c r="G280" s="86"/>
      <c r="H280" s="68" t="s">
        <v>28</v>
      </c>
      <c r="I280" s="69">
        <f>+I253</f>
        <v>0</v>
      </c>
    </row>
    <row r="281" spans="3:9" ht="14.25">
      <c r="C281" s="86" t="str" cm="1">
        <f t="array" ref="C281">+numtext(I282)</f>
        <v>CERO PESOS 00/100 M.N.</v>
      </c>
      <c r="D281" s="86"/>
      <c r="E281" s="86"/>
      <c r="F281" s="86"/>
      <c r="G281" s="86"/>
      <c r="H281" s="68" t="s">
        <v>29</v>
      </c>
      <c r="I281" s="69">
        <f>ROUND(I280*0.16,2)</f>
        <v>0</v>
      </c>
    </row>
    <row r="282" spans="3:9" ht="14.25">
      <c r="C282" s="67"/>
      <c r="D282" s="67"/>
      <c r="E282" s="67"/>
      <c r="F282" s="67"/>
      <c r="G282" s="67"/>
      <c r="H282" s="68" t="s">
        <v>30</v>
      </c>
      <c r="I282" s="69">
        <f>+I280+I281</f>
        <v>0</v>
      </c>
    </row>
  </sheetData>
  <autoFilter ref="C16:I251"/>
  <mergeCells count="15">
    <mergeCell ref="E1:H1"/>
    <mergeCell ref="E6:G6"/>
    <mergeCell ref="E7:G7"/>
    <mergeCell ref="E8:G8"/>
    <mergeCell ref="E9:G9"/>
    <mergeCell ref="C281:G281"/>
    <mergeCell ref="E10:H10"/>
    <mergeCell ref="C14:I14"/>
    <mergeCell ref="C280:G280"/>
    <mergeCell ref="D4:D5"/>
    <mergeCell ref="D7:D9"/>
    <mergeCell ref="D11:D12"/>
    <mergeCell ref="E3:H5"/>
    <mergeCell ref="E11:H12"/>
    <mergeCell ref="I11:I12"/>
  </mergeCells>
  <conditionalFormatting sqref="C31">
    <cfRule type="duplicateValues" priority="43" dxfId="47"/>
  </conditionalFormatting>
  <conditionalFormatting sqref="C39">
    <cfRule type="duplicateValues" priority="41" dxfId="47"/>
  </conditionalFormatting>
  <conditionalFormatting sqref="C45">
    <cfRule type="duplicateValues" priority="37" dxfId="47"/>
  </conditionalFormatting>
  <conditionalFormatting sqref="C51">
    <cfRule type="duplicateValues" priority="106" dxfId="47"/>
  </conditionalFormatting>
  <conditionalFormatting sqref="C79">
    <cfRule type="duplicateValues" priority="35" dxfId="47"/>
  </conditionalFormatting>
  <conditionalFormatting sqref="C92">
    <cfRule type="duplicateValues" priority="33" dxfId="47"/>
  </conditionalFormatting>
  <conditionalFormatting sqref="C119">
    <cfRule type="duplicateValues" priority="30" dxfId="47"/>
  </conditionalFormatting>
  <conditionalFormatting sqref="C128">
    <cfRule type="duplicateValues" priority="29" dxfId="47"/>
  </conditionalFormatting>
  <conditionalFormatting sqref="C139">
    <cfRule type="duplicateValues" priority="27" dxfId="47"/>
  </conditionalFormatting>
  <conditionalFormatting sqref="C158">
    <cfRule type="duplicateValues" priority="25" dxfId="47"/>
  </conditionalFormatting>
  <conditionalFormatting sqref="C165">
    <cfRule type="duplicateValues" priority="23" dxfId="47"/>
  </conditionalFormatting>
  <conditionalFormatting sqref="C169">
    <cfRule type="duplicateValues" priority="20" dxfId="47"/>
  </conditionalFormatting>
  <conditionalFormatting sqref="C176">
    <cfRule type="duplicateValues" priority="18" dxfId="47"/>
  </conditionalFormatting>
  <conditionalFormatting sqref="C186">
    <cfRule type="duplicateValues" priority="16" dxfId="47"/>
  </conditionalFormatting>
  <conditionalFormatting sqref="C196">
    <cfRule type="duplicateValues" priority="14" dxfId="47"/>
  </conditionalFormatting>
  <conditionalFormatting sqref="C199">
    <cfRule type="duplicateValues" priority="12" dxfId="47"/>
  </conditionalFormatting>
  <conditionalFormatting sqref="C218">
    <cfRule type="duplicateValues" priority="10" dxfId="47"/>
  </conditionalFormatting>
  <conditionalFormatting sqref="C230">
    <cfRule type="duplicateValues" priority="8" dxfId="47"/>
  </conditionalFormatting>
  <conditionalFormatting sqref="C236">
    <cfRule type="duplicateValues" priority="5" dxfId="47"/>
  </conditionalFormatting>
  <conditionalFormatting sqref="C247">
    <cfRule type="duplicateValues" priority="4" dxfId="47"/>
  </conditionalFormatting>
  <conditionalFormatting sqref="C258">
    <cfRule type="duplicateValues" priority="97" dxfId="47"/>
  </conditionalFormatting>
  <conditionalFormatting sqref="C261:C278">
    <cfRule type="duplicateValues" priority="949" dxfId="47"/>
  </conditionalFormatting>
  <conditionalFormatting sqref="C19:D19">
    <cfRule type="duplicateValues" priority="929" dxfId="47"/>
  </conditionalFormatting>
  <conditionalFormatting sqref="C255:D255">
    <cfRule type="duplicateValues" priority="101" dxfId="47"/>
  </conditionalFormatting>
  <conditionalFormatting sqref="C256:D256">
    <cfRule type="duplicateValues" priority="99" dxfId="47"/>
  </conditionalFormatting>
  <conditionalFormatting sqref="C257:D257">
    <cfRule type="duplicateValues" priority="98" dxfId="47"/>
  </conditionalFormatting>
  <conditionalFormatting sqref="C279:D279">
    <cfRule type="duplicateValues" priority="942" dxfId="47"/>
  </conditionalFormatting>
  <conditionalFormatting sqref="D31">
    <cfRule type="duplicateValues" priority="42" dxfId="47"/>
  </conditionalFormatting>
  <conditionalFormatting sqref="D39">
    <cfRule type="duplicateValues" priority="40" dxfId="47"/>
  </conditionalFormatting>
  <conditionalFormatting sqref="D45">
    <cfRule type="duplicateValues" priority="36" dxfId="47"/>
  </conditionalFormatting>
  <conditionalFormatting sqref="D79">
    <cfRule type="duplicateValues" priority="34" dxfId="47"/>
  </conditionalFormatting>
  <conditionalFormatting sqref="D92">
    <cfRule type="duplicateValues" priority="32" dxfId="47"/>
  </conditionalFormatting>
  <conditionalFormatting sqref="D119">
    <cfRule type="duplicateValues" priority="31" dxfId="47"/>
  </conditionalFormatting>
  <conditionalFormatting sqref="D128">
    <cfRule type="duplicateValues" priority="28" dxfId="47"/>
  </conditionalFormatting>
  <conditionalFormatting sqref="D139">
    <cfRule type="duplicateValues" priority="26" dxfId="47"/>
  </conditionalFormatting>
  <conditionalFormatting sqref="D158">
    <cfRule type="duplicateValues" priority="24" dxfId="47"/>
  </conditionalFormatting>
  <conditionalFormatting sqref="D165">
    <cfRule type="duplicateValues" priority="22" dxfId="47"/>
  </conditionalFormatting>
  <conditionalFormatting sqref="D169">
    <cfRule type="duplicateValues" priority="19" dxfId="47"/>
  </conditionalFormatting>
  <conditionalFormatting sqref="D176">
    <cfRule type="duplicateValues" priority="17" dxfId="47"/>
  </conditionalFormatting>
  <conditionalFormatting sqref="D186">
    <cfRule type="duplicateValues" priority="15" dxfId="47"/>
  </conditionalFormatting>
  <conditionalFormatting sqref="D196">
    <cfRule type="duplicateValues" priority="13" dxfId="47"/>
  </conditionalFormatting>
  <conditionalFormatting sqref="D199">
    <cfRule type="duplicateValues" priority="11" dxfId="47"/>
  </conditionalFormatting>
  <conditionalFormatting sqref="D218">
    <cfRule type="duplicateValues" priority="9" dxfId="47"/>
  </conditionalFormatting>
  <conditionalFormatting sqref="D230">
    <cfRule type="duplicateValues" priority="7" dxfId="47"/>
  </conditionalFormatting>
  <conditionalFormatting sqref="D236">
    <cfRule type="duplicateValues" priority="6" dxfId="47"/>
  </conditionalFormatting>
  <conditionalFormatting sqref="D247">
    <cfRule type="duplicateValues" priority="3" dxfId="47"/>
  </conditionalFormatting>
  <conditionalFormatting sqref="D258 D261:D278">
    <cfRule type="duplicateValues" priority="951" dxfId="47"/>
  </conditionalFormatting>
  <conditionalFormatting sqref="H17:H250">
    <cfRule type="containsText" priority="89" dxfId="0" operator="containsText" text="CERO">
      <formula>NOT(ISERROR(SEARCH("CERO",H17)))</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6" manualBreakCount="6">
    <brk id="78" min="2" max="8" man="1"/>
    <brk id="127" min="2" max="8" man="1"/>
    <brk id="198" min="2" max="8" man="1"/>
    <brk id="229" min="2" max="8" man="1"/>
    <brk id="244" min="2" max="8" man="1"/>
    <brk id="250" max="16383" man="1"/>
  </rowBreaks>
  <ignoredErrors>
    <ignoredError sqref="I31 I39 I61 I79 I92 I119 I128 I139 I158 I165 I169 I176 I186 I196 I199 I218 I230 I236 I247" 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2026-07-22T23:24:27Z</cp:lastPrinted>
  <dcterms:created xsi:type="dcterms:W3CDTF">2020-01-21T15:53:00Z</dcterms:created>
  <dcterms:modified xsi:type="dcterms:W3CDTF">2026-07-24T22:15:45Z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