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30131" codeName="{26A90621-87C4-6C01-FD6A-EE6E7C140903}"/>
  <workbookPr codeName="ThisWorkbook"/>
  <mc:AlternateContent xmlns:mc="http://schemas.openxmlformats.org/markup-compatibility/2006">
    <mc:Choice Requires="x15">
      <x15ac:absPath xmlns:x15ac="http://schemas.microsoft.com/office/spreadsheetml/2010/11/ac" url="D:\SIOP-2026\CONVOCATORIAS 2026\CONVO 024-2026\"/>
    </mc:Choice>
  </mc:AlternateContent>
  <bookViews>
    <workbookView xWindow="-98" yWindow="-98" windowWidth="20715" windowHeight="13155" tabRatio="500" activeTab="0"/>
  </bookViews>
  <sheets>
    <sheet name="CATALOGO" sheetId="10" r:id="rId3"/>
  </sheets>
  <definedNames>
    <definedName name="_xlnm._FilterDatabase" localSheetId="0" hidden="1">CATALOGO!$A$16:$G$78</definedName>
    <definedName name="area" localSheetId="0">#REF!</definedName>
    <definedName name="area">#REF!</definedName>
    <definedName name="_xlnm.Print_Area" localSheetId="0">CATALOGO!$A$1:$G$78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0" l="1"/>
</calcChain>
</file>

<file path=xl/sharedStrings.xml><?xml version="1.0" encoding="utf-8"?>
<sst xmlns="http://schemas.openxmlformats.org/spreadsheetml/2006/main" count="90" uniqueCount="69">
  <si>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</si>
  <si>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</si>
  <si>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</si>
  <si>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</si>
  <si>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</si>
  <si>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</si>
  <si>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</si>
  <si>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</si>
  <si>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</si>
  <si>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</si>
  <si>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</si>
  <si>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</si>
  <si>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</si>
  <si>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</si>
  <si>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</si>
  <si>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</si>
  <si>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</si>
  <si>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</si>
  <si>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</si>
  <si>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</si>
  <si>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</si>
  <si>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M2</t>
  </si>
  <si>
    <t>PZA</t>
  </si>
  <si>
    <t>RESUMEN DE PARTIDAS</t>
  </si>
  <si>
    <t>IMPORTE CON LETRA (IVA INCLUIDO)</t>
  </si>
  <si>
    <t>SUBTOTAL M. N.</t>
  </si>
  <si>
    <t>IVA M. N.</t>
  </si>
  <si>
    <t>TOTAL M. N.</t>
  </si>
  <si>
    <t>A1</t>
  </si>
  <si>
    <t>A2</t>
  </si>
  <si>
    <t>A3</t>
  </si>
  <si>
    <t>A4</t>
  </si>
  <si>
    <t>LIMPIEZA</t>
  </si>
  <si>
    <t>B</t>
  </si>
  <si>
    <t/>
  </si>
  <si>
    <t>FORO AL AIRE LIBRE</t>
  </si>
  <si>
    <t>PRELIMINARES Y DEMOLICIONES</t>
  </si>
  <si>
    <t>REPOSICION</t>
  </si>
  <si>
    <t>RECUPERACIÓN Y RESTAURACIÓN</t>
  </si>
  <si>
    <t>ILUMINACIÓN</t>
  </si>
  <si>
    <t>RETIRO DE TEJA DE BARRO ROJO, DE LA REGION SIN RECUPERACION, INCLUYE: DESMONTAJE DE CABALLETE DE TEJA DE BARRO,  ACARREO DENTRO Y FUERA DE LA OBRA DEL MATERIAL EN MAL ESTADO, MANO DE OBRA Y HERRAMIENTA.</t>
  </si>
  <si>
    <t>RETIRO Y ACARREO DE MALLA CICLONICA CON RECUPERACION, INCLUYE: ACARREO A SITIO AUTORIZADO DENTRO DE LA OBRA, MANO DE OBRA, EQUIPO Y HERRAMIENTA.</t>
  </si>
  <si>
    <t>RETIRO DE TOCON, INCLUYE: LIMPIEZA DE ÁREA, MANO DE OBRA, EQUIPO DE SEGURIDAD, HERRAMIENTA Y TODO LO NECESARIO PARA SU CORRECTA EJECUCIÓN.</t>
  </si>
  <si>
    <t>CARGA MECÁNICA Y ACARREO EN CAMIÓN 1ER. KILÓMETRO, DE MATERIAL PRODUCTO DE EXCAVACIÓN Y/O DEMOLICIÓN, INCLUYE: MANO DE OBRA, EQUIPO Y HERRAMIENTA.</t>
  </si>
  <si>
    <t>M3</t>
  </si>
  <si>
    <t>ACARREO EN CAMIÓN A KILÓMETROS SUBSECUENTES DE MATERIAL PRODUCTO DE EXCAVACIÓN Y/O DEMOLICIÓN, INCLUYE: MANO DE OBRA, EQUIPO Y HERRAMIENTA.</t>
  </si>
  <si>
    <t>M3/KM</t>
  </si>
  <si>
    <t>LIMPIEZA DE BANCAS EXISTENTES POR MEDIO DE SANDBLASTEO, ACABADO BUSARDEADO COLOR NATURAL, INCLUYE: LIMPIEZA, MATERIALES, MANO DE OBRA Y HERRAMIENTA.</t>
  </si>
  <si>
    <t>LIMPIEZA DE MUROS DE PIEDRA EXISTENTE, INCLUYE: LIMPIEZA, MATERIALES, MANO DE OBRA Y HERRAMIENTA.</t>
  </si>
  <si>
    <t>LIMPIEZA DE TRABES DE CONCRETO EXISTENTES POR MEDIO DE SANDBLASTEO, ACABADO BUSARDEADO COLOR NATURAL, INCLUYE: LIMPIEZA, MATERIALES, MANO DE OBRA Y HERRAMIENTA.</t>
  </si>
  <si>
    <t>DEMOLICIÓN DE PISO DE CONCRETO DE 10 CM DE ESPESOR PROMEDIO, ARMADO CON MALLA ELECTROSOLDADA, INCLUYE: MANO DE OBRA, HERRAMIENTA, EQUIPO, CARGA Y ACARREO INTERIOR Y FUERA DE LA OBRA DEL MATERIAL PRODUCTO DE LA DEMOLICIÓN.</t>
  </si>
  <si>
    <t xml:space="preserve">LIMPIEZA GRUESA GENERAL AL FINAL DE LA OBRA, INCLUYE: ACOPIO Y RETIRO DE SOBRANTE Y BASURA AL EXTERIOR DE LA OBRA, MANO DE OBRA Y HERRAMIENTA. VOLUMEN MEDIDO EN ÁREA </t>
  </si>
  <si>
    <t>RETIRO SIN RECUPERACIÓN DE RESPALDOS DE HERRERIA EN BANCAS, INCLUYE: ACARREO A SITIO AUTORIZADO DENTRO DE LA OBRA, MANO DE OBRA, EQUIPO Y HERRAMIENTA.</t>
  </si>
  <si>
    <t>RETIRO DE PINTURA Y LIMPIEZA DE ESCENARIO, ACABADO CONCRETO APARENTE, INCLUYE: LIMPIEZA, MATERIALES, MANO DE OBRA Y HERRAMIENTA.</t>
  </si>
  <si>
    <t>SUMINISTRO E INSTALACION DE RESPALDOS DE HERRERIA, DE 0.50 M DE ALTURA A BASE DE PTR DE 1"X1" Y 1SOLERA DE 4"X 3/4, CONFORMADA POR UN POSTE A CADAS 1.50 M DE PTR DE 1"X1" ANCLADOS AL SUELO A 0.50 M DE PROFUNDIDAD, MARCO DE SOLERAS Y EN SENTIDO VERTICAL A CADA 10CM, ACABADO CON DOS CAPAS DE ESMALTE ANTICORROSIVO COLOR GRIS MARTILLO 312-06, INCLUYE: MANO DE OBRA, MATERIALES Y HERRAMIENTAS.</t>
  </si>
  <si>
    <t>CERCA DE HERRERIA DE 3.00M DE ALTURA A BASE DE PTR DE 1"X1" Y 1SOLERA DE 4"X 3/4, CONFORMADA POR UN POSTE A CADAS 1.50 M DE PTR DE 2"X4" ANCLADOS AL SUELO A 1.00 M DE PROFUNDIDAD, MARCO DE SOLERAS Y EN SENTIDO VERTICAL A CADA 10CM, DOS YTAVESAÑOS DE CUADRADO DE 1"X1" EN SENTIDO HORIZONTAL, CON DOS CAPAS DE ESMALTE ANTICORROSIVO COLOR GRIS MARTILLO 312-06, INCLUYE: MANO DE OBRA, MATERIALES Y HERRAMIENTAS.</t>
  </si>
  <si>
    <t>KG</t>
  </si>
  <si>
    <t>ILUMINACION DE CORTESIA EN TRABES  DE TIRAS LED MARCA CONSTRULITA MODELO STRIP LINE LED 96W 2700K 24VDC IP66 C, INCLUYE: MATERIALES DE FIJACIÓN, PRUEBAS, NIVELACIÓN, MATERIALES MENORES Y DE CONSUMO, DESPERDICIOS, HERRAMIENTA, ANDAMIOS, MANO DE OBRA, LIMPIEZA DEL ÁREA DE TRABAJO Y ACARREO DE MATERIALES AL SITIO DE SU COLOCACIÓN. A CUALQUIER ALTURA.</t>
  </si>
  <si>
    <t>SUMINISTRO E INSTALACION DE PISO DE CONCRETO Y BANQUETONES DE CONCRETO DE 10 CMS DE ESPESOR CON UNA RESISTENCIA DE F'C= 200 kg/cm² CON AGREGADO DE 3/8", ACABADO LAVADO COLOR NATURAL CON MALLA ELECTROSOLDADA 6X6-10/10, INCLUYE CORTES, SUMINISTRO, FABRICACIÓN, INSTALACIÓN, NIVELACIÓN, TERMINADO, MANO DE OBRA, HERRAMIENTA Y EQUIPO.</t>
  </si>
  <si>
    <t>SAL</t>
  </si>
  <si>
    <t>SUMINISTRO Y COLOCACION DE TEJA DE BARRO DE 20 CM X 30 CM X 5 CM DE ALTO EN PERÍMETRO DE LOSA DE AZOTEA, INCLUYE: ANDAMIOS, MATERIALES, MANO DE OBRA, EQUIPO Y HERRAMIENTA. A 3.00 M DE ALTURA.</t>
  </si>
  <si>
    <t>ARMAZÓN DE PTR DE 2X2 PARA SOSTENER CUBIERTA DE TEJA, CONFORMADA POR MARCO DE PTR DE 2X2 Y LARGUEROS EN SENTIDO LONGITUDINAL DE PTR DE 2X2 A CADA 30 CM, Y LARGUEROS DE PTR DE 2X2 PARA CREAR RETICULA CADA 1.00M, EMPOTRADO A ESTRUCTURA DE CONCRETO EXISTENTE; INCLUYE: MANO DE OBRA, ELEVACIONES, ACARREOS, MATERIALES, DESPERDICIOS Y HERRAMIENTAS.</t>
  </si>
  <si>
    <t>ILUMINASION EN ZONA EXTERIOR DE PUNTA POSTE MARCA CONSTRULITA MODELO OU 9032 N BC, INCLUYE: MANO DE OBRA, ACARREOS, HERRAMIENTA, DESPERDICIOS, LIMPIEZA Y TODO LO NECESARIO PARA SU CORRECTA INSTALACION.</t>
  </si>
  <si>
    <t>REGISTRO SQUARED D DE 4 POLOS QOD4 INCLUYE:  MATERIAL, MANO DE OBRA, HERRAMIENTA, EQUIPO Y TODO LO NECESARIO PARA SU CORRECTA INSTALACIÓN.</t>
  </si>
  <si>
    <t>SALIDAS ELECTRICA DE LUMINARIA, INCLUYE: TUBERÍA CONDUIT DE 3/4", CONECTORES, COPLES Y SOPORTE TIPO CLIP, CABLE VINANEL THW-LS 600 V. A 75° C, 90° C, MARCA CONDUCTORES MONTERREY, (VIAKON-PROTOCOLIZADO), CABLE VINANEL 21 THW-LS 600 V. A 75° C, 90° C, MARCA CONDUMEX (CONDUMEX PROTOCOLIZADO, ELEMENTOS DE AISLAMIENTO, COLOCACIÓN DE LUMINARIA , CONEXIÓN, FIJACIÓN, 127V, Y TODO LO NECESARIO PARA SU CORRECTA EJECUCION.</t>
  </si>
  <si>
    <t>Rehabilitación de foro al aire libre, en el parque de La Cristianía, municipio de Chapala, Jalisco.</t>
  </si>
  <si>
    <t>SIOP-E-DREFDR-OB-LP-0482-2026</t>
  </si>
  <si>
    <t>M</t>
  </si>
  <si>
    <t>DESMANTELAMIENTO DE CUBIERTA EXISTENTE A BASE DE MADERA, INCLUYE VIGAS Y TECHO RAZO, INCLUYE: DESMONTAJE,  ACARREO DENTRO Y FUERA DE LA OBRA DEL MATERIAL EN MAL ESTADO, MANO DE OBRA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</si>
</sst>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;\-&quot;$&quot;#,##0.00"/>
    <numFmt numFmtId="164" formatCode="_-[$€-2]* #,##0.00_-;\-[$€-2]* #,##0.00_-;_-[$€-2]* \-??_-"/>
    <numFmt numFmtId="165" formatCode="_-&quot;$&quot;* #,##0.00_-;&quot;-$&quot;* #,##0.00_-;_-&quot;$&quot;* \-??_-;_-@_-"/>
    <numFmt numFmtId="166" formatCode="&quot;$&quot;#,##0.00;[Red]&quot;-$&quot;#,##0.00"/>
    <numFmt numFmtId="167" formatCode="#,##0.0000"/>
    <numFmt numFmtId="168" formatCode="&quot;SIOP-&quot;000"/>
    <numFmt numFmtId="169" formatCode="&quot;$&quot;#,##0.00"/>
    <numFmt numFmtId="170" formatCode="0.000"/>
  </numFmts>
  <fonts count="22">
    <font>
      <sz val="11"/>
      <color rgb="FF000000"/>
      <name val="Calibri"/>
      <family val="2"/>
      <charset val="-12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name val="Arial"/>
      <family val="2"/>
    </font>
    <font>
      <sz val="10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8"/>
      <name val="Calibri"/>
      <family val="2"/>
    </font>
    <font>
      <b/>
      <sz val="10"/>
      <color rgb="FF000000"/>
      <name val="Calibri"/>
      <family val="2"/>
    </font>
    <font>
      <b/>
      <sz val="10"/>
      <color rgb="FF5B9BD5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6600"/>
      <name val="Calibri"/>
      <family val="2"/>
    </font>
    <font>
      <b/>
      <sz val="10"/>
      <color rgb="FF0000CC"/>
      <name val="Calibri"/>
      <family val="2"/>
      <scheme val="minor"/>
    </font>
    <font>
      <b/>
      <sz val="10"/>
      <color rgb="FF0000CC"/>
      <name val="Calibri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69443"/>
        <bgColor indexed="64"/>
      </patternFill>
    </fill>
    <fill>
      <patternFill patternType="solid">
        <fgColor theme="0" tint="-0.24997000396251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rgb="FF333F48"/>
      </left>
      <right/>
      <top style="medium">
        <color rgb="FF333F48"/>
      </top>
      <bottom style="medium">
        <color rgb="FF333F48"/>
      </bottom>
    </border>
    <border>
      <left/>
      <right/>
      <top style="medium">
        <color rgb="FF333F48"/>
      </top>
      <bottom style="medium">
        <color rgb="FF333F48"/>
      </bottom>
    </border>
    <border>
      <left/>
      <right style="thin">
        <color rgb="FF333F48"/>
      </right>
      <top style="medium">
        <color rgb="FF333F48"/>
      </top>
      <bottom style="medium">
        <color rgb="FF333F48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165" fontId="0" fillId="0" borderId="0" applyBorder="0" applyProtection="0">
      <alignment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4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0" fontId="17" fillId="0" borderId="0">
      <alignment/>
      <protection/>
    </xf>
    <xf numFmtId="165" fontId="0" fillId="0" borderId="0" applyBorder="0" applyProtection="0">
      <alignment/>
    </xf>
    <xf numFmtId="165" fontId="0" fillId="0" borderId="0" applyBorder="0" applyProtection="0">
      <alignment/>
    </xf>
    <xf numFmtId="0" fontId="17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</cellStyleXfs>
  <cellXfs count="107">
    <xf numFmtId="0" fontId="0" fillId="0" borderId="0" xfId="0"/>
    <xf numFmtId="0" fontId="3" fillId="0" borderId="0" xfId="30" applyFont="1" applyAlignment="1">
      <alignment vertical="top"/>
      <protection/>
    </xf>
    <xf numFmtId="0" fontId="4" fillId="0" borderId="0" xfId="30" applyFont="1" applyAlignment="1">
      <alignment vertical="top"/>
      <protection/>
    </xf>
    <xf numFmtId="0" fontId="3" fillId="0" borderId="0" xfId="24" applyFont="1" applyAlignment="1">
      <alignment horizontal="center" vertical="center"/>
      <protection/>
    </xf>
    <xf numFmtId="0" fontId="5" fillId="0" borderId="0" xfId="30" applyFont="1" applyAlignment="1">
      <alignment vertical="top"/>
      <protection/>
    </xf>
    <xf numFmtId="0" fontId="0" fillId="0" borderId="0" xfId="0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wrapText="1"/>
    </xf>
    <xf numFmtId="0" fontId="3" fillId="0" borderId="1" xfId="30" applyFont="1" applyBorder="1" applyAlignment="1">
      <alignment horizontal="left" vertical="top"/>
      <protection/>
    </xf>
    <xf numFmtId="0" fontId="7" fillId="0" borderId="1" xfId="30" applyFont="1" applyBorder="1" applyAlignment="1">
      <alignment horizontal="justify" vertical="top"/>
      <protection/>
    </xf>
    <xf numFmtId="0" fontId="3" fillId="0" borderId="2" xfId="30" applyFont="1" applyBorder="1" applyAlignment="1">
      <alignment horizontal="left" vertical="top"/>
      <protection/>
    </xf>
    <xf numFmtId="0" fontId="7" fillId="0" borderId="2" xfId="30" applyFont="1" applyBorder="1" applyAlignment="1">
      <alignment horizontal="justify" vertical="top" wrapText="1"/>
      <protection/>
    </xf>
    <xf numFmtId="0" fontId="7" fillId="0" borderId="3" xfId="30" applyFont="1" applyBorder="1" applyAlignment="1">
      <alignment horizontal="center" vertical="top"/>
      <protection/>
    </xf>
    <xf numFmtId="0" fontId="7" fillId="0" borderId="0" xfId="30" applyFont="1" applyAlignment="1">
      <alignment horizontal="center" vertical="top"/>
      <protection/>
    </xf>
    <xf numFmtId="0" fontId="7" fillId="0" borderId="4" xfId="30" applyFont="1" applyBorder="1" applyAlignment="1">
      <alignment horizontal="center" vertical="top" wrapText="1"/>
      <protection/>
    </xf>
    <xf numFmtId="0" fontId="8" fillId="0" borderId="0" xfId="30" applyFont="1" applyAlignment="1">
      <alignment horizontal="justify" vertical="top" wrapText="1"/>
      <protection/>
    </xf>
    <xf numFmtId="0" fontId="7" fillId="0" borderId="5" xfId="30" applyFont="1" applyBorder="1" applyAlignment="1">
      <alignment horizontal="justify" vertical="top"/>
      <protection/>
    </xf>
    <xf numFmtId="14" fontId="3" fillId="0" borderId="6" xfId="30" applyNumberFormat="1" applyFont="1" applyBorder="1" applyAlignment="1">
      <alignment horizontal="left" vertical="top" wrapText="1"/>
      <protection/>
    </xf>
    <xf numFmtId="14" fontId="3" fillId="0" borderId="4" xfId="30" applyNumberFormat="1" applyFont="1" applyBorder="1" applyAlignment="1">
      <alignment horizontal="left" vertical="top" wrapText="1"/>
      <protection/>
    </xf>
    <xf numFmtId="0" fontId="3" fillId="0" borderId="4" xfId="30" applyFont="1" applyBorder="1" applyAlignment="1">
      <alignment horizontal="left" vertical="top" wrapText="1"/>
      <protection/>
    </xf>
    <xf numFmtId="14" fontId="3" fillId="0" borderId="7" xfId="30" applyNumberFormat="1" applyFont="1" applyBorder="1" applyAlignment="1">
      <alignment horizontal="left" vertical="top" wrapText="1"/>
      <protection/>
    </xf>
    <xf numFmtId="0" fontId="8" fillId="0" borderId="1" xfId="30" applyFont="1" applyBorder="1" applyAlignment="1">
      <alignment horizontal="center" vertical="top"/>
      <protection/>
    </xf>
    <xf numFmtId="0" fontId="3" fillId="0" borderId="8" xfId="30" applyFont="1" applyBorder="1" applyAlignment="1">
      <alignment horizontal="left" vertical="top"/>
      <protection/>
    </xf>
    <xf numFmtId="0" fontId="4" fillId="0" borderId="0" xfId="30" applyFont="1" applyAlignment="1">
      <alignment horizontal="left" vertical="top"/>
      <protection/>
    </xf>
    <xf numFmtId="0" fontId="4" fillId="0" borderId="0" xfId="30" applyFont="1" applyAlignment="1">
      <alignment horizontal="justify" vertical="top"/>
      <protection/>
    </xf>
    <xf numFmtId="0" fontId="4" fillId="0" borderId="0" xfId="30" applyFont="1" applyAlignment="1">
      <alignment vertical="top" wrapText="1"/>
      <protection/>
    </xf>
    <xf numFmtId="0" fontId="7" fillId="0" borderId="0" xfId="30" applyFont="1" applyAlignment="1">
      <alignment horizontal="left" vertical="top"/>
      <protection/>
    </xf>
    <xf numFmtId="0" fontId="7" fillId="0" borderId="0" xfId="30" applyFont="1" applyAlignment="1">
      <alignment horizontal="justify" vertical="top"/>
      <protection/>
    </xf>
    <xf numFmtId="0" fontId="7" fillId="0" borderId="0" xfId="30" applyFont="1" applyAlignment="1">
      <alignment vertical="top"/>
      <protection/>
    </xf>
    <xf numFmtId="0" fontId="7" fillId="0" borderId="0" xfId="30" applyFont="1" applyAlignment="1">
      <alignment vertical="top" wrapText="1"/>
      <protection/>
    </xf>
    <xf numFmtId="49" fontId="4" fillId="0" borderId="0" xfId="30" applyNumberFormat="1" applyFont="1" applyAlignment="1">
      <alignment horizontal="left" vertical="top"/>
      <protection/>
    </xf>
    <xf numFmtId="0" fontId="8" fillId="0" borderId="0" xfId="30" applyFont="1" applyAlignment="1">
      <alignment horizontal="justify" vertical="top"/>
      <protection/>
    </xf>
    <xf numFmtId="166" fontId="8" fillId="0" borderId="0" xfId="30" applyNumberFormat="1" applyFont="1" applyAlignment="1">
      <alignment horizontal="justify" vertical="top" wrapText="1"/>
      <protection/>
    </xf>
    <xf numFmtId="166" fontId="8" fillId="0" borderId="0" xfId="30" applyNumberFormat="1" applyFont="1" applyAlignment="1">
      <alignment horizontal="right" vertical="top" wrapText="1"/>
      <protection/>
    </xf>
    <xf numFmtId="0" fontId="10" fillId="0" borderId="0" xfId="30" applyFont="1" applyAlignment="1">
      <alignment horizontal="left" vertical="top"/>
      <protection/>
    </xf>
    <xf numFmtId="0" fontId="10" fillId="0" borderId="0" xfId="30" applyFont="1" applyAlignment="1">
      <alignment horizontal="justify" vertical="top"/>
      <protection/>
    </xf>
    <xf numFmtId="49" fontId="11" fillId="0" borderId="0" xfId="30" applyNumberFormat="1" applyFont="1" applyAlignment="1">
      <alignment horizontal="center" vertical="top" wrapText="1"/>
      <protection/>
    </xf>
    <xf numFmtId="167" fontId="11" fillId="0" borderId="0" xfId="30" applyNumberFormat="1" applyFont="1" applyAlignment="1">
      <alignment horizontal="right" vertical="top"/>
      <protection/>
    </xf>
    <xf numFmtId="166" fontId="12" fillId="0" borderId="0" xfId="0" applyNumberFormat="1" applyFont="1" applyAlignment="1">
      <alignment horizontal="justify" vertical="top" wrapText="1"/>
    </xf>
    <xf numFmtId="168" fontId="5" fillId="0" borderId="0" xfId="30" applyNumberFormat="1" applyFont="1" applyAlignment="1">
      <alignment horizontal="left" vertical="top"/>
      <protection/>
    </xf>
    <xf numFmtId="0" fontId="5" fillId="0" borderId="0" xfId="0" applyFont="1" applyAlignment="1">
      <alignment horizontal="justify" vertical="top"/>
    </xf>
    <xf numFmtId="0" fontId="5" fillId="0" borderId="0" xfId="30" applyFont="1" applyAlignment="1">
      <alignment horizontal="center" vertical="top"/>
      <protection/>
    </xf>
    <xf numFmtId="4" fontId="5" fillId="0" borderId="0" xfId="30" applyNumberFormat="1" applyFont="1" applyAlignment="1">
      <alignment vertical="top"/>
      <protection/>
    </xf>
    <xf numFmtId="169" fontId="5" fillId="0" borderId="0" xfId="20" applyNumberFormat="1" applyFont="1" applyBorder="1" applyAlignment="1" applyProtection="1">
      <alignment vertical="top"/>
      <protection/>
    </xf>
    <xf numFmtId="4" fontId="5" fillId="0" borderId="0" xfId="0" applyNumberFormat="1" applyFont="1" applyAlignment="1">
      <alignment horizontal="center" vertical="top" wrapText="1"/>
    </xf>
    <xf numFmtId="169" fontId="13" fillId="0" borderId="0" xfId="0" applyNumberFormat="1" applyFont="1" applyAlignment="1">
      <alignment horizontal="right" vertical="top"/>
    </xf>
    <xf numFmtId="49" fontId="14" fillId="0" borderId="0" xfId="0" applyNumberFormat="1" applyFont="1" applyAlignment="1">
      <alignment horizontal="left" vertical="top" shrinkToFit="1"/>
    </xf>
    <xf numFmtId="49" fontId="14" fillId="0" borderId="0" xfId="0" applyNumberFormat="1" applyFont="1" applyAlignment="1">
      <alignment horizontal="justify" vertical="top" shrinkToFit="1"/>
    </xf>
    <xf numFmtId="4" fontId="15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left" vertical="top"/>
    </xf>
    <xf numFmtId="7" fontId="14" fillId="0" borderId="0" xfId="0" applyNumberFormat="1" applyFont="1" applyAlignment="1">
      <alignment horizontal="right" vertical="top"/>
    </xf>
    <xf numFmtId="166" fontId="14" fillId="0" borderId="0" xfId="0" applyNumberFormat="1" applyFont="1" applyAlignment="1">
      <alignment horizontal="right" vertical="top" wrapText="1"/>
    </xf>
    <xf numFmtId="0" fontId="16" fillId="0" borderId="0" xfId="30" applyFont="1" applyAlignment="1">
      <alignment horizontal="justify" vertical="top" wrapText="1"/>
      <protection/>
    </xf>
    <xf numFmtId="0" fontId="4" fillId="0" borderId="0" xfId="30" applyFont="1" applyAlignment="1">
      <alignment horizontal="center" vertical="top"/>
      <protection/>
    </xf>
    <xf numFmtId="4" fontId="4" fillId="0" borderId="0" xfId="30" applyNumberFormat="1" applyFont="1" applyAlignment="1">
      <alignment vertical="top"/>
      <protection/>
    </xf>
    <xf numFmtId="169" fontId="4" fillId="0" borderId="0" xfId="20" applyNumberFormat="1" applyFont="1" applyBorder="1" applyAlignment="1" applyProtection="1">
      <alignment vertical="top"/>
      <protection/>
    </xf>
    <xf numFmtId="4" fontId="14" fillId="0" borderId="0" xfId="0" applyNumberFormat="1" applyFont="1" applyAlignment="1">
      <alignment horizontal="center" vertical="top" wrapText="1"/>
    </xf>
    <xf numFmtId="169" fontId="6" fillId="0" borderId="0" xfId="0" applyNumberFormat="1" applyFont="1" applyAlignment="1">
      <alignment horizontal="right" vertical="top"/>
    </xf>
    <xf numFmtId="166" fontId="10" fillId="0" borderId="0" xfId="0" applyNumberFormat="1" applyFont="1" applyAlignment="1">
      <alignment horizontal="right" vertical="top" wrapText="1"/>
    </xf>
    <xf numFmtId="166" fontId="12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justify" vertical="top" wrapText="1"/>
    </xf>
    <xf numFmtId="0" fontId="14" fillId="0" borderId="0" xfId="0" applyFont="1" applyAlignment="1">
      <alignment horizontal="left" vertical="top" shrinkToFit="1"/>
    </xf>
    <xf numFmtId="0" fontId="14" fillId="0" borderId="0" xfId="0" applyFont="1" applyAlignment="1">
      <alignment horizontal="justify" vertical="top" shrinkToFit="1"/>
    </xf>
    <xf numFmtId="0" fontId="7" fillId="0" borderId="1" xfId="30" applyFont="1" applyBorder="1" applyAlignment="1">
      <alignment vertical="top"/>
      <protection/>
    </xf>
    <xf numFmtId="0" fontId="7" fillId="0" borderId="2" xfId="30" applyFont="1" applyBorder="1" applyAlignment="1">
      <alignment vertical="top"/>
      <protection/>
    </xf>
    <xf numFmtId="0" fontId="7" fillId="0" borderId="8" xfId="30" applyFont="1" applyBorder="1" applyAlignment="1">
      <alignment vertical="top"/>
      <protection/>
    </xf>
    <xf numFmtId="0" fontId="18" fillId="2" borderId="0" xfId="34" applyFont="1" applyFill="1" applyAlignment="1">
      <alignment horizontal="left" vertical="center" wrapText="1"/>
      <protection/>
    </xf>
    <xf numFmtId="169" fontId="18" fillId="2" borderId="0" xfId="34" applyNumberFormat="1" applyFont="1" applyFill="1" applyAlignment="1">
      <alignment horizontal="right" vertical="center" wrapText="1"/>
      <protection/>
    </xf>
    <xf numFmtId="0" fontId="19" fillId="3" borderId="0" xfId="24" applyFont="1" applyFill="1" applyAlignment="1">
      <alignment vertical="top"/>
      <protection/>
    </xf>
    <xf numFmtId="0" fontId="20" fillId="3" borderId="0" xfId="24" applyFont="1" applyFill="1" applyAlignment="1">
      <alignment horizontal="center" vertical="top"/>
      <protection/>
    </xf>
    <xf numFmtId="0" fontId="19" fillId="3" borderId="0" xfId="24" applyFont="1" applyFill="1" applyAlignment="1">
      <alignment horizontal="center" vertical="top"/>
      <protection/>
    </xf>
    <xf numFmtId="170" fontId="19" fillId="3" borderId="0" xfId="24" applyNumberFormat="1" applyFont="1" applyFill="1" applyAlignment="1">
      <alignment vertical="top"/>
      <protection/>
    </xf>
    <xf numFmtId="0" fontId="18" fillId="2" borderId="0" xfId="34" applyFont="1" applyFill="1" applyAlignment="1">
      <alignment horizontal="center" vertical="center" wrapText="1"/>
      <protection/>
    </xf>
    <xf numFmtId="0" fontId="18" fillId="2" borderId="9" xfId="34" applyFont="1" applyFill="1" applyBorder="1" applyAlignment="1">
      <alignment horizontal="center" vertical="center" wrapText="1"/>
      <protection/>
    </xf>
    <xf numFmtId="0" fontId="18" fillId="2" borderId="10" xfId="34" applyFont="1" applyFill="1" applyBorder="1" applyAlignment="1">
      <alignment horizontal="center" vertical="center" wrapText="1"/>
      <protection/>
    </xf>
    <xf numFmtId="0" fontId="18" fillId="2" borderId="11" xfId="34" applyFont="1" applyFill="1" applyBorder="1" applyAlignment="1">
      <alignment horizontal="center" vertical="center" wrapText="1"/>
      <protection/>
    </xf>
    <xf numFmtId="0" fontId="4" fillId="0" borderId="0" xfId="30" applyFont="1" applyAlignment="1">
      <alignment horizontal="center" vertical="top" wrapText="1"/>
      <protection/>
    </xf>
    <xf numFmtId="4" fontId="6" fillId="0" borderId="0" xfId="25" applyNumberFormat="1" applyFont="1" applyAlignment="1">
      <alignment horizontal="right" vertical="top" wrapText="1"/>
      <protection/>
    </xf>
    <xf numFmtId="169" fontId="6" fillId="0" borderId="0" xfId="31" applyNumberFormat="1" applyFont="1" applyBorder="1" applyAlignment="1" applyProtection="1">
      <alignment horizontal="right" vertical="top" wrapText="1"/>
      <protection/>
    </xf>
    <xf numFmtId="169" fontId="4" fillId="0" borderId="0" xfId="30" applyNumberFormat="1" applyFont="1" applyAlignment="1">
      <alignment horizontal="center" vertical="top" wrapText="1"/>
      <protection/>
    </xf>
    <xf numFmtId="166" fontId="16" fillId="0" borderId="0" xfId="0" applyNumberFormat="1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justify" vertical="top" wrapText="1"/>
    </xf>
    <xf numFmtId="0" fontId="3" fillId="0" borderId="0" xfId="30" applyFont="1" applyAlignment="1">
      <alignment horizontal="left" vertical="top"/>
      <protection/>
    </xf>
    <xf numFmtId="0" fontId="3" fillId="0" borderId="0" xfId="24" applyFont="1" applyAlignment="1">
      <alignment horizontal="left" vertical="center"/>
      <protection/>
    </xf>
    <xf numFmtId="0" fontId="5" fillId="0" borderId="0" xfId="30" applyFont="1" applyAlignment="1">
      <alignment horizontal="left" vertical="top"/>
      <protection/>
    </xf>
    <xf numFmtId="0" fontId="5" fillId="0" borderId="0" xfId="0" applyFont="1" applyAlignment="1">
      <alignment horizontal="justify" vertical="top" wrapText="1"/>
    </xf>
    <xf numFmtId="0" fontId="18" fillId="2" borderId="0" xfId="34" applyFont="1" applyFill="1" applyAlignment="1">
      <alignment horizontal="center" vertical="center" wrapText="1"/>
      <protection/>
    </xf>
    <xf numFmtId="0" fontId="7" fillId="0" borderId="1" xfId="30" applyFont="1" applyBorder="1" applyAlignment="1">
      <alignment horizontal="center" vertical="top"/>
      <protection/>
    </xf>
    <xf numFmtId="0" fontId="3" fillId="0" borderId="8" xfId="30" applyFont="1" applyBorder="1" applyAlignment="1">
      <alignment horizontal="justify" vertical="top"/>
      <protection/>
    </xf>
    <xf numFmtId="0" fontId="3" fillId="0" borderId="3" xfId="30" applyFont="1" applyBorder="1" applyAlignment="1">
      <alignment horizontal="center" vertical="top"/>
      <protection/>
    </xf>
    <xf numFmtId="0" fontId="3" fillId="0" borderId="0" xfId="30" applyFont="1" applyAlignment="1">
      <alignment horizontal="center" vertical="top"/>
      <protection/>
    </xf>
    <xf numFmtId="0" fontId="3" fillId="0" borderId="4" xfId="30" applyFont="1" applyBorder="1" applyAlignment="1">
      <alignment horizontal="center" vertical="top"/>
      <protection/>
    </xf>
    <xf numFmtId="0" fontId="3" fillId="0" borderId="12" xfId="30" applyFont="1" applyBorder="1" applyAlignment="1">
      <alignment horizontal="center" vertical="top"/>
      <protection/>
    </xf>
    <xf numFmtId="0" fontId="3" fillId="0" borderId="13" xfId="30" applyFont="1" applyBorder="1" applyAlignment="1">
      <alignment horizontal="center" vertical="top"/>
      <protection/>
    </xf>
    <xf numFmtId="0" fontId="3" fillId="0" borderId="7" xfId="30" applyFont="1" applyBorder="1" applyAlignment="1">
      <alignment horizontal="center" vertical="top"/>
      <protection/>
    </xf>
    <xf numFmtId="0" fontId="7" fillId="0" borderId="2" xfId="30" applyFont="1" applyBorder="1" applyAlignment="1">
      <alignment horizontal="center" vertical="top"/>
      <protection/>
    </xf>
    <xf numFmtId="0" fontId="7" fillId="0" borderId="8" xfId="30" applyFont="1" applyBorder="1" applyAlignment="1">
      <alignment horizontal="center" vertical="top"/>
      <protection/>
    </xf>
    <xf numFmtId="0" fontId="18" fillId="2" borderId="9" xfId="34" applyFont="1" applyFill="1" applyBorder="1" applyAlignment="1">
      <alignment horizontal="center" vertical="center" wrapText="1"/>
      <protection/>
    </xf>
    <xf numFmtId="0" fontId="18" fillId="2" borderId="10" xfId="34" applyFont="1" applyFill="1" applyBorder="1" applyAlignment="1">
      <alignment horizontal="center" vertical="center" wrapText="1"/>
      <protection/>
    </xf>
    <xf numFmtId="0" fontId="18" fillId="2" borderId="11" xfId="34" applyFont="1" applyFill="1" applyBorder="1" applyAlignment="1">
      <alignment horizontal="center" vertical="center" wrapText="1"/>
      <protection/>
    </xf>
    <xf numFmtId="0" fontId="9" fillId="0" borderId="8" xfId="30" applyFont="1" applyBorder="1" applyAlignment="1">
      <alignment horizontal="center" vertical="top"/>
      <protection/>
    </xf>
    <xf numFmtId="0" fontId="7" fillId="0" borderId="8" xfId="30" applyFont="1" applyBorder="1" applyAlignment="1">
      <alignment horizontal="justify" vertical="top" wrapText="1"/>
      <protection/>
    </xf>
    <xf numFmtId="14" fontId="7" fillId="0" borderId="5" xfId="30" applyNumberFormat="1" applyFont="1" applyBorder="1" applyAlignment="1">
      <alignment horizontal="right" vertical="top"/>
      <protection/>
    </xf>
    <xf numFmtId="0" fontId="4" fillId="0" borderId="8" xfId="30" applyFont="1" applyBorder="1" applyAlignment="1">
      <alignment horizontal="justify" vertical="top"/>
      <protection/>
    </xf>
    <xf numFmtId="14" fontId="7" fillId="0" borderId="3" xfId="30" applyNumberFormat="1" applyFont="1" applyBorder="1" applyAlignment="1">
      <alignment horizontal="right" vertical="top"/>
      <protection/>
    </xf>
    <xf numFmtId="14" fontId="7" fillId="0" borderId="12" xfId="30" applyNumberFormat="1" applyFont="1" applyBorder="1" applyAlignment="1">
      <alignment horizontal="right" vertical="top"/>
      <protection/>
    </xf>
  </cellXfs>
  <cellStyles count="2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3" xfId="21"/>
    <cellStyle name="Normal 5" xfId="22"/>
    <cellStyle name="Moneda 2 2" xfId="23"/>
    <cellStyle name="Normal 2 2" xfId="24"/>
    <cellStyle name="Normal 10" xfId="25"/>
    <cellStyle name="Normal 2 3" xfId="26"/>
    <cellStyle name="Normal 4 2" xfId="27"/>
    <cellStyle name="Millares 2" xfId="28"/>
    <cellStyle name="Normal 3 2" xfId="29"/>
    <cellStyle name="Normal 2" xfId="30"/>
    <cellStyle name="Moneda 2" xfId="31"/>
    <cellStyle name="Moneda 2 2 2" xfId="32"/>
    <cellStyle name="Normal 2 2 2" xfId="33"/>
    <cellStyle name="Normal 4" xfId="34"/>
    <cellStyle name="Normal 5 2" xfId="35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sz val="11"/>
        <name val="Calibri"/>
        <color rgb="FF00000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600"/>
      <rgbColor rgb="00000080"/>
      <rgbColor rgb="00808000"/>
      <rgbColor rgb="00800080"/>
      <rgbColor rgb="0000953B"/>
      <rgbColor rgb="00C0C0C0"/>
      <rgbColor rgb="00808080"/>
      <rgbColor rgb="005B9BD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219075</xdr:colOff>
      <xdr:row>3</xdr:row>
      <xdr:rowOff>19050</xdr:rowOff>
    </xdr:from>
    <xdr:to>
      <xdr:col>0</xdr:col>
      <xdr:colOff>1128117</xdr:colOff>
      <xdr:row>8</xdr:row>
      <xdr:rowOff>42819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6f6b7cc-a1a6-4176-b35e-0ff44af0dcf5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075" y="590550"/>
          <a:ext cx="904875" cy="952500"/>
        </a:xfrm>
        <a:prstGeom prst="rect"/>
      </xdr:spPr>
    </xdr:pic>
    <xdr:clientData/>
  </xdr:twoCellAnchor>
  <xdr:twoCellAnchor editAs="oneCell">
    <xdr:from>
      <xdr:col>6</xdr:col>
      <xdr:colOff>58875</xdr:colOff>
      <xdr:row>3</xdr:row>
      <xdr:rowOff>171330</xdr:rowOff>
    </xdr:from>
    <xdr:to>
      <xdr:col>6</xdr:col>
      <xdr:colOff>1554300</xdr:colOff>
      <xdr:row>5</xdr:row>
      <xdr:rowOff>156562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16e4d38-a095-4b6f-9d2f-08b22e4a8d0e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742950"/>
          <a:ext cx="1495425" cy="3619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"/>
  <dimension ref="A1:I78"/>
  <sheetViews>
    <sheetView showGridLines="0" tabSelected="1" view="pageBreakPreview" zoomScaleNormal="100" zoomScaleSheetLayoutView="100" workbookViewId="0" topLeftCell="A1">
      <selection pane="topLeft" activeCell="D43" sqref="D43"/>
    </sheetView>
  </sheetViews>
  <sheetFormatPr defaultColWidth="14.5942857142857" defaultRowHeight="14.25"/>
  <cols>
    <col min="1" max="1" width="20.5714285714286" style="5" customWidth="1"/>
    <col min="2" max="2" width="56.8571428571429" style="6" customWidth="1"/>
    <col min="3" max="3" width="13.7142857142857" customWidth="1"/>
    <col min="4" max="4" width="15.1428571428571" customWidth="1"/>
    <col min="5" max="5" width="17.8571428571429" customWidth="1"/>
    <col min="6" max="6" width="25.8571428571429" style="7" customWidth="1"/>
    <col min="7" max="7" width="24.2857142857143" customWidth="1"/>
    <col min="8" max="8" width="4.14285714285714" customWidth="1"/>
    <col min="9" max="9" width="14.5714285714286" style="5"/>
  </cols>
  <sheetData>
    <row r="1" spans="1:9" s="1" customFormat="1" ht="15" customHeight="1">
      <c r="A1" s="8"/>
      <c r="B1" s="9" t="s">
        <v>0</v>
      </c>
      <c r="C1" s="88" t="s">
        <v>1</v>
      </c>
      <c r="D1" s="88"/>
      <c r="E1" s="88"/>
      <c r="F1" s="88"/>
      <c r="G1" s="63"/>
      <c r="I1" s="83"/>
    </row>
    <row r="2" spans="1:9" s="1" customFormat="1" ht="15" customHeight="1">
      <c r="A2" s="10"/>
      <c r="B2" s="11" t="s">
        <v>2</v>
      </c>
      <c r="C2" s="12"/>
      <c r="D2" s="13"/>
      <c r="E2" s="13"/>
      <c r="F2" s="14"/>
      <c r="G2" s="64"/>
      <c r="I2" s="83"/>
    </row>
    <row r="3" spans="1:9" s="1" customFormat="1" ht="15" customHeight="1" thickBot="1">
      <c r="A3" s="10"/>
      <c r="B3" s="15" t="s">
        <v>3</v>
      </c>
      <c r="C3" s="101" t="s">
        <v>66</v>
      </c>
      <c r="D3" s="101"/>
      <c r="E3" s="101"/>
      <c r="F3" s="101"/>
      <c r="G3" s="64"/>
      <c r="I3" s="83"/>
    </row>
    <row r="4" spans="1:9" s="1" customFormat="1" ht="15" customHeight="1" thickBot="1">
      <c r="A4" s="10"/>
      <c r="B4" s="102"/>
      <c r="C4" s="101"/>
      <c r="D4" s="101"/>
      <c r="E4" s="101"/>
      <c r="F4" s="101"/>
      <c r="G4" s="64"/>
      <c r="I4" s="83"/>
    </row>
    <row r="5" spans="1:9" s="1" customFormat="1" ht="15" customHeight="1" thickBot="1">
      <c r="A5" s="10"/>
      <c r="B5" s="102"/>
      <c r="C5" s="101"/>
      <c r="D5" s="101"/>
      <c r="E5" s="101"/>
      <c r="F5" s="101"/>
      <c r="G5" s="64"/>
      <c r="I5" s="83"/>
    </row>
    <row r="6" spans="1:9" s="1" customFormat="1" ht="15" customHeight="1">
      <c r="A6" s="10"/>
      <c r="B6" s="16" t="s">
        <v>4</v>
      </c>
      <c r="C6" s="103" t="s">
        <v>5</v>
      </c>
      <c r="D6" s="103"/>
      <c r="E6" s="103"/>
      <c r="F6" s="17"/>
      <c r="G6" s="64"/>
      <c r="I6" s="83"/>
    </row>
    <row r="7" spans="1:9" s="1" customFormat="1" ht="14.65" thickBot="1">
      <c r="A7" s="10"/>
      <c r="B7" s="104" t="s">
        <v>65</v>
      </c>
      <c r="C7" s="105" t="s">
        <v>6</v>
      </c>
      <c r="D7" s="105"/>
      <c r="E7" s="105"/>
      <c r="F7" s="18"/>
      <c r="G7" s="64"/>
      <c r="I7" s="83"/>
    </row>
    <row r="8" spans="1:9" s="1" customFormat="1" ht="14.65" thickBot="1">
      <c r="A8" s="10"/>
      <c r="B8" s="104"/>
      <c r="C8" s="105" t="s">
        <v>7</v>
      </c>
      <c r="D8" s="105"/>
      <c r="E8" s="105"/>
      <c r="F8" s="19"/>
      <c r="G8" s="64"/>
      <c r="I8" s="83"/>
    </row>
    <row r="9" spans="1:9" s="1" customFormat="1" ht="21.95" customHeight="1" thickBot="1">
      <c r="A9" s="10"/>
      <c r="B9" s="104"/>
      <c r="C9" s="106" t="s">
        <v>8</v>
      </c>
      <c r="D9" s="106"/>
      <c r="E9" s="106"/>
      <c r="F9" s="20"/>
      <c r="G9" s="65"/>
      <c r="I9" s="83"/>
    </row>
    <row r="10" spans="1:9" s="1" customFormat="1" ht="15" customHeight="1">
      <c r="A10" s="10"/>
      <c r="B10" s="9" t="s">
        <v>9</v>
      </c>
      <c r="C10" s="88" t="s">
        <v>10</v>
      </c>
      <c r="D10" s="88"/>
      <c r="E10" s="88"/>
      <c r="F10" s="88"/>
      <c r="G10" s="21" t="s">
        <v>11</v>
      </c>
      <c r="I10" s="83"/>
    </row>
    <row r="11" spans="1:9" s="1" customFormat="1" ht="15" customHeight="1" thickBot="1">
      <c r="A11" s="10"/>
      <c r="B11" s="89"/>
      <c r="C11" s="90"/>
      <c r="D11" s="91"/>
      <c r="E11" s="91"/>
      <c r="F11" s="92"/>
      <c r="G11" s="96"/>
      <c r="I11" s="83"/>
    </row>
    <row r="12" spans="1:9" s="1" customFormat="1" ht="15" customHeight="1" thickBot="1">
      <c r="A12" s="22"/>
      <c r="B12" s="89"/>
      <c r="C12" s="93"/>
      <c r="D12" s="94"/>
      <c r="E12" s="94"/>
      <c r="F12" s="95"/>
      <c r="G12" s="97"/>
      <c r="I12" s="83"/>
    </row>
    <row r="13" spans="1:9" s="2" customFormat="1" ht="15" customHeight="1" thickBot="1">
      <c r="A13" s="23"/>
      <c r="B13" s="24"/>
      <c r="D13" s="24"/>
      <c r="F13" s="25"/>
      <c r="I13" s="23"/>
    </row>
    <row r="14" spans="1:9" s="1" customFormat="1" ht="15" customHeight="1" thickBot="1">
      <c r="A14" s="98" t="s">
        <v>12</v>
      </c>
      <c r="B14" s="99"/>
      <c r="C14" s="99"/>
      <c r="D14" s="99"/>
      <c r="E14" s="99"/>
      <c r="F14" s="99"/>
      <c r="G14" s="100"/>
      <c r="I14" s="83"/>
    </row>
    <row r="15" spans="1:9" s="1" customFormat="1" ht="15" customHeight="1" thickBot="1">
      <c r="A15" s="26"/>
      <c r="B15" s="27"/>
      <c r="C15" s="28"/>
      <c r="D15" s="28"/>
      <c r="E15" s="28"/>
      <c r="F15" s="29"/>
      <c r="G15" s="28"/>
      <c r="I15" s="83"/>
    </row>
    <row r="16" spans="1:9" s="3" customFormat="1" ht="40.5" customHeight="1" thickBot="1">
      <c r="A16" s="73" t="s">
        <v>13</v>
      </c>
      <c r="B16" s="74" t="s">
        <v>14</v>
      </c>
      <c r="C16" s="74" t="s">
        <v>15</v>
      </c>
      <c r="D16" s="74" t="s">
        <v>16</v>
      </c>
      <c r="E16" s="74" t="s">
        <v>17</v>
      </c>
      <c r="F16" s="74" t="s">
        <v>18</v>
      </c>
      <c r="G16" s="75" t="s">
        <v>19</v>
      </c>
      <c r="I16" s="84"/>
    </row>
    <row r="17" spans="1:9" s="2" customFormat="1" ht="29.25" customHeight="1">
      <c r="A17" s="30"/>
      <c r="B17" s="31" t="str">
        <f>+B7</f>
        <v>Rehabilitación de foro al aire libre, en el parque de La Cristianía, municipio de Chapala, Jalisco.</v>
      </c>
      <c r="C17" s="32"/>
      <c r="D17" s="32"/>
      <c r="E17" s="32"/>
      <c r="F17" s="32"/>
      <c r="G17" s="33">
        <f>G19+G45</f>
        <v>0</v>
      </c>
      <c r="I17" s="23"/>
    </row>
    <row r="18" spans="1:9" s="2" customFormat="1" ht="13.15">
      <c r="A18" s="30"/>
      <c r="B18" s="31"/>
      <c r="C18" s="32"/>
      <c r="D18" s="32"/>
      <c r="E18" s="32"/>
      <c r="F18" s="32"/>
      <c r="G18" s="33"/>
      <c r="I18" s="23"/>
    </row>
    <row r="19" spans="1:9" s="1" customFormat="1" ht="14.25">
      <c r="A19" s="34" t="s">
        <v>20</v>
      </c>
      <c r="B19" s="35" t="s">
        <v>35</v>
      </c>
      <c r="C19" s="36"/>
      <c r="D19" s="37"/>
      <c r="E19" s="82"/>
      <c r="F19" s="38"/>
      <c r="G19" s="33">
        <f>+G20+G30+G36+G40</f>
        <v>0</v>
      </c>
      <c r="I19" s="83"/>
    </row>
    <row r="20" spans="1:9" s="1" customFormat="1" ht="14.25">
      <c r="A20" s="46" t="s">
        <v>28</v>
      </c>
      <c r="B20" s="47" t="s">
        <v>36</v>
      </c>
      <c r="C20" s="48"/>
      <c r="D20" s="49"/>
      <c r="E20" s="81"/>
      <c r="F20" s="44"/>
      <c r="G20" s="50">
        <f>SUM(G21:G29)</f>
        <v>0</v>
      </c>
      <c r="I20" s="83"/>
    </row>
    <row r="21" spans="1:9" s="4" customFormat="1" ht="30.4">
      <c r="A21" s="39">
        <v>1</v>
      </c>
      <c r="B21" s="40" t="s">
        <v>40</v>
      </c>
      <c r="C21" s="41" t="s">
        <v>21</v>
      </c>
      <c r="D21" s="42">
        <v>674.25</v>
      </c>
      <c r="E21" s="43"/>
      <c r="F21" s="44" t="str">
        <f t="array" ref="F21">+numtext(E21)</f>
        <v>CERO PESOS 00/100 M.N.</v>
      </c>
      <c r="G21" s="45">
        <f t="shared" si="0" ref="G21:G29">+ROUND(D21*E21,2)</f>
        <v>0</v>
      </c>
      <c r="I21" s="85"/>
    </row>
    <row r="22" spans="1:9" s="4" customFormat="1" ht="30.4">
      <c r="A22" s="39">
        <v>2</v>
      </c>
      <c r="B22" s="40" t="s">
        <v>68</v>
      </c>
      <c r="C22" s="41" t="s">
        <v>21</v>
      </c>
      <c r="D22" s="42">
        <v>674.25</v>
      </c>
      <c r="E22" s="43"/>
      <c r="F22" s="44" t="str">
        <f t="array" ref="F22">+numtext(E22)</f>
        <v>CERO PESOS 00/100 M.N.</v>
      </c>
      <c r="G22" s="45">
        <f t="shared" si="0"/>
        <v>0</v>
      </c>
      <c r="I22" s="85"/>
    </row>
    <row r="23" spans="1:9" s="4" customFormat="1" ht="30.4">
      <c r="A23" s="39">
        <v>3</v>
      </c>
      <c r="B23" s="40" t="s">
        <v>41</v>
      </c>
      <c r="C23" s="41" t="s">
        <v>21</v>
      </c>
      <c r="D23" s="42">
        <v>21.30</v>
      </c>
      <c r="E23" s="43"/>
      <c r="F23" s="44" t="str">
        <f t="array" ref="F23">+numtext(E23)</f>
        <v>CERO PESOS 00/100 M.N.</v>
      </c>
      <c r="G23" s="45">
        <f t="shared" si="0"/>
        <v>0</v>
      </c>
      <c r="I23" s="85"/>
    </row>
    <row r="24" spans="1:9" s="4" customFormat="1" ht="30.4">
      <c r="A24" s="39">
        <v>4</v>
      </c>
      <c r="B24" s="40" t="s">
        <v>52</v>
      </c>
      <c r="C24" s="41" t="s">
        <v>67</v>
      </c>
      <c r="D24" s="42">
        <v>277.85</v>
      </c>
      <c r="E24" s="43"/>
      <c r="F24" s="44" t="str">
        <f t="array" ref="F24">+numtext(E24)</f>
        <v>CERO PESOS 00/100 M.N.</v>
      </c>
      <c r="G24" s="45">
        <f t="shared" si="0"/>
        <v>0</v>
      </c>
      <c r="I24" s="85"/>
    </row>
    <row r="25" spans="1:9" s="4" customFormat="1" ht="20.25">
      <c r="A25" s="39">
        <v>5</v>
      </c>
      <c r="B25" s="40" t="s">
        <v>53</v>
      </c>
      <c r="C25" s="41" t="s">
        <v>21</v>
      </c>
      <c r="D25" s="42">
        <v>136</v>
      </c>
      <c r="E25" s="43"/>
      <c r="F25" s="44" t="str">
        <f t="array" ref="F25">+numtext(E25)</f>
        <v>CERO PESOS 00/100 M.N.</v>
      </c>
      <c r="G25" s="45">
        <f>+ROUND(D25*E25,2)</f>
        <v>0</v>
      </c>
      <c r="I25" s="85"/>
    </row>
    <row r="26" spans="1:9" s="4" customFormat="1" ht="40.5">
      <c r="A26" s="39">
        <v>6</v>
      </c>
      <c r="B26" s="40" t="s">
        <v>50</v>
      </c>
      <c r="C26" s="41" t="s">
        <v>21</v>
      </c>
      <c r="D26" s="42">
        <v>376.94</v>
      </c>
      <c r="E26" s="43"/>
      <c r="F26" s="44" t="str">
        <f t="array" ref="F26">+numtext(E26)</f>
        <v>CERO PESOS 00/100 M.N.</v>
      </c>
      <c r="G26" s="45">
        <f>+ROUND(D26*E26,2)</f>
        <v>0</v>
      </c>
      <c r="I26" s="85"/>
    </row>
    <row r="27" spans="1:9" s="4" customFormat="1" ht="30.4">
      <c r="A27" s="39">
        <v>7</v>
      </c>
      <c r="B27" s="40" t="s">
        <v>42</v>
      </c>
      <c r="C27" s="41" t="s">
        <v>22</v>
      </c>
      <c r="D27" s="42">
        <v>1</v>
      </c>
      <c r="E27" s="43"/>
      <c r="F27" s="44" t="str">
        <f t="array" ref="F27">+numtext(E27)</f>
        <v>CERO PESOS 00/100 M.N.</v>
      </c>
      <c r="G27" s="45">
        <f t="shared" si="0"/>
        <v>0</v>
      </c>
      <c r="I27" s="85"/>
    </row>
    <row r="28" spans="1:9" s="4" customFormat="1" ht="30.4">
      <c r="A28" s="39">
        <v>8</v>
      </c>
      <c r="B28" s="40" t="s">
        <v>43</v>
      </c>
      <c r="C28" s="41" t="s">
        <v>44</v>
      </c>
      <c r="D28" s="42">
        <v>212.44</v>
      </c>
      <c r="E28" s="43"/>
      <c r="F28" s="44" t="str">
        <f t="array" ref="F28">+numtext(E28)</f>
        <v>CERO PESOS 00/100 M.N.</v>
      </c>
      <c r="G28" s="45">
        <f t="shared" si="0"/>
        <v>0</v>
      </c>
      <c r="I28" s="85"/>
    </row>
    <row r="29" spans="1:9" s="4" customFormat="1" ht="30.4">
      <c r="A29" s="39">
        <v>9</v>
      </c>
      <c r="B29" s="40" t="s">
        <v>45</v>
      </c>
      <c r="C29" s="41" t="s">
        <v>46</v>
      </c>
      <c r="D29" s="42">
        <v>4248.88</v>
      </c>
      <c r="E29" s="43"/>
      <c r="F29" s="44" t="str">
        <f t="array" ref="F29">+numtext(E29)</f>
        <v>CERO PESOS 00/100 M.N.</v>
      </c>
      <c r="G29" s="45">
        <f t="shared" si="0"/>
        <v>0</v>
      </c>
      <c r="I29" s="85"/>
    </row>
    <row r="30" spans="1:9" s="1" customFormat="1" ht="14.25">
      <c r="A30" s="46" t="s">
        <v>29</v>
      </c>
      <c r="B30" s="47" t="s">
        <v>37</v>
      </c>
      <c r="C30" s="48"/>
      <c r="D30" s="81"/>
      <c r="E30" s="81"/>
      <c r="F30" s="44"/>
      <c r="G30" s="50">
        <f>SUM(G31:G35)</f>
        <v>0</v>
      </c>
      <c r="I30" s="83"/>
    </row>
    <row r="31" spans="1:9" s="4" customFormat="1" ht="30.4">
      <c r="A31" s="39">
        <v>10</v>
      </c>
      <c r="B31" s="86" t="s">
        <v>60</v>
      </c>
      <c r="C31" s="41" t="s">
        <v>21</v>
      </c>
      <c r="D31" s="42">
        <v>674.25</v>
      </c>
      <c r="E31" s="43"/>
      <c r="F31" s="44" t="str">
        <f t="array" ref="F31">+numtext(E31)</f>
        <v>CERO PESOS 00/100 M.N.</v>
      </c>
      <c r="G31" s="45">
        <f t="shared" si="1" ref="G31:G32">+ROUND(D31*E31,2)</f>
        <v>0</v>
      </c>
      <c r="I31" s="85"/>
    </row>
    <row r="32" spans="1:9" s="4" customFormat="1" ht="60.75">
      <c r="A32" s="39">
        <v>11</v>
      </c>
      <c r="B32" s="40" t="s">
        <v>61</v>
      </c>
      <c r="C32" s="41" t="s">
        <v>56</v>
      </c>
      <c r="D32" s="42">
        <v>10114.99</v>
      </c>
      <c r="E32" s="43"/>
      <c r="F32" s="44" t="str">
        <f t="array" ref="F32">+numtext(E32)</f>
        <v>CERO PESOS 00/100 M.N.</v>
      </c>
      <c r="G32" s="45">
        <f t="shared" si="1"/>
        <v>0</v>
      </c>
      <c r="I32" s="85"/>
    </row>
    <row r="33" spans="1:9" s="4" customFormat="1" ht="70.9">
      <c r="A33" s="39">
        <v>12</v>
      </c>
      <c r="B33" s="86" t="s">
        <v>55</v>
      </c>
      <c r="C33" s="41" t="s">
        <v>56</v>
      </c>
      <c r="D33" s="42">
        <v>4013.55</v>
      </c>
      <c r="E33" s="43"/>
      <c r="F33" s="44" t="str">
        <f t="array" ref="F33">+numtext(E33)</f>
        <v>CERO PESOS 00/100 M.N.</v>
      </c>
      <c r="G33" s="45">
        <f t="shared" si="2" ref="G33:G44">+ROUND(D33*E33,2)</f>
        <v>0</v>
      </c>
      <c r="I33" s="85"/>
    </row>
    <row r="34" spans="1:9" s="4" customFormat="1" ht="60.75">
      <c r="A34" s="39">
        <v>13</v>
      </c>
      <c r="B34" s="86" t="s">
        <v>54</v>
      </c>
      <c r="C34" s="41" t="s">
        <v>56</v>
      </c>
      <c r="D34" s="42">
        <v>23295.38</v>
      </c>
      <c r="E34" s="43"/>
      <c r="F34" s="44" t="str">
        <f t="array" ref="F34">+numtext(E34)</f>
        <v>CERO PESOS 00/100 M.N.</v>
      </c>
      <c r="G34" s="45">
        <f t="shared" si="2"/>
        <v>0</v>
      </c>
      <c r="I34" s="85"/>
    </row>
    <row r="35" spans="1:9" s="4" customFormat="1" ht="60.75">
      <c r="A35" s="39">
        <v>14</v>
      </c>
      <c r="B35" s="86" t="s">
        <v>58</v>
      </c>
      <c r="C35" s="41" t="s">
        <v>21</v>
      </c>
      <c r="D35" s="42">
        <v>376.94</v>
      </c>
      <c r="E35" s="43"/>
      <c r="F35" s="44" t="str">
        <f t="array" ref="F35">+numtext(E35)</f>
        <v>CERO PESOS 00/100 M.N.</v>
      </c>
      <c r="G35" s="45">
        <f t="shared" si="2"/>
        <v>0</v>
      </c>
      <c r="I35" s="85"/>
    </row>
    <row r="36" spans="1:9" s="1" customFormat="1" ht="14.25">
      <c r="A36" s="46" t="s">
        <v>30</v>
      </c>
      <c r="B36" s="47" t="s">
        <v>38</v>
      </c>
      <c r="C36" s="48"/>
      <c r="D36" s="81"/>
      <c r="E36" s="81"/>
      <c r="F36" s="44"/>
      <c r="G36" s="50">
        <f>SUM(G37:G39)</f>
        <v>0</v>
      </c>
      <c r="I36" s="83"/>
    </row>
    <row r="37" spans="1:9" s="4" customFormat="1" ht="30.4">
      <c r="A37" s="39">
        <v>15</v>
      </c>
      <c r="B37" s="86" t="s">
        <v>47</v>
      </c>
      <c r="C37" s="41" t="s">
        <v>21</v>
      </c>
      <c r="D37" s="42">
        <v>636.21</v>
      </c>
      <c r="E37" s="43"/>
      <c r="F37" s="44" t="str">
        <f t="array" ref="F37">+numtext(E37)</f>
        <v>CERO PESOS 00/100 M.N.</v>
      </c>
      <c r="G37" s="45">
        <f t="shared" si="2"/>
        <v>0</v>
      </c>
      <c r="I37" s="85"/>
    </row>
    <row r="38" spans="1:9" s="4" customFormat="1" ht="20.25">
      <c r="A38" s="39">
        <v>16</v>
      </c>
      <c r="B38" s="86" t="s">
        <v>48</v>
      </c>
      <c r="C38" s="41" t="s">
        <v>21</v>
      </c>
      <c r="D38" s="42">
        <v>300.35</v>
      </c>
      <c r="E38" s="43"/>
      <c r="F38" s="44" t="str">
        <f t="array" ref="F38">+numtext(E38)</f>
        <v>CERO PESOS 00/100 M.N.</v>
      </c>
      <c r="G38" s="45">
        <f t="shared" si="2"/>
        <v>0</v>
      </c>
      <c r="I38" s="85"/>
    </row>
    <row r="39" spans="1:9" s="4" customFormat="1" ht="30.4">
      <c r="A39" s="39">
        <v>17</v>
      </c>
      <c r="B39" s="86" t="s">
        <v>49</v>
      </c>
      <c r="C39" s="41" t="s">
        <v>21</v>
      </c>
      <c r="D39" s="42">
        <v>928</v>
      </c>
      <c r="E39" s="43"/>
      <c r="F39" s="44" t="str">
        <f t="array" ref="F39">+numtext(E39)</f>
        <v>CERO PESOS 00/100 M.N.</v>
      </c>
      <c r="G39" s="45">
        <f t="shared" si="2"/>
        <v>0</v>
      </c>
      <c r="I39" s="85"/>
    </row>
    <row r="40" spans="1:9" s="1" customFormat="1" ht="14.25">
      <c r="A40" s="46" t="s">
        <v>31</v>
      </c>
      <c r="B40" s="47" t="s">
        <v>39</v>
      </c>
      <c r="C40" s="48"/>
      <c r="D40" s="81"/>
      <c r="E40" s="81"/>
      <c r="F40" s="44"/>
      <c r="G40" s="50">
        <f>SUM(G41:G44)</f>
        <v>0</v>
      </c>
      <c r="I40" s="83"/>
    </row>
    <row r="41" spans="1:9" s="1" customFormat="1" ht="30.4">
      <c r="A41" s="39">
        <v>18</v>
      </c>
      <c r="B41" s="86" t="s">
        <v>63</v>
      </c>
      <c r="C41" s="41" t="s">
        <v>22</v>
      </c>
      <c r="D41" s="42">
        <v>1</v>
      </c>
      <c r="E41" s="43"/>
      <c r="F41" s="44" t="str">
        <f t="array" ref="F41">+numtext(E41)</f>
        <v>CERO PESOS 00/100 M.N.</v>
      </c>
      <c r="G41" s="45">
        <f t="shared" si="3" ref="G41:G42">+ROUND(D41*E41,2)</f>
        <v>0</v>
      </c>
      <c r="I41" s="83"/>
    </row>
    <row r="42" spans="1:9" s="1" customFormat="1" ht="70.9">
      <c r="A42" s="39">
        <v>19</v>
      </c>
      <c r="B42" s="86" t="s">
        <v>64</v>
      </c>
      <c r="C42" s="41" t="s">
        <v>59</v>
      </c>
      <c r="D42" s="42">
        <v>14</v>
      </c>
      <c r="E42" s="43"/>
      <c r="F42" s="44" t="str">
        <f t="array" ref="F42">+numtext(E42)</f>
        <v>CERO PESOS 00/100 M.N.</v>
      </c>
      <c r="G42" s="45">
        <f t="shared" si="3"/>
        <v>0</v>
      </c>
      <c r="I42" s="83"/>
    </row>
    <row r="43" spans="1:9" s="4" customFormat="1" ht="60.75">
      <c r="A43" s="39">
        <v>20</v>
      </c>
      <c r="B43" s="86" t="s">
        <v>57</v>
      </c>
      <c r="C43" s="41" t="s">
        <v>67</v>
      </c>
      <c r="D43" s="42">
        <v>224</v>
      </c>
      <c r="E43" s="43"/>
      <c r="F43" s="44" t="str">
        <f t="array" ref="F43">+numtext(E43)</f>
        <v>CERO PESOS 00/100 M.N.</v>
      </c>
      <c r="G43" s="45">
        <f t="shared" si="2"/>
        <v>0</v>
      </c>
      <c r="I43" s="85"/>
    </row>
    <row r="44" spans="1:9" s="4" customFormat="1" ht="40.5">
      <c r="A44" s="39">
        <v>21</v>
      </c>
      <c r="B44" s="86" t="s">
        <v>62</v>
      </c>
      <c r="C44" s="41" t="s">
        <v>22</v>
      </c>
      <c r="D44" s="42">
        <v>2</v>
      </c>
      <c r="E44" s="43"/>
      <c r="F44" s="44" t="str">
        <f t="array" ref="F44">+numtext(E44)</f>
        <v>CERO PESOS 00/100 M.N.</v>
      </c>
      <c r="G44" s="45">
        <f t="shared" si="2"/>
        <v>0</v>
      </c>
      <c r="I44" s="85"/>
    </row>
    <row r="45" spans="1:9" s="1" customFormat="1" ht="14.25">
      <c r="A45" s="34" t="s">
        <v>33</v>
      </c>
      <c r="B45" s="35" t="s">
        <v>32</v>
      </c>
      <c r="C45" s="36"/>
      <c r="D45" s="37" t="s">
        <v>34</v>
      </c>
      <c r="E45" s="82"/>
      <c r="F45" s="38"/>
      <c r="G45" s="33">
        <f>G46</f>
        <v>0</v>
      </c>
      <c r="I45" s="83"/>
    </row>
    <row r="46" spans="1:9" s="4" customFormat="1" ht="30.4">
      <c r="A46" s="39">
        <v>22</v>
      </c>
      <c r="B46" s="86" t="s">
        <v>51</v>
      </c>
      <c r="C46" s="41" t="s">
        <v>21</v>
      </c>
      <c r="D46" s="42">
        <v>1135.32</v>
      </c>
      <c r="E46" s="43"/>
      <c r="F46" s="44" t="str">
        <f t="array" ref="F46">+numtext(E46)</f>
        <v>CERO PESOS 00/100 M.N.</v>
      </c>
      <c r="G46" s="45">
        <f t="shared" si="4" ref="G46">+ROUND(D46*E46,2)</f>
        <v>0</v>
      </c>
      <c r="I46" s="85"/>
    </row>
    <row r="47" spans="1:7" ht="15.75">
      <c r="A47" s="68"/>
      <c r="B47" s="69" t="s">
        <v>23</v>
      </c>
      <c r="C47" s="70"/>
      <c r="D47" s="71"/>
      <c r="E47" s="68"/>
      <c r="F47" s="68"/>
      <c r="G47" s="68"/>
    </row>
    <row r="48" spans="1:7" ht="14.25">
      <c r="A48" s="23"/>
      <c r="B48" s="60"/>
      <c r="C48" s="53"/>
      <c r="D48" s="54"/>
      <c r="E48" s="55"/>
      <c r="F48" s="56"/>
      <c r="G48" s="57"/>
    </row>
    <row r="49" spans="1:7" ht="30.75" customHeight="1">
      <c r="A49" s="23"/>
      <c r="B49" s="31" t="str">
        <f>+B7</f>
        <v>Rehabilitación de foro al aire libre, en el parque de La Cristianía, municipio de Chapala, Jalisco.</v>
      </c>
      <c r="C49" s="32"/>
      <c r="D49" s="32"/>
      <c r="E49" s="32"/>
      <c r="F49" s="32"/>
      <c r="G49" s="33">
        <f>+G17</f>
        <v>0</v>
      </c>
    </row>
    <row r="50" spans="1:7" ht="14.25">
      <c r="A50" s="34" t="s">
        <v>20</v>
      </c>
      <c r="B50" s="35" t="str">
        <f t="shared" si="5" ref="B50:B55">+VLOOKUP($A50,$A$17:$G$46,2,0)</f>
        <v>FORO AL AIRE LIBRE</v>
      </c>
      <c r="C50" s="36"/>
      <c r="D50" s="37"/>
      <c r="E50" s="38"/>
      <c r="F50" s="38"/>
      <c r="G50" s="58">
        <f t="shared" si="6" ref="G50:G55">+VLOOKUP($A50,$A$17:$G$46,7,0)</f>
        <v>0</v>
      </c>
    </row>
    <row r="51" spans="1:7" ht="14.25">
      <c r="A51" s="61" t="s">
        <v>28</v>
      </c>
      <c r="B51" s="62" t="str">
        <f t="shared" si="5"/>
        <v>PRELIMINARES Y DEMOLICIONES</v>
      </c>
      <c r="C51" s="36"/>
      <c r="D51" s="37"/>
      <c r="E51" s="38"/>
      <c r="F51" s="38"/>
      <c r="G51" s="51">
        <f t="shared" si="6"/>
        <v>0</v>
      </c>
    </row>
    <row r="52" spans="1:7" ht="14.25">
      <c r="A52" s="61" t="s">
        <v>29</v>
      </c>
      <c r="B52" s="62" t="str">
        <f t="shared" si="5"/>
        <v>REPOSICION</v>
      </c>
      <c r="C52" s="36"/>
      <c r="D52" s="37"/>
      <c r="E52" s="38"/>
      <c r="F52" s="38"/>
      <c r="G52" s="51">
        <f t="shared" si="6"/>
        <v>0</v>
      </c>
    </row>
    <row r="53" spans="1:7" ht="14.25">
      <c r="A53" s="61" t="s">
        <v>30</v>
      </c>
      <c r="B53" s="62" t="str">
        <f t="shared" si="5"/>
        <v>RECUPERACIÓN Y RESTAURACIÓN</v>
      </c>
      <c r="C53" s="36"/>
      <c r="D53" s="37"/>
      <c r="E53" s="38"/>
      <c r="F53" s="38"/>
      <c r="G53" s="51">
        <f t="shared" si="6"/>
        <v>0</v>
      </c>
    </row>
    <row r="54" spans="1:7" ht="14.25">
      <c r="A54" s="61" t="s">
        <v>31</v>
      </c>
      <c r="B54" s="62" t="str">
        <f t="shared" si="5"/>
        <v>ILUMINACIÓN</v>
      </c>
      <c r="C54" s="36"/>
      <c r="D54" s="37"/>
      <c r="E54" s="38"/>
      <c r="F54" s="38"/>
      <c r="G54" s="51">
        <f t="shared" si="6"/>
        <v>0</v>
      </c>
    </row>
    <row r="55" spans="1:7" ht="14.25">
      <c r="A55" s="34" t="s">
        <v>33</v>
      </c>
      <c r="B55" s="35" t="str">
        <f t="shared" si="5"/>
        <v>LIMPIEZA</v>
      </c>
      <c r="C55" s="36"/>
      <c r="D55" s="37"/>
      <c r="E55" s="38"/>
      <c r="F55" s="38"/>
      <c r="G55" s="58">
        <f t="shared" si="6"/>
        <v>0</v>
      </c>
    </row>
    <row r="56" spans="1:7" ht="14.25">
      <c r="A56" s="61"/>
      <c r="B56" s="62"/>
      <c r="C56" s="36"/>
      <c r="D56" s="37"/>
      <c r="E56" s="38"/>
      <c r="F56" s="38"/>
      <c r="G56" s="51"/>
    </row>
    <row r="57" spans="1:9" s="1" customFormat="1" ht="14.25">
      <c r="A57" s="52"/>
      <c r="B57" s="52"/>
      <c r="C57" s="76"/>
      <c r="D57" s="77"/>
      <c r="E57" s="78"/>
      <c r="F57" s="79"/>
      <c r="G57" s="80"/>
      <c r="I57" s="83"/>
    </row>
    <row r="58" spans="1:9" s="1" customFormat="1" ht="14.25">
      <c r="A58" s="52"/>
      <c r="B58" s="52"/>
      <c r="C58" s="76"/>
      <c r="D58" s="77"/>
      <c r="E58" s="78"/>
      <c r="F58" s="79"/>
      <c r="G58" s="80"/>
      <c r="I58" s="83"/>
    </row>
    <row r="59" spans="1:7" ht="14.25">
      <c r="A59" s="61"/>
      <c r="B59" s="62"/>
      <c r="C59" s="36"/>
      <c r="D59" s="37"/>
      <c r="E59" s="38"/>
      <c r="F59" s="38"/>
      <c r="G59" s="51"/>
    </row>
    <row r="60" spans="1:7" ht="14.25">
      <c r="A60" s="61"/>
      <c r="B60" s="62"/>
      <c r="C60" s="36"/>
      <c r="D60" s="37"/>
      <c r="E60" s="38"/>
      <c r="F60" s="38"/>
      <c r="G60" s="51"/>
    </row>
    <row r="61" spans="1:7" ht="14.25">
      <c r="A61" s="61"/>
      <c r="B61" s="62"/>
      <c r="C61" s="36"/>
      <c r="D61" s="37"/>
      <c r="E61" s="38"/>
      <c r="F61" s="38"/>
      <c r="G61" s="51"/>
    </row>
    <row r="62" spans="1:7" ht="14.25">
      <c r="A62" s="61"/>
      <c r="B62" s="62"/>
      <c r="C62" s="36"/>
      <c r="D62" s="37"/>
      <c r="E62" s="38"/>
      <c r="F62" s="38"/>
      <c r="G62" s="51"/>
    </row>
    <row r="63" spans="1:7" ht="14.25">
      <c r="A63" s="61"/>
      <c r="B63" s="62"/>
      <c r="C63" s="36"/>
      <c r="D63" s="37"/>
      <c r="E63" s="38"/>
      <c r="F63" s="38"/>
      <c r="G63" s="51"/>
    </row>
    <row r="64" spans="1:7" ht="14.25">
      <c r="A64" s="61"/>
      <c r="B64" s="62"/>
      <c r="C64" s="36"/>
      <c r="D64" s="37"/>
      <c r="E64" s="38"/>
      <c r="F64" s="38"/>
      <c r="G64" s="51"/>
    </row>
    <row r="65" spans="1:7" ht="14.25">
      <c r="A65" s="61"/>
      <c r="B65" s="62"/>
      <c r="C65" s="36"/>
      <c r="D65" s="37"/>
      <c r="E65" s="38"/>
      <c r="F65" s="38"/>
      <c r="G65" s="51"/>
    </row>
    <row r="66" spans="1:7" ht="14.25">
      <c r="A66" s="61"/>
      <c r="B66" s="62"/>
      <c r="C66" s="36"/>
      <c r="D66" s="37"/>
      <c r="E66" s="38"/>
      <c r="F66" s="38"/>
      <c r="G66" s="51"/>
    </row>
    <row r="67" spans="1:7" ht="14.25">
      <c r="A67" s="61"/>
      <c r="B67" s="62"/>
      <c r="C67" s="36"/>
      <c r="D67" s="37"/>
      <c r="E67" s="38"/>
      <c r="F67" s="38"/>
      <c r="G67" s="51"/>
    </row>
    <row r="68" spans="1:7" ht="14.25">
      <c r="A68" s="61"/>
      <c r="B68" s="62"/>
      <c r="C68" s="36"/>
      <c r="D68" s="37"/>
      <c r="E68" s="38"/>
      <c r="F68" s="38"/>
      <c r="G68" s="51"/>
    </row>
    <row r="69" spans="1:7" ht="14.25">
      <c r="A69" s="61"/>
      <c r="B69" s="62"/>
      <c r="C69" s="36"/>
      <c r="D69" s="37"/>
      <c r="E69" s="38"/>
      <c r="F69" s="38"/>
      <c r="G69" s="51"/>
    </row>
    <row r="70" spans="1:7" ht="14.25">
      <c r="A70" s="61"/>
      <c r="B70" s="62"/>
      <c r="C70" s="36"/>
      <c r="D70" s="37"/>
      <c r="E70" s="38"/>
      <c r="F70" s="38"/>
      <c r="G70" s="51"/>
    </row>
    <row r="71" spans="1:7" ht="14.25">
      <c r="A71" s="61"/>
      <c r="B71" s="62"/>
      <c r="C71" s="36"/>
      <c r="D71" s="37"/>
      <c r="E71" s="38"/>
      <c r="F71" s="38"/>
      <c r="G71" s="51"/>
    </row>
    <row r="72" spans="1:7" ht="14.25">
      <c r="A72" s="61"/>
      <c r="B72" s="62"/>
      <c r="C72" s="36"/>
      <c r="D72" s="37"/>
      <c r="E72" s="38"/>
      <c r="F72" s="38"/>
      <c r="G72" s="51"/>
    </row>
    <row r="73" spans="1:7" ht="14.25">
      <c r="A73" s="61"/>
      <c r="B73" s="62"/>
      <c r="C73" s="36"/>
      <c r="D73" s="37"/>
      <c r="E73" s="38"/>
      <c r="F73" s="38"/>
      <c r="G73" s="51"/>
    </row>
    <row r="74" spans="1:7" ht="14.25">
      <c r="A74" s="61"/>
      <c r="B74" s="62"/>
      <c r="C74" s="36"/>
      <c r="D74" s="37"/>
      <c r="E74" s="38"/>
      <c r="F74" s="38"/>
      <c r="G74" s="51"/>
    </row>
    <row r="75" spans="1:7" ht="14.25">
      <c r="A75" s="34"/>
      <c r="B75" s="35"/>
      <c r="C75" s="36"/>
      <c r="D75" s="37"/>
      <c r="E75" s="55"/>
      <c r="F75" s="38"/>
      <c r="G75" s="59"/>
    </row>
    <row r="76" spans="1:7" ht="15" customHeight="1">
      <c r="A76" s="87" t="s">
        <v>24</v>
      </c>
      <c r="B76" s="87"/>
      <c r="C76" s="87"/>
      <c r="D76" s="87"/>
      <c r="E76" s="87"/>
      <c r="F76" s="66" t="s">
        <v>25</v>
      </c>
      <c r="G76" s="67">
        <f>+G49</f>
        <v>0</v>
      </c>
    </row>
    <row r="77" spans="1:7" ht="14.25">
      <c r="A77" s="87" t="str">
        <f>+numtext(G78)</f>
        <v>CERO PESOS 00/100 M.N.</v>
      </c>
      <c r="B77" s="87"/>
      <c r="C77" s="87"/>
      <c r="D77" s="87"/>
      <c r="E77" s="87"/>
      <c r="F77" s="66" t="s">
        <v>26</v>
      </c>
      <c r="G77" s="67">
        <f>ROUND(G76*0.16,2)</f>
        <v>0</v>
      </c>
    </row>
    <row r="78" spans="1:7" ht="14.25">
      <c r="A78" s="72"/>
      <c r="B78" s="72"/>
      <c r="C78" s="72"/>
      <c r="D78" s="72"/>
      <c r="E78" s="72"/>
      <c r="F78" s="66" t="s">
        <v>27</v>
      </c>
      <c r="G78" s="67">
        <f>+G76+G77</f>
        <v>0</v>
      </c>
    </row>
  </sheetData>
  <autoFilter ref="A16:G78"/>
  <mergeCells count="15">
    <mergeCell ref="C1:F1"/>
    <mergeCell ref="C3:F5"/>
    <mergeCell ref="B4:B5"/>
    <mergeCell ref="C6:E6"/>
    <mergeCell ref="B7:B9"/>
    <mergeCell ref="C7:E7"/>
    <mergeCell ref="C8:E8"/>
    <mergeCell ref="C9:E9"/>
    <mergeCell ref="A77:E77"/>
    <mergeCell ref="C10:F10"/>
    <mergeCell ref="B11:B12"/>
    <mergeCell ref="C11:F12"/>
    <mergeCell ref="G11:G12"/>
    <mergeCell ref="A14:G14"/>
    <mergeCell ref="A76:E76"/>
  </mergeCells>
  <conditionalFormatting sqref="F21:F44 F46">
    <cfRule type="containsText" priority="129" dxfId="20" operator="containsText" text="CERO">
      <formula>NOT(ISERROR(SEARCH("CERO",F21)))</formula>
    </cfRule>
  </conditionalFormatting>
  <conditionalFormatting sqref="F17:F18">
    <cfRule type="containsText" priority="132" dxfId="20" operator="containsText" text="CERO">
      <formula>NOT(ISERROR(SEARCH("CERO",F17)))</formula>
    </cfRule>
  </conditionalFormatting>
  <conditionalFormatting sqref="A74">
    <cfRule type="duplicateValues" priority="122" dxfId="18"/>
  </conditionalFormatting>
  <conditionalFormatting sqref="B74">
    <cfRule type="duplicateValues" priority="123" dxfId="18"/>
  </conditionalFormatting>
  <conditionalFormatting sqref="F19">
    <cfRule type="containsText" priority="91" dxfId="20" operator="containsText" text="CERO">
      <formula>NOT(ISERROR(SEARCH("CERO",F19)))</formula>
    </cfRule>
  </conditionalFormatting>
  <conditionalFormatting sqref="A20">
    <cfRule type="duplicateValues" priority="89" dxfId="18"/>
  </conditionalFormatting>
  <conditionalFormatting sqref="F20">
    <cfRule type="containsText" priority="90" dxfId="20" operator="containsText" text="CERO">
      <formula>NOT(ISERROR(SEARCH("CERO",F20)))</formula>
    </cfRule>
  </conditionalFormatting>
  <conditionalFormatting sqref="A30">
    <cfRule type="duplicateValues" priority="87" dxfId="18"/>
  </conditionalFormatting>
  <conditionalFormatting sqref="F30">
    <cfRule type="containsText" priority="88" dxfId="20" operator="containsText" text="CERO">
      <formula>NOT(ISERROR(SEARCH("CERO",F30)))</formula>
    </cfRule>
  </conditionalFormatting>
  <conditionalFormatting sqref="B20">
    <cfRule type="duplicateValues" priority="43" dxfId="18"/>
  </conditionalFormatting>
  <conditionalFormatting sqref="B30">
    <cfRule type="duplicateValues" priority="42" dxfId="18"/>
  </conditionalFormatting>
  <conditionalFormatting sqref="B57:B58">
    <cfRule type="duplicateValues" priority="28" dxfId="9"/>
  </conditionalFormatting>
  <conditionalFormatting sqref="A36">
    <cfRule type="duplicateValues" priority="25" dxfId="18"/>
  </conditionalFormatting>
  <conditionalFormatting sqref="F36">
    <cfRule type="containsText" priority="26" dxfId="20" operator="containsText" text="CERO">
      <formula>NOT(ISERROR(SEARCH("CERO",F36)))</formula>
    </cfRule>
  </conditionalFormatting>
  <conditionalFormatting sqref="B36">
    <cfRule type="duplicateValues" priority="24" dxfId="18"/>
  </conditionalFormatting>
  <conditionalFormatting sqref="A40">
    <cfRule type="duplicateValues" priority="22" dxfId="18"/>
  </conditionalFormatting>
  <conditionalFormatting sqref="F40">
    <cfRule type="containsText" priority="23" dxfId="20" operator="containsText" text="CERO">
      <formula>NOT(ISERROR(SEARCH("CERO",F40)))</formula>
    </cfRule>
  </conditionalFormatting>
  <conditionalFormatting sqref="B40">
    <cfRule type="duplicateValues" priority="21" dxfId="18"/>
  </conditionalFormatting>
  <conditionalFormatting sqref="F45">
    <cfRule type="containsText" priority="7" dxfId="20" operator="containsText" text="CERO">
      <formula>NOT(ISERROR(SEARCH("CERO",F45)))</formula>
    </cfRule>
  </conditionalFormatting>
  <conditionalFormatting sqref="A51:A54 A56 A59:A73">
    <cfRule type="duplicateValues" priority="164" dxfId="18"/>
  </conditionalFormatting>
  <conditionalFormatting sqref="B51:B54 B56 B59:B73">
    <cfRule type="duplicateValues" priority="168" dxfId="18"/>
  </conditionalFormatting>
  <pageMargins left="0.196850393700787" right="0.196850393700787" top="0.196850393700787" bottom="0.196850393700787" header="0.511811023622047" footer="0"/>
  <pageSetup firstPageNumber="1" useFirstPageNumber="1" fitToHeight="0" horizontalDpi="300" verticalDpi="300" orientation="landscape" paperSize="1" scale="74" r:id="rId2"/>
  <headerFooter>
    <oddFooter>&amp;CPágina &amp;P de &amp;N</oddFooter>
  </headerFooter>
  <rowBreaks count="2" manualBreakCount="2">
    <brk id="32" max="6" man="1"/>
    <brk id="46" max="16383" man="1"/>
  </rowBreaks>
  <colBreaks count="1" manualBreakCount="1">
    <brk id="7" max="159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saulo enciso</dc:creator>
  <cp:keywords/>
  <dc:description/>
  <cp:lastModifiedBy>Jose Manuel Santiesteban Zaldivar</cp:lastModifiedBy>
  <cp:lastPrinted>2026-07-16T15:09:55Z</cp:lastPrinted>
  <dcterms:created xsi:type="dcterms:W3CDTF">2020-01-21T15:53:00Z</dcterms:created>
  <dcterms:modified xsi:type="dcterms:W3CDTF">2026-07-16T15:10:01Z</dcterms:modified>
  <cp:category/>
  <cp:revision>10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2058-11.2.0.10351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F004B19DD70B44CA8C0E6973A006BCC9</vt:lpwstr>
  </property>
</Properties>
</file>