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 codeName="{26A90621-87C4-6C01-FD6A-EE6E7C140903}"/>
  <workbookPr codeName="ThisWorkbook"/>
  <mc:AlternateContent xmlns:mc="http://schemas.openxmlformats.org/markup-compatibility/2006">
    <mc:Choice Requires="x15">
      <x15ac:absPath xmlns:x15ac="http://schemas.microsoft.com/office/spreadsheetml/2010/11/ac" url="E:\SIOP-2026\CONVOCATORIAS 2026\CONVO 024-2026\"/>
    </mc:Choice>
  </mc:AlternateContent>
  <bookViews>
    <workbookView xWindow="-98" yWindow="-98" windowWidth="21795" windowHeight="12975" tabRatio="500" activeTab="0"/>
  </bookViews>
  <sheets>
    <sheet name="CATALOGO" sheetId="11" r:id="rId3"/>
  </sheets>
  <definedNames>
    <definedName name="_xlnm._FilterDatabase" localSheetId="0" hidden="1">CATALOGO!$A$16:$G$107</definedName>
    <definedName name="area" localSheetId="0">#REF!</definedName>
    <definedName name="area">#REF!</definedName>
    <definedName name="_xlnm.Print_Area" localSheetId="0">CATALOGO!$A$1:$G$107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1" l="1"/>
</calcChain>
</file>

<file path=xl/sharedStrings.xml><?xml version="1.0" encoding="utf-8"?>
<sst xmlns="http://schemas.openxmlformats.org/spreadsheetml/2006/main" count="161" uniqueCount="105">
  <si>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</si>
  <si>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</si>
  <si>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</si>
  <si>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</si>
  <si>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</si>
  <si>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</si>
  <si>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</si>
  <si>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</si>
  <si>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</si>
  <si>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</si>
  <si>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</si>
  <si>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</si>
  <si>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</si>
  <si>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</si>
  <si>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</si>
  <si>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</si>
  <si>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</si>
  <si>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</si>
  <si>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</si>
  <si>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</si>
  <si>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</si>
  <si>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M2</t>
  </si>
  <si>
    <t>PZA</t>
  </si>
  <si>
    <t>RESUMEN DE PARTIDAS</t>
  </si>
  <si>
    <t>IMPORTE CON LETRA (IVA INCLUIDO)</t>
  </si>
  <si>
    <t>SUBTOTAL M. N.</t>
  </si>
  <si>
    <t>IVA M. N.</t>
  </si>
  <si>
    <t>TOTAL M. N.</t>
  </si>
  <si>
    <t>A1</t>
  </si>
  <si>
    <t>A2</t>
  </si>
  <si>
    <t>A3</t>
  </si>
  <si>
    <t>A4</t>
  </si>
  <si>
    <t/>
  </si>
  <si>
    <t>FORO AL AIRE LIBRE</t>
  </si>
  <si>
    <t>ILUMINACIÓN</t>
  </si>
  <si>
    <t>RETIRO Y ACARREO DE MALLA CICLONICA CON RECUPERACION, INCLUYE: ACARREO A SITIO AUTORIZADO DENTRO DE LA OBRA, MANO DE OBRA, EQUIPO Y HERRAMIENTA.</t>
  </si>
  <si>
    <t>RETIRO DE TOCON, INCLUYE: LIMPIEZA DE ÁREA, MANO DE OBRA, EQUIPO DE SEGURIDAD, HERRAMIENTA Y TODO LO NECESARIO PARA SU CORRECTA EJECUCIÓN.</t>
  </si>
  <si>
    <t>M3</t>
  </si>
  <si>
    <t>LIMPIEZA DE BANCAS EXISTENTES POR MEDIO DE SANDBLASTEO, ACABADO BUSARDEADO COLOR NATURAL, INCLUYE: LIMPIEZA, MATERIALES, MANO DE OBRA Y HERRAMIENTA.</t>
  </si>
  <si>
    <t>LIMPIEZA DE TRABES DE CONCRETO EXISTENTES POR MEDIO DE SANDBLASTEO, ACABADO BUSARDEADO COLOR NATURAL, INCLUYE: LIMPIEZA, MATERIALES, MANO DE OBRA Y HERRAMIENTA.</t>
  </si>
  <si>
    <t>DEMOLICIÓN DE PISO DE CONCRETO DE 10 CM DE ESPESOR PROMEDIO, ARMADO CON MALLA ELECTROSOLDADA, INCLUYE: MANO DE OBRA, HERRAMIENTA, EQUIPO, CARGA Y ACARREO INTERIOR Y FUERA DE LA OBRA DEL MATERIAL PRODUCTO DE LA DEMOLICIÓN.</t>
  </si>
  <si>
    <t>DEMOLICION DE CUBIERTA EXISTENTE A BASE DE MADERA, INCLUYE VIGAS Y TECHO RAZO, INCLUYE: DESMONTAJE,  ACARREO DENTRO Y FUERA DE LA OBRA DEL MATERIAL EN MAL ESTADO, MANO DE OBRA Y HERRAMIENTA.</t>
  </si>
  <si>
    <t>RETIRO SIN RECUPERACIÓN DE RESPALDOS DE HERRERIA EN BANCAS, INCLUYE: ACARREO A SITIO AUTORIZADO DENTRO DE LA OBRA, MANO DE OBRA, EQUIPO Y HERRAMIENTA.</t>
  </si>
  <si>
    <t>KG</t>
  </si>
  <si>
    <t>SAL</t>
  </si>
  <si>
    <t>SUMINISTRO Y COLOCACION DE TEJA DE BARRO DE 20 CM X 30 CM X 5 CM DE ALTO EN PERÍMETRO DE LOSA DE AZOTEA, INCLUYE: ANDAMIOS, MATERIALES, MANO DE OBRA, EQUIPO Y HERRAMIENTA. A 3.00 M DE ALTURA.</t>
  </si>
  <si>
    <t>Rehabilitación de foro al aire libre, en el parque de La Cristianía, municipio de Chapala, Jalisco.</t>
  </si>
  <si>
    <t>SIOP-E-DREFDR-OB-LP-0482-2026</t>
  </si>
  <si>
    <t>M</t>
  </si>
  <si>
    <t>A1.1</t>
  </si>
  <si>
    <t>CUBIERTA</t>
  </si>
  <si>
    <t>A1.2</t>
  </si>
  <si>
    <t>LIMPIEZA DE TRABES EXISTENTES</t>
  </si>
  <si>
    <t>A1.3</t>
  </si>
  <si>
    <t>REHABILITACIÓN DE CUBIERTA</t>
  </si>
  <si>
    <t>RETIRO DE TEJA DE BARRO ROJO, DE LA REGION SIN RECUPERACION, INCLUYE: DESMONTAJE DE TEJA DE BARRO,  ACARREO DENTRO Y FUERA DE LA OBRA DEL MATERIAL EN MAL ESTADO, MANO DE OBRA Y HERRAMIENTA.</t>
  </si>
  <si>
    <t>REHABILITACIÓN DE GRADAS</t>
  </si>
  <si>
    <t>A2.1</t>
  </si>
  <si>
    <t>PRELIMINARES Y DEMOLICIONES CUBIERTA</t>
  </si>
  <si>
    <t>PRELIMINARES Y DEMOLICIONES GRADAS</t>
  </si>
  <si>
    <t>REHABILITACIÓN DE PISOS Y ESCENARIO</t>
  </si>
  <si>
    <t>A3.1</t>
  </si>
  <si>
    <t>PRELIMINARES Y DEMOLICIONES PISOS Y ESCENARIO</t>
  </si>
  <si>
    <t>A3.2</t>
  </si>
  <si>
    <t>A2.2</t>
  </si>
  <si>
    <t>PISOS</t>
  </si>
  <si>
    <t>REHABILITACIÓN DE MUROS DE PIEDRA</t>
  </si>
  <si>
    <t>A3.3</t>
  </si>
  <si>
    <t>HERRERIA EN ZONA ESCENARIO</t>
  </si>
  <si>
    <t>A5</t>
  </si>
  <si>
    <t>LIMPIEZA GENERAL</t>
  </si>
  <si>
    <t>A6</t>
  </si>
  <si>
    <t>A7</t>
  </si>
  <si>
    <t>AREA VERDE</t>
  </si>
  <si>
    <t>SUMINISTRO E INSTALACIÓN DE CENTRO DE CARGA TIPO QO, DE LA MARCA SQUARE D, CATÁLOGO NO. QOD4F, DE EMPOTRAR, MONOFÁSICO CON ZAPATAS PRINCIPALES DE 1F, 3H, 120/240 V, CON ESPACIOS PARA 4 INTERRUPTORES. INCLUYE: FIJACIÓN, CONEXIÓN, BALANCEO DE CARGAS,PEINADO E IDENTIFICACIÓN DE CIRCUITOS, PRUEBAS, MANO OBRA, EQUIPO Y HERRAMIENTA.</t>
  </si>
  <si>
    <t>A5.1</t>
  </si>
  <si>
    <t>ILUMINACIÓN EN FORO</t>
  </si>
  <si>
    <t>ILUMINACIÓN EN AREA EXTERIOR</t>
  </si>
  <si>
    <t>SUMINISTRO E INSTALACIÓN DE LUMINARIA PUNTA POSTE MARCA CONSTRULITA MODELO OU 9032 N BC, INCLUYE: MANO DE OBRA, ACARREOS, HERRAMIENTA, DESPERDICIOS, LIMPIEZA Y TODO LO NECESARIO PARA SU CORRECTA INSTALACION.</t>
  </si>
  <si>
    <t>TRAZO Y NIVELACION PARA LINEAS DE DRENAJE, AGUA POTABLE, ALUMBRADO O TELECOMUNICACIONES, CON APARATOS DE TOPOGRAFIA EN TERRENO SENSIBLEMENTE PLANO. UN TRAZO SOLAMENTE, INCLUYE: MANO DE OBRA, HERRAMIENTA, EQUIPO Y TODO LO NECESARIO PARA SU CORRECTA EJECUCIÓN. P.U.O.T.</t>
  </si>
  <si>
    <t>SUMINISTRO Y COLOCACIÓN DE REGISTRO ELÉCTRICO PARA ALUMBRADO, PREFABRICADO DE 0.40 X 0.40 X 0.60 M CON TAPA DE CONCRETO, MARCO Y CONTRAMARCO DE FIERRO GALVANIZADO, INCLUYE: TRAZO, EXCAVACIÓN, TAPA DE CONCRETO CON MARCO Y CONTRAMARCO DE ÁNGULO, RELLENO, FILTRO DE GRAVA, HERRAMIENTAS, MANO DE OBRA, FLETES, ACARREO AL SITIO DE SU COLOCACIÓN Y LIMPIEZA DEL ÁREA DE TRABAJO.</t>
  </si>
  <si>
    <t>EXCAVACIÓN POR MEDIOS MANUALES, CLASE 1, DE O.DO A 3.00 M DE PROFUNDIDAD EN ZONA COSTERA DE DIFICIL ACCESO. INCLUYE: TRASPALEOS EN SU CASO, HERRAMIENTA Y MANO DE OBRA.</t>
  </si>
  <si>
    <t>CAMA DE ARENA PARA APOYO DE TUBERIA, INCLUYE: MATERIALES, DESPERDICIOS, MANO DE OBRA, ACARREOS, HERRAMIENTA, MEDIDO COMPACTADO. N·CTR·CAR·N-CTR-CAR-1-01-007/1 1, 1.1 Y J.1, P.U.O.T.</t>
  </si>
  <si>
    <t>RELLENO ACOSTILLADO EN CEPAS CON MATERIAL DE BANCO (TEPETATE O SIMILAR), COMPACTADO MANUALMENTE EN CAPAS NO MAYORES DE 20 CM., INCLUYE: INCORPORACIÓN DE AGUA NECESARIA, MANO DE OBRA, HERRAMIENTAS, ACARREOS Y DESPERDICIOS. MEDIDO COMPACTO (A REBOTE DE PISON). N·CTR·CAR·N-CTR-CAR-1-01· 007/11, 1.1 Y J.1, P.U.O.T.</t>
  </si>
  <si>
    <t>A5.2</t>
  </si>
  <si>
    <t>RETIRO DE PINTURA Y LIMPIEZA DE ESCENARIO POR MEDIO DE SANDBLASTEO, HASTA DAR ACABADO CONCRETO APARENTE, INCLUYE: LIMPIEZA, MATERIALES, MANO DE OBRA Y HERRAMIENTA.</t>
  </si>
  <si>
    <t>SUMINISTRO, FABRICACION Y COLOCACION DE HERRERIA A BASE DE PERFILES ESTRUCTURALES (ANGULOS, PTR, SOLERAS, PLACAS, REDONDOS SOLIDOS, CUADRADOS SOLIDOS, TEE, ETC) DE DIFERENTES MEDIDAS Y CALIBRES,   INCLUYE: TRAZO, SOLDADURA, CORTES, AJUSTES, MATERIALES MENORES Y DE CONSUMO, DESCALIBRES, DESPERDICIOS, BISAGRAS, PASADORES, LIMPIEZA,  FONDO ANTICORROSIVO, FLETES, HERRAMIENTAS, MANO DE OBRA, Y ACARREO DE MATERIALES AL SITIO DE SU UTLIZACION.</t>
  </si>
  <si>
    <t>SUMINISTRO Y APLICACIÓN DE PINTURA DE ESMALTE ALQUIDÁLICO EN ESTRUCTURAS METÁLICAS, INCLUYE: APLICACIÓN DE RECUBRIMIENTO A 4 MILÉSIMAS DE ESPESOR, MATERIALES, MANO DE OBRA, EQUIPO Y HERRAMIENTA.</t>
  </si>
  <si>
    <t>RELLENO CON MATERIAL DE BANCO (TEPETATE), COMPACTADO AL 95% DE SU PVSM, EN CAPAS NO MAYORES A 20 CM DE ESPESOR, APLICANDO PRUEBA PROCTOR ESTÁNDAR, UTILIZANDO BAILARINA (PLACA VIBRATORIA), INCORPORANDO AGUA PARA LOGRAR SU HUMEDAD OPTIMA, MEDIDA EN SECCIÓN. INCLUYE: SUMINISTRO, MATERIAL, ABUNDAMIENTO, AGUA PARA LOGRAR HUMEDAD OPTIMA, EXTENDIDO, TRASPALEO, PRUEBAS DE COMPACTACIÓN, AFINE, NIVELACIÓN, MANO DE OBRA, HERRAMIENTA Y EQUIPO.</t>
  </si>
  <si>
    <t>CORTE Y NIVELACIÓN DE TERRENO NATURAL, POR MEDIO MECÁNICO DE TERRENO TIPO II PARA DESPLANTE DE PLATAFORMA NIVEL DE PROYECTO, EN CAPAS DE 20 CM. INCLUYE: MANO DE OBRA, HERRAMIENTA Y EQUIPO.</t>
  </si>
  <si>
    <t>HERRERIA EN GRADAS</t>
  </si>
  <si>
    <t>SUMINISTRO E INSTALACION DE PISO DE CONCRETO Y BANQUETONES DE CONCRETO DE 10 CMS DE ESPESOR CON UNA RESISTENCIA DE F'C= 200 KG/CM² CON AGREGADO DE 3/8", ACABADO LAVADO COLOR NATURAL CON MALLA ELECTROSOLDADA 6X6-10/10, INCLUYE CORTES, SUMINISTRO, FABRICACIÓN, INSTALACIÓN, NIVELACIÓN, TERMINADO, MANO DE OBRA, HERRAMIENTA Y EQUIPO.</t>
  </si>
  <si>
    <t>LIMPIEZA DE MUROS DE PIEDRA EXISTENTE  POR MEDIO DE SANDBLASTEO, INCLUYE: LIMPIEZA, ANDAMIOS, MATERIALES, MANO DE OBRA Y HERRAMIENTA.</t>
  </si>
  <si>
    <t>SUMINISTRO Y COLOCACIÓN DE POSTE METÁLICO CÓNICO CIRCULAR 6.00 M. INCLUYE: MANO DE OBRA, ACARREOS, HERRAMIENTA, DESPERDICIOS, LIMPIEZA Y TODO LO NECESARIO PARA SU CORRECTA INSTALACIÓN.</t>
  </si>
  <si>
    <t>GUARNICIÓN TIPO "I" DE CONCRETO F'C=200 KG/CM2, CON SECCIÓN DE 15X40 CM, ACABADO LAVADO EN CORONA. INCLUYE: MATERIALES, DESPERDICIOS, ACARREOS, HUMEDECIDO DEL ÁREA, PREPARACIÓN DE LA SUPERFICIE, MANO DE OBRA, RECORTES, REMATES, EQUIPO, HERRAMIENTA, LA SEÑALIZACIÓN PREVENTIVA, INFORMATIVA, Y RESTRICTIVA DEL ÁREA DE TRABAJO, ASÍ COMO LA LIMPIEZA PARCIAL, TOTAL AL INICIO Y FINAL DE ESTA ACTIVIDAD CONFORME A PROYECTO Y A LA ESPECIFICACIÓN GENERAL DE CONSTRUCCIÓN. P.U.O.T.</t>
  </si>
  <si>
    <t>SALIDA ELECTRICA DE CENTRO PARA LUMINARIA, VISIBLE, CON TUBERIA Y CONEXIONES CONDUIT DE GALZANIZADO DE 13 Y 19 MM. DE DIAMETRO, CABLE VINANEL THW-LS 600 V. A 75° C, 90° C, MARCA CONDUCTORES MONTERREY, (VIAKON-PROTOCOLIZADO), CABLE VINANEL 21 THW-LS 600 V. A 75° C, 90° C, MARCA CONDUMEX (CONDUMEX PROTOCOLIZADO). CALIBRE 10 Y 12, CAJAS CUADRADAS, CHALUPAS Y TAPAS DE PVC, APAGADOR QUINZIÑO, TAPA DE ALUMINIO, INCLUYE: MATERIALES MENORES, PRUEBAS, DESPERDICIOS, HERRAMIENTAS, MANO DE OBRA ESPECIALUZADA Y ACARREO DEL MATERIAL AL SITIO DE SU COLOCACION, A CUALQUIER NIVEL.</t>
  </si>
  <si>
    <t>SUMINISTRO Y COLOCACION DE  LUMINARIO LED OCEAN ELEM IN4044 G BN B 40W 4000K, INCLUYE: MATERIALES DE FIJACIÓN, PRUEBAS, NIVELACIÓN, MATERIALES MENORES Y DE CONSUMO, DESPERDICIOS, HERRAMIENTA, ANDAMIOS, MANO DE OBRA, LIMPIEZA DEL ÁREA DE TRABAJO Y ACARREO DE MATERIALES AL SITIO DE SU COLOCACIÓN. A CUALQUIER ALTURA.</t>
  </si>
  <si>
    <t>SUMINISTRO Y COLOCACION DE INTERRUPTOR TERMOMAGNETICO DERIVADO CON 1 POLOS, DE 15-60 AMPERES, MCA. SQUARE D, CAT. QO. INCLUYE: PRUEBAS, MATERIALES MENORES, HERRAMIENTAS, MANO DE OBRA ESPECIALIZADA  Y ACARREO DE MATERIALES AL SITIO DE SU COLOCACION.</t>
  </si>
  <si>
    <t>SUMINISTRO E INSTALACION DE CABLE DE ALUMINIO CON AISLAMIENTO XLP DRS, CAL.6 AWG, MONOPOLAR, PARA DISTRIBUCION SUBTERRANEA, VULCANEL SERIE AA 8000, TIPO XHHW-2, LS CT-SR ROHS, 90 °C, 600 V, MARCA CONDUCTORES MONTERREY O CONDUMEX, INCLUYE: FLETE, ELEVACION, CONEXIONES, MATERIALES MENORES Y DE CONSUMO, HERRAMIENTAS, EQUIPO DE SEGURIDAD, DESPERDICIOS, LIMPIEZA DEL AREA DE TRABAJO, PRUEBAS, Y MANO DE OBRA, EN CUALQUIER NIVEL.</t>
  </si>
  <si>
    <t>CABLEADO INTERIOR DE POSTE A REGISTRO DE ALUMBRADO PUBLICO CON CABLE DE COBRE THW CAL. 8. INCLUYE: MATERIAL MANO DE OBRA Y TODO LO NECESARIO PARA SU CORRECTA EJECUCION</t>
  </si>
  <si>
    <t>SUMINISTRO TENDIDO E INSTALACION DE TUBO PAD RD-19 NARANJA,  2" POLIETILENO ALTA DENSIDAD. INCLUYE: MANO DE OBRA, ACARREOS, HERRAMIENTA, P.U.O.T., DESPERDICIOS, LIMPIEZA Y TODO LO NECESARIO PARA SU CORRECTA INSTALACION.</t>
  </si>
  <si>
    <t>SUMINISTRO Y COLOCACIÓN DE BASE DE CONCRETO PREFABRICADA DE 0.40X0.40X0.60 M, PARA POSTE 4.0-7.0 M DE ALTURA, PESO DE 192 KG, CON ANCLAS. INCLUYE: MANO DE OBRA, ACARREOS, HERRAMIENTA, DESPERDICIOS, LIMPIEZA Y TODO LO NECESARIO PARA SU CORRECTA INSTALACIÓN.</t>
  </si>
  <si>
    <t>SUMINISTRO Y COLOCACION DE CUBRE SUELO TIPO DEDO MORO, CONSIDERANDO  14 ELEMENTOS POR METRO CUADRADO, INCLUYE: ARBUSTO  VIGOROSO YA ESTABLECIDO (NO RECIÉN BANQUEADO), LIBRE DE PLAGA,  MEJORAMIENTO DE SUELO  EN UN  ESPESOR  DE  10  CM  PREPARADO  1X1  TIERRA  VEGETAL  Y  TIERRA  DE  ENCINO,   ACARREO HASTA EL LUGAR DE SU COLOCACIÓN, EXCAVACIÓN, PREPARACIÓN DE LA CEPA, TIERRA VEGETAL, RIEGO, CONTROL DE PLAGAS, LIMPIEZA Y RETIRO DE MATERIAL SOBRANTE FUERA DE OBRA.</t>
  </si>
  <si>
    <t>LIMPIEZA GENERAL DE OBRA, CON ACOPIO Y RETIRO DE MATERIALES PRODUCTO DE LA LIMPIEZA FUERA DE OBRA A TIRADERO AUTORIZADO, INCLUYE: CARGA A CAMIÓN, ACARREO, MANO DE OBRA, CAMIÓN, HERRAMIENTA Y EQUIPO.</t>
  </si>
  <si>
    <t>LIMPIEZA FINA DE LA OBRA PARA ENTREGA, INCLUYE: MATERIALES, MANO DE OBRA, EQUIPO, HERRAMIENTA Y TODO LO NECESARIO PARA SU CORRECTA EJECUCION.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</si>
</sst>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;\-&quot;$&quot;#,##0.00"/>
    <numFmt numFmtId="164" formatCode="_-[$€-2]* #,##0.00_-;\-[$€-2]* #,##0.00_-;_-[$€-2]* \-??_-"/>
    <numFmt numFmtId="165" formatCode="_-&quot;$&quot;* #,##0.00_-;&quot;-$&quot;* #,##0.00_-;_-&quot;$&quot;* \-??_-;_-@_-"/>
    <numFmt numFmtId="166" formatCode="&quot;$&quot;#,##0.00;[Red]&quot;-$&quot;#,##0.00"/>
    <numFmt numFmtId="167" formatCode="#,##0.0000"/>
    <numFmt numFmtId="168" formatCode="&quot;SIOP-&quot;000"/>
    <numFmt numFmtId="169" formatCode="&quot;$&quot;#,##0.00"/>
    <numFmt numFmtId="170" formatCode="0.000"/>
  </numFmts>
  <fonts count="23">
    <font>
      <sz val="11"/>
      <color rgb="FF000000"/>
      <name val="Calibri"/>
      <family val="2"/>
      <charset val="-12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name val="Arial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8"/>
      <name val="Calibri"/>
      <family val="2"/>
    </font>
    <font>
      <b/>
      <sz val="10"/>
      <color rgb="FF000000"/>
      <name val="Calibri"/>
      <family val="2"/>
    </font>
    <font>
      <b/>
      <sz val="10"/>
      <color rgb="FF5B9BD5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6600"/>
      <name val="Calibri"/>
      <family val="2"/>
    </font>
    <font>
      <b/>
      <sz val="10"/>
      <color rgb="FF0000CC"/>
      <name val="Calibri"/>
      <family val="2"/>
      <scheme val="minor"/>
    </font>
    <font>
      <b/>
      <sz val="10"/>
      <color rgb="FF0000CC"/>
      <name val="Calibri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8"/>
      <color rgb="FF0000CC"/>
      <name val="Arial"/>
      <family val="2"/>
    </font>
    <font>
      <sz val="11"/>
      <color rgb="FF0000CC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69443"/>
        <bgColor indexed="64"/>
      </patternFill>
    </fill>
    <fill>
      <patternFill patternType="solid">
        <fgColor theme="0" tint="-0.249970003962517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rgb="FF333F48"/>
      </left>
      <right/>
      <top style="medium">
        <color rgb="FF333F48"/>
      </top>
      <bottom style="medium">
        <color rgb="FF333F48"/>
      </bottom>
    </border>
    <border>
      <left/>
      <right/>
      <top style="medium">
        <color rgb="FF333F48"/>
      </top>
      <bottom style="medium">
        <color rgb="FF333F48"/>
      </bottom>
    </border>
    <border>
      <left/>
      <right style="thin">
        <color rgb="FF333F48"/>
      </right>
      <top style="medium">
        <color rgb="FF333F48"/>
      </top>
      <bottom style="medium">
        <color rgb="FF333F48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3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0" fillId="0" borderId="0" applyBorder="0" applyProtection="0">
      <alignment/>
    </xf>
    <xf numFmtId="0" fontId="17" fillId="0" borderId="0">
      <alignment/>
      <protection/>
    </xf>
    <xf numFmtId="0" fontId="0" fillId="0" borderId="0">
      <alignment/>
      <protection/>
    </xf>
    <xf numFmtId="165" fontId="0" fillId="0" borderId="0" applyBorder="0" applyProtection="0">
      <alignment/>
    </xf>
    <xf numFmtId="0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164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165" fontId="0" fillId="0" borderId="0" applyBorder="0" applyProtection="0">
      <alignment/>
    </xf>
    <xf numFmtId="165" fontId="0" fillId="0" borderId="0" applyBorder="0" applyProtection="0">
      <alignment/>
    </xf>
    <xf numFmtId="0" fontId="17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</cellStyleXfs>
  <cellXfs count="108">
    <xf numFmtId="0" fontId="0" fillId="0" borderId="0" xfId="0"/>
    <xf numFmtId="0" fontId="3" fillId="0" borderId="0" xfId="30" applyFont="1" applyAlignment="1">
      <alignment vertical="top"/>
      <protection/>
    </xf>
    <xf numFmtId="0" fontId="4" fillId="0" borderId="0" xfId="30" applyFont="1" applyAlignment="1">
      <alignment vertical="top"/>
      <protection/>
    </xf>
    <xf numFmtId="0" fontId="3" fillId="0" borderId="0" xfId="24" applyFont="1" applyAlignment="1">
      <alignment horizontal="center" vertical="center"/>
      <protection/>
    </xf>
    <xf numFmtId="0" fontId="5" fillId="0" borderId="0" xfId="30" applyFont="1" applyAlignment="1">
      <alignment vertical="top"/>
      <protection/>
    </xf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wrapText="1"/>
    </xf>
    <xf numFmtId="0" fontId="3" fillId="0" borderId="1" xfId="30" applyFont="1" applyBorder="1" applyAlignment="1">
      <alignment horizontal="left" vertical="top"/>
      <protection/>
    </xf>
    <xf numFmtId="0" fontId="7" fillId="0" borderId="1" xfId="30" applyFont="1" applyBorder="1" applyAlignment="1">
      <alignment horizontal="justify" vertical="top"/>
      <protection/>
    </xf>
    <xf numFmtId="0" fontId="3" fillId="0" borderId="2" xfId="30" applyFont="1" applyBorder="1" applyAlignment="1">
      <alignment horizontal="left" vertical="top"/>
      <protection/>
    </xf>
    <xf numFmtId="0" fontId="7" fillId="0" borderId="2" xfId="30" applyFont="1" applyBorder="1" applyAlignment="1">
      <alignment horizontal="justify" vertical="top" wrapText="1"/>
      <protection/>
    </xf>
    <xf numFmtId="0" fontId="7" fillId="0" borderId="3" xfId="30" applyFont="1" applyBorder="1" applyAlignment="1">
      <alignment horizontal="center" vertical="top"/>
      <protection/>
    </xf>
    <xf numFmtId="0" fontId="7" fillId="0" borderId="0" xfId="30" applyFont="1" applyAlignment="1">
      <alignment horizontal="center" vertical="top"/>
      <protection/>
    </xf>
    <xf numFmtId="0" fontId="7" fillId="0" borderId="4" xfId="30" applyFont="1" applyBorder="1" applyAlignment="1">
      <alignment horizontal="center" vertical="top" wrapText="1"/>
      <protection/>
    </xf>
    <xf numFmtId="0" fontId="8" fillId="0" borderId="0" xfId="30" applyFont="1" applyAlignment="1">
      <alignment horizontal="justify" vertical="top" wrapText="1"/>
      <protection/>
    </xf>
    <xf numFmtId="0" fontId="7" fillId="0" borderId="5" xfId="30" applyFont="1" applyBorder="1" applyAlignment="1">
      <alignment horizontal="justify" vertical="top"/>
      <protection/>
    </xf>
    <xf numFmtId="14" fontId="3" fillId="0" borderId="6" xfId="30" applyNumberFormat="1" applyFont="1" applyBorder="1" applyAlignment="1">
      <alignment horizontal="left" vertical="top" wrapText="1"/>
      <protection/>
    </xf>
    <xf numFmtId="14" fontId="3" fillId="0" borderId="4" xfId="30" applyNumberFormat="1" applyFont="1" applyBorder="1" applyAlignment="1">
      <alignment horizontal="left" vertical="top" wrapText="1"/>
      <protection/>
    </xf>
    <xf numFmtId="0" fontId="3" fillId="0" borderId="4" xfId="30" applyFont="1" applyBorder="1" applyAlignment="1">
      <alignment horizontal="left" vertical="top" wrapText="1"/>
      <protection/>
    </xf>
    <xf numFmtId="14" fontId="3" fillId="0" borderId="7" xfId="30" applyNumberFormat="1" applyFont="1" applyBorder="1" applyAlignment="1">
      <alignment horizontal="left" vertical="top" wrapText="1"/>
      <protection/>
    </xf>
    <xf numFmtId="0" fontId="8" fillId="0" borderId="1" xfId="30" applyFont="1" applyBorder="1" applyAlignment="1">
      <alignment horizontal="center" vertical="top"/>
      <protection/>
    </xf>
    <xf numFmtId="0" fontId="3" fillId="0" borderId="8" xfId="30" applyFont="1" applyBorder="1" applyAlignment="1">
      <alignment horizontal="left" vertical="top"/>
      <protection/>
    </xf>
    <xf numFmtId="0" fontId="4" fillId="0" borderId="0" xfId="30" applyFont="1" applyAlignment="1">
      <alignment horizontal="left" vertical="top"/>
      <protection/>
    </xf>
    <xf numFmtId="0" fontId="4" fillId="0" borderId="0" xfId="30" applyFont="1" applyAlignment="1">
      <alignment horizontal="justify" vertical="top"/>
      <protection/>
    </xf>
    <xf numFmtId="0" fontId="4" fillId="0" borderId="0" xfId="30" applyFont="1" applyAlignment="1">
      <alignment vertical="top" wrapText="1"/>
      <protection/>
    </xf>
    <xf numFmtId="0" fontId="7" fillId="0" borderId="0" xfId="30" applyFont="1" applyAlignment="1">
      <alignment horizontal="left" vertical="top"/>
      <protection/>
    </xf>
    <xf numFmtId="0" fontId="7" fillId="0" borderId="0" xfId="30" applyFont="1" applyAlignment="1">
      <alignment horizontal="justify" vertical="top"/>
      <protection/>
    </xf>
    <xf numFmtId="0" fontId="7" fillId="0" borderId="0" xfId="30" applyFont="1" applyAlignment="1">
      <alignment vertical="top"/>
      <protection/>
    </xf>
    <xf numFmtId="0" fontId="7" fillId="0" borderId="0" xfId="30" applyFont="1" applyAlignment="1">
      <alignment vertical="top" wrapText="1"/>
      <protection/>
    </xf>
    <xf numFmtId="49" fontId="4" fillId="0" borderId="0" xfId="30" applyNumberFormat="1" applyFont="1" applyAlignment="1">
      <alignment horizontal="left" vertical="top"/>
      <protection/>
    </xf>
    <xf numFmtId="0" fontId="8" fillId="0" borderId="0" xfId="30" applyFont="1" applyAlignment="1">
      <alignment horizontal="justify" vertical="top"/>
      <protection/>
    </xf>
    <xf numFmtId="166" fontId="8" fillId="0" borderId="0" xfId="30" applyNumberFormat="1" applyFont="1" applyAlignment="1">
      <alignment horizontal="justify" vertical="top" wrapText="1"/>
      <protection/>
    </xf>
    <xf numFmtId="166" fontId="8" fillId="0" borderId="0" xfId="30" applyNumberFormat="1" applyFont="1" applyAlignment="1">
      <alignment horizontal="right" vertical="top" wrapText="1"/>
      <protection/>
    </xf>
    <xf numFmtId="0" fontId="10" fillId="0" borderId="0" xfId="30" applyFont="1" applyAlignment="1">
      <alignment horizontal="left" vertical="top"/>
      <protection/>
    </xf>
    <xf numFmtId="0" fontId="10" fillId="0" borderId="0" xfId="30" applyFont="1" applyAlignment="1">
      <alignment horizontal="justify" vertical="top"/>
      <protection/>
    </xf>
    <xf numFmtId="49" fontId="11" fillId="0" borderId="0" xfId="30" applyNumberFormat="1" applyFont="1" applyAlignment="1">
      <alignment horizontal="center" vertical="top" wrapText="1"/>
      <protection/>
    </xf>
    <xf numFmtId="167" fontId="11" fillId="0" borderId="0" xfId="30" applyNumberFormat="1" applyFont="1" applyAlignment="1">
      <alignment horizontal="right" vertical="top"/>
      <protection/>
    </xf>
    <xf numFmtId="166" fontId="12" fillId="0" borderId="0" xfId="0" applyNumberFormat="1" applyFont="1" applyAlignment="1">
      <alignment horizontal="justify" vertical="top" wrapText="1"/>
    </xf>
    <xf numFmtId="168" fontId="5" fillId="0" borderId="0" xfId="30" applyNumberFormat="1" applyFont="1" applyAlignment="1">
      <alignment horizontal="left" vertical="top"/>
      <protection/>
    </xf>
    <xf numFmtId="0" fontId="5" fillId="0" borderId="0" xfId="0" applyFont="1" applyAlignment="1">
      <alignment horizontal="justify" vertical="top"/>
    </xf>
    <xf numFmtId="0" fontId="5" fillId="0" borderId="0" xfId="30" applyFont="1" applyAlignment="1">
      <alignment horizontal="center" vertical="top"/>
      <protection/>
    </xf>
    <xf numFmtId="4" fontId="5" fillId="0" borderId="0" xfId="30" applyNumberFormat="1" applyFont="1" applyAlignment="1">
      <alignment vertical="top"/>
      <protection/>
    </xf>
    <xf numFmtId="169" fontId="5" fillId="0" borderId="0" xfId="20" applyNumberFormat="1" applyFont="1" applyBorder="1" applyAlignment="1" applyProtection="1">
      <alignment vertical="top"/>
      <protection/>
    </xf>
    <xf numFmtId="4" fontId="5" fillId="0" borderId="0" xfId="0" applyNumberFormat="1" applyFont="1" applyAlignment="1">
      <alignment horizontal="center" vertical="top" wrapText="1"/>
    </xf>
    <xf numFmtId="169" fontId="13" fillId="0" borderId="0" xfId="0" applyNumberFormat="1" applyFont="1" applyAlignment="1">
      <alignment horizontal="right" vertical="top"/>
    </xf>
    <xf numFmtId="49" fontId="14" fillId="0" borderId="0" xfId="0" applyNumberFormat="1" applyFont="1" applyAlignment="1">
      <alignment horizontal="left" vertical="top" shrinkToFit="1"/>
    </xf>
    <xf numFmtId="49" fontId="14" fillId="0" borderId="0" xfId="0" applyNumberFormat="1" applyFont="1" applyAlignment="1">
      <alignment horizontal="justify" vertical="top" shrinkToFit="1"/>
    </xf>
    <xf numFmtId="4" fontId="15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left" vertical="top"/>
    </xf>
    <xf numFmtId="7" fontId="14" fillId="0" borderId="0" xfId="0" applyNumberFormat="1" applyFont="1" applyAlignment="1">
      <alignment horizontal="right" vertical="top"/>
    </xf>
    <xf numFmtId="166" fontId="14" fillId="0" borderId="0" xfId="0" applyNumberFormat="1" applyFont="1" applyAlignment="1">
      <alignment horizontal="right" vertical="top" wrapText="1"/>
    </xf>
    <xf numFmtId="0" fontId="4" fillId="0" borderId="0" xfId="30" applyFont="1" applyAlignment="1">
      <alignment horizontal="center" vertical="top"/>
      <protection/>
    </xf>
    <xf numFmtId="4" fontId="4" fillId="0" borderId="0" xfId="30" applyNumberFormat="1" applyFont="1" applyAlignment="1">
      <alignment vertical="top"/>
      <protection/>
    </xf>
    <xf numFmtId="169" fontId="4" fillId="0" borderId="0" xfId="20" applyNumberFormat="1" applyFont="1" applyBorder="1" applyAlignment="1" applyProtection="1">
      <alignment vertical="top"/>
      <protection/>
    </xf>
    <xf numFmtId="4" fontId="14" fillId="0" borderId="0" xfId="0" applyNumberFormat="1" applyFont="1" applyAlignment="1">
      <alignment horizontal="center" vertical="top" wrapText="1"/>
    </xf>
    <xf numFmtId="169" fontId="6" fillId="0" borderId="0" xfId="0" applyNumberFormat="1" applyFont="1" applyAlignment="1">
      <alignment horizontal="right" vertical="top"/>
    </xf>
    <xf numFmtId="166" fontId="10" fillId="0" borderId="0" xfId="0" applyNumberFormat="1" applyFont="1" applyAlignment="1">
      <alignment horizontal="right" vertical="top" wrapText="1"/>
    </xf>
    <xf numFmtId="166" fontId="1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justify" vertical="top" wrapText="1"/>
    </xf>
    <xf numFmtId="0" fontId="14" fillId="0" borderId="0" xfId="0" applyFont="1" applyAlignment="1">
      <alignment horizontal="left" vertical="top" shrinkToFit="1"/>
    </xf>
    <xf numFmtId="0" fontId="14" fillId="0" borderId="0" xfId="0" applyFont="1" applyAlignment="1">
      <alignment horizontal="justify" vertical="top" shrinkToFit="1"/>
    </xf>
    <xf numFmtId="0" fontId="7" fillId="0" borderId="1" xfId="30" applyFont="1" applyBorder="1" applyAlignment="1">
      <alignment vertical="top"/>
      <protection/>
    </xf>
    <xf numFmtId="0" fontId="7" fillId="0" borderId="2" xfId="30" applyFont="1" applyBorder="1" applyAlignment="1">
      <alignment vertical="top"/>
      <protection/>
    </xf>
    <xf numFmtId="0" fontId="7" fillId="0" borderId="8" xfId="30" applyFont="1" applyBorder="1" applyAlignment="1">
      <alignment vertical="top"/>
      <protection/>
    </xf>
    <xf numFmtId="0" fontId="18" fillId="2" borderId="0" xfId="34" applyFont="1" applyFill="1" applyAlignment="1">
      <alignment horizontal="left" vertical="center" wrapText="1"/>
      <protection/>
    </xf>
    <xf numFmtId="169" fontId="18" fillId="2" borderId="0" xfId="34" applyNumberFormat="1" applyFont="1" applyFill="1" applyAlignment="1">
      <alignment horizontal="right" vertical="center" wrapText="1"/>
      <protection/>
    </xf>
    <xf numFmtId="0" fontId="19" fillId="3" borderId="0" xfId="24" applyFont="1" applyFill="1" applyAlignment="1">
      <alignment vertical="top"/>
      <protection/>
    </xf>
    <xf numFmtId="0" fontId="20" fillId="3" borderId="0" xfId="24" applyFont="1" applyFill="1" applyAlignment="1">
      <alignment horizontal="center" vertical="top"/>
      <protection/>
    </xf>
    <xf numFmtId="0" fontId="19" fillId="3" borderId="0" xfId="24" applyFont="1" applyFill="1" applyAlignment="1">
      <alignment horizontal="center" vertical="top"/>
      <protection/>
    </xf>
    <xf numFmtId="170" fontId="19" fillId="3" borderId="0" xfId="24" applyNumberFormat="1" applyFont="1" applyFill="1" applyAlignment="1">
      <alignment vertical="top"/>
      <protection/>
    </xf>
    <xf numFmtId="0" fontId="18" fillId="2" borderId="0" xfId="34" applyFont="1" applyFill="1" applyAlignment="1">
      <alignment horizontal="center" vertical="center" wrapText="1"/>
      <protection/>
    </xf>
    <xf numFmtId="0" fontId="18" fillId="2" borderId="9" xfId="34" applyFont="1" applyFill="1" applyBorder="1" applyAlignment="1">
      <alignment horizontal="center" vertical="center" wrapText="1"/>
      <protection/>
    </xf>
    <xf numFmtId="0" fontId="18" fillId="2" borderId="10" xfId="34" applyFont="1" applyFill="1" applyBorder="1" applyAlignment="1">
      <alignment horizontal="center" vertical="center" wrapText="1"/>
      <protection/>
    </xf>
    <xf numFmtId="0" fontId="18" fillId="2" borderId="11" xfId="34" applyFont="1" applyFill="1" applyBorder="1" applyAlignment="1">
      <alignment horizontal="center" vertical="center" wrapText="1"/>
      <protection/>
    </xf>
    <xf numFmtId="0" fontId="20" fillId="0" borderId="0" xfId="0" applyFont="1" applyAlignment="1">
      <alignment horizontal="left" vertical="top"/>
    </xf>
    <xf numFmtId="166" fontId="7" fillId="0" borderId="0" xfId="0" applyNumberFormat="1" applyFont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49" fontId="16" fillId="0" borderId="0" xfId="0" applyNumberFormat="1" applyFont="1" applyAlignment="1">
      <alignment horizontal="left" vertical="top" shrinkToFit="1"/>
    </xf>
    <xf numFmtId="49" fontId="16" fillId="0" borderId="0" xfId="0" applyNumberFormat="1" applyFont="1" applyAlignment="1">
      <alignment horizontal="justify" vertical="top" shrinkToFit="1"/>
    </xf>
    <xf numFmtId="4" fontId="21" fillId="0" borderId="0" xfId="0" applyNumberFormat="1" applyFont="1" applyAlignment="1">
      <alignment horizontal="center" vertical="top" wrapText="1"/>
    </xf>
    <xf numFmtId="7" fontId="16" fillId="0" borderId="0" xfId="0" applyNumberFormat="1" applyFont="1" applyAlignment="1">
      <alignment horizontal="right" vertical="top"/>
    </xf>
    <xf numFmtId="0" fontId="22" fillId="0" borderId="0" xfId="30" applyFont="1" applyAlignment="1">
      <alignment vertical="top"/>
      <protection/>
    </xf>
    <xf numFmtId="0" fontId="5" fillId="0" borderId="0" xfId="30" applyFont="1" applyAlignment="1">
      <alignment horizontal="justify" vertical="top" wrapText="1"/>
      <protection/>
    </xf>
    <xf numFmtId="169" fontId="0" fillId="0" borderId="0" xfId="0" applyNumberFormat="1"/>
    <xf numFmtId="7" fontId="22" fillId="0" borderId="0" xfId="30" applyNumberFormat="1" applyFont="1" applyAlignment="1">
      <alignment vertical="top"/>
      <protection/>
    </xf>
    <xf numFmtId="7" fontId="3" fillId="0" borderId="0" xfId="30" applyNumberFormat="1" applyFont="1" applyAlignment="1">
      <alignment vertical="top"/>
      <protection/>
    </xf>
    <xf numFmtId="169" fontId="22" fillId="0" borderId="0" xfId="30" applyNumberFormat="1" applyFont="1" applyAlignment="1">
      <alignment vertical="top"/>
      <protection/>
    </xf>
    <xf numFmtId="0" fontId="7" fillId="0" borderId="1" xfId="30" applyFont="1" applyBorder="1" applyAlignment="1">
      <alignment horizontal="center" vertical="top"/>
      <protection/>
    </xf>
    <xf numFmtId="0" fontId="9" fillId="0" borderId="8" xfId="30" applyFont="1" applyBorder="1" applyAlignment="1">
      <alignment horizontal="center" vertical="top"/>
      <protection/>
    </xf>
    <xf numFmtId="0" fontId="7" fillId="0" borderId="8" xfId="30" applyFont="1" applyBorder="1" applyAlignment="1">
      <alignment horizontal="justify" vertical="top" wrapText="1"/>
      <protection/>
    </xf>
    <xf numFmtId="14" fontId="7" fillId="0" borderId="5" xfId="30" applyNumberFormat="1" applyFont="1" applyBorder="1" applyAlignment="1">
      <alignment horizontal="right" vertical="top"/>
      <protection/>
    </xf>
    <xf numFmtId="0" fontId="4" fillId="0" borderId="8" xfId="30" applyFont="1" applyBorder="1" applyAlignment="1">
      <alignment horizontal="justify" vertical="top"/>
      <protection/>
    </xf>
    <xf numFmtId="14" fontId="7" fillId="0" borderId="3" xfId="30" applyNumberFormat="1" applyFont="1" applyBorder="1" applyAlignment="1">
      <alignment horizontal="right" vertical="top"/>
      <protection/>
    </xf>
    <xf numFmtId="14" fontId="7" fillId="0" borderId="12" xfId="30" applyNumberFormat="1" applyFont="1" applyBorder="1" applyAlignment="1">
      <alignment horizontal="right" vertical="top"/>
      <protection/>
    </xf>
    <xf numFmtId="0" fontId="18" fillId="2" borderId="0" xfId="34" applyFont="1" applyFill="1" applyAlignment="1">
      <alignment horizontal="center" vertical="center" wrapText="1"/>
      <protection/>
    </xf>
    <xf numFmtId="0" fontId="3" fillId="0" borderId="8" xfId="30" applyFont="1" applyBorder="1" applyAlignment="1">
      <alignment horizontal="justify" vertical="top"/>
      <protection/>
    </xf>
    <xf numFmtId="0" fontId="3" fillId="0" borderId="3" xfId="30" applyFont="1" applyBorder="1" applyAlignment="1">
      <alignment horizontal="center" vertical="top"/>
      <protection/>
    </xf>
    <xf numFmtId="0" fontId="3" fillId="0" borderId="0" xfId="30" applyFont="1" applyAlignment="1">
      <alignment horizontal="center" vertical="top"/>
      <protection/>
    </xf>
    <xf numFmtId="0" fontId="3" fillId="0" borderId="4" xfId="30" applyFont="1" applyBorder="1" applyAlignment="1">
      <alignment horizontal="center" vertical="top"/>
      <protection/>
    </xf>
    <xf numFmtId="0" fontId="3" fillId="0" borderId="12" xfId="30" applyFont="1" applyBorder="1" applyAlignment="1">
      <alignment horizontal="center" vertical="top"/>
      <protection/>
    </xf>
    <xf numFmtId="0" fontId="3" fillId="0" borderId="13" xfId="30" applyFont="1" applyBorder="1" applyAlignment="1">
      <alignment horizontal="center" vertical="top"/>
      <protection/>
    </xf>
    <xf numFmtId="0" fontId="3" fillId="0" borderId="7" xfId="30" applyFont="1" applyBorder="1" applyAlignment="1">
      <alignment horizontal="center" vertical="top"/>
      <protection/>
    </xf>
    <xf numFmtId="0" fontId="7" fillId="0" borderId="2" xfId="30" applyFont="1" applyBorder="1" applyAlignment="1">
      <alignment horizontal="center" vertical="top"/>
      <protection/>
    </xf>
    <xf numFmtId="0" fontId="7" fillId="0" borderId="8" xfId="30" applyFont="1" applyBorder="1" applyAlignment="1">
      <alignment horizontal="center" vertical="top"/>
      <protection/>
    </xf>
    <xf numFmtId="0" fontId="18" fillId="2" borderId="9" xfId="34" applyFont="1" applyFill="1" applyBorder="1" applyAlignment="1">
      <alignment horizontal="center" vertical="center" wrapText="1"/>
      <protection/>
    </xf>
    <xf numFmtId="0" fontId="18" fillId="2" borderId="10" xfId="34" applyFont="1" applyFill="1" applyBorder="1" applyAlignment="1">
      <alignment horizontal="center" vertical="center" wrapText="1"/>
      <protection/>
    </xf>
    <xf numFmtId="0" fontId="18" fillId="2" borderId="11" xfId="34" applyFont="1" applyFill="1" applyBorder="1" applyAlignment="1">
      <alignment horizontal="center" vertical="center" wrapText="1"/>
      <protection/>
    </xf>
  </cellXfs>
  <cellStyles count="2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3" xfId="21"/>
    <cellStyle name="Normal 5" xfId="22"/>
    <cellStyle name="Moneda 2 2" xfId="23"/>
    <cellStyle name="Normal 2 2" xfId="24"/>
    <cellStyle name="Normal 10" xfId="25"/>
    <cellStyle name="Normal 2 3" xfId="26"/>
    <cellStyle name="Normal 4 2" xfId="27"/>
    <cellStyle name="Millares 2" xfId="28"/>
    <cellStyle name="Normal 3 2" xfId="29"/>
    <cellStyle name="Normal 2" xfId="30"/>
    <cellStyle name="Moneda 2" xfId="31"/>
    <cellStyle name="Moneda 2 2 2" xfId="32"/>
    <cellStyle name="Normal 2 2 2" xfId="33"/>
    <cellStyle name="Normal 4" xfId="34"/>
    <cellStyle name="Normal 5 2" xfId="35"/>
    <cellStyle name="Normal 5 2 2" xfId="36"/>
  </cellStyles>
  <dxfs count="5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600"/>
      <rgbColor rgb="00000080"/>
      <rgbColor rgb="00808000"/>
      <rgbColor rgb="00800080"/>
      <rgbColor rgb="0000953B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219075</xdr:colOff>
      <xdr:row>3</xdr:row>
      <xdr:rowOff>19050</xdr:rowOff>
    </xdr:from>
    <xdr:to>
      <xdr:col>0</xdr:col>
      <xdr:colOff>1128117</xdr:colOff>
      <xdr:row>8</xdr:row>
      <xdr:rowOff>42819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e087a5-72e9-4a2e-bc3f-0045294cb182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590550"/>
          <a:ext cx="904875" cy="952500"/>
        </a:xfrm>
        <a:prstGeom prst="rect"/>
      </xdr:spPr>
    </xdr:pic>
    <xdr:clientData/>
  </xdr:twoCellAnchor>
  <xdr:twoCellAnchor editAs="oneCell">
    <xdr:from>
      <xdr:col>6</xdr:col>
      <xdr:colOff>58875</xdr:colOff>
      <xdr:row>3</xdr:row>
      <xdr:rowOff>171330</xdr:rowOff>
    </xdr:from>
    <xdr:to>
      <xdr:col>6</xdr:col>
      <xdr:colOff>1554300</xdr:colOff>
      <xdr:row>5</xdr:row>
      <xdr:rowOff>156562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b30a6c-d652-4986-a6f9-5e04ddb37b3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58400" y="742950"/>
          <a:ext cx="1495425" cy="3619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A998766-DE84-435C-B173-2416CCF204EB}">
  <sheetPr codeName="Hoja11"/>
  <dimension ref="A1:K110"/>
  <sheetViews>
    <sheetView showGridLines="0" tabSelected="1" view="pageBreakPreview" zoomScaleNormal="70" zoomScaleSheetLayoutView="100" workbookViewId="0" topLeftCell="A1">
      <selection pane="topLeft" activeCell="C11" sqref="C11:F12"/>
    </sheetView>
  </sheetViews>
  <sheetFormatPr defaultColWidth="14.5342857142857" defaultRowHeight="14.25"/>
  <cols>
    <col min="1" max="1" width="20.5714285714286" style="5" customWidth="1"/>
    <col min="2" max="2" width="56.8571428571429" style="6" customWidth="1"/>
    <col min="3" max="3" width="13.7142857142857" customWidth="1"/>
    <col min="4" max="4" width="15.1428571428571" customWidth="1"/>
    <col min="5" max="5" width="17.8571428571429" customWidth="1"/>
    <col min="6" max="6" width="25.8571428571429" style="7" customWidth="1"/>
    <col min="7" max="7" width="24.2857142857143" customWidth="1"/>
    <col min="8" max="8" width="9" customWidth="1"/>
  </cols>
  <sheetData>
    <row r="1" spans="1:7" s="1" customFormat="1" ht="15" customHeight="1">
      <c r="A1" s="8"/>
      <c r="B1" s="9" t="s">
        <v>0</v>
      </c>
      <c r="C1" s="88" t="s">
        <v>1</v>
      </c>
      <c r="D1" s="88"/>
      <c r="E1" s="88"/>
      <c r="F1" s="88"/>
      <c r="G1" s="62"/>
    </row>
    <row r="2" spans="1:7" s="1" customFormat="1" ht="15" customHeight="1">
      <c r="A2" s="10"/>
      <c r="B2" s="11" t="s">
        <v>2</v>
      </c>
      <c r="C2" s="12"/>
      <c r="D2" s="13"/>
      <c r="E2" s="13"/>
      <c r="F2" s="14"/>
      <c r="G2" s="63"/>
    </row>
    <row r="3" spans="1:7" s="1" customFormat="1" ht="15" customHeight="1" thickBot="1">
      <c r="A3" s="10"/>
      <c r="B3" s="15" t="s">
        <v>3</v>
      </c>
      <c r="C3" s="89" t="s">
        <v>47</v>
      </c>
      <c r="D3" s="89"/>
      <c r="E3" s="89"/>
      <c r="F3" s="89"/>
      <c r="G3" s="63"/>
    </row>
    <row r="4" spans="1:7" s="1" customFormat="1" ht="15" customHeight="1" thickBot="1">
      <c r="A4" s="10"/>
      <c r="B4" s="90"/>
      <c r="C4" s="89"/>
      <c r="D4" s="89"/>
      <c r="E4" s="89"/>
      <c r="F4" s="89"/>
      <c r="G4" s="63"/>
    </row>
    <row r="5" spans="1:7" s="1" customFormat="1" ht="15" customHeight="1" thickBot="1">
      <c r="A5" s="10"/>
      <c r="B5" s="90"/>
      <c r="C5" s="89"/>
      <c r="D5" s="89"/>
      <c r="E5" s="89"/>
      <c r="F5" s="89"/>
      <c r="G5" s="63"/>
    </row>
    <row r="6" spans="1:7" s="1" customFormat="1" ht="15" customHeight="1">
      <c r="A6" s="10"/>
      <c r="B6" s="16" t="s">
        <v>4</v>
      </c>
      <c r="C6" s="91" t="s">
        <v>5</v>
      </c>
      <c r="D6" s="91"/>
      <c r="E6" s="91"/>
      <c r="F6" s="17"/>
      <c r="G6" s="63"/>
    </row>
    <row r="7" spans="1:7" s="1" customFormat="1" ht="14.65" thickBot="1">
      <c r="A7" s="10"/>
      <c r="B7" s="92" t="s">
        <v>46</v>
      </c>
      <c r="C7" s="93" t="s">
        <v>6</v>
      </c>
      <c r="D7" s="93"/>
      <c r="E7" s="93"/>
      <c r="F7" s="18"/>
      <c r="G7" s="63"/>
    </row>
    <row r="8" spans="1:7" s="1" customFormat="1" ht="14.65" thickBot="1">
      <c r="A8" s="10"/>
      <c r="B8" s="92"/>
      <c r="C8" s="93" t="s">
        <v>7</v>
      </c>
      <c r="D8" s="93"/>
      <c r="E8" s="93"/>
      <c r="F8" s="19"/>
      <c r="G8" s="63"/>
    </row>
    <row r="9" spans="1:7" s="1" customFormat="1" ht="21.95" customHeight="1" thickBot="1">
      <c r="A9" s="10"/>
      <c r="B9" s="92"/>
      <c r="C9" s="94" t="s">
        <v>8</v>
      </c>
      <c r="D9" s="94"/>
      <c r="E9" s="94"/>
      <c r="F9" s="20"/>
      <c r="G9" s="64"/>
    </row>
    <row r="10" spans="1:7" s="1" customFormat="1" ht="15" customHeight="1">
      <c r="A10" s="10"/>
      <c r="B10" s="9" t="s">
        <v>9</v>
      </c>
      <c r="C10" s="88" t="s">
        <v>10</v>
      </c>
      <c r="D10" s="88"/>
      <c r="E10" s="88"/>
      <c r="F10" s="88"/>
      <c r="G10" s="21" t="s">
        <v>11</v>
      </c>
    </row>
    <row r="11" spans="1:7" s="1" customFormat="1" ht="15" customHeight="1" thickBot="1">
      <c r="A11" s="10"/>
      <c r="B11" s="96"/>
      <c r="C11" s="97"/>
      <c r="D11" s="98"/>
      <c r="E11" s="98"/>
      <c r="F11" s="99"/>
      <c r="G11" s="103"/>
    </row>
    <row r="12" spans="1:7" s="1" customFormat="1" ht="15" customHeight="1" thickBot="1">
      <c r="A12" s="22"/>
      <c r="B12" s="96"/>
      <c r="C12" s="100"/>
      <c r="D12" s="101"/>
      <c r="E12" s="101"/>
      <c r="F12" s="102"/>
      <c r="G12" s="104"/>
    </row>
    <row r="13" spans="1:6" s="2" customFormat="1" ht="15" customHeight="1" thickBot="1">
      <c r="A13" s="23"/>
      <c r="B13" s="24"/>
      <c r="D13" s="24"/>
      <c r="F13" s="25"/>
    </row>
    <row r="14" spans="1:7" s="1" customFormat="1" ht="15" customHeight="1" thickBot="1">
      <c r="A14" s="105" t="s">
        <v>12</v>
      </c>
      <c r="B14" s="106"/>
      <c r="C14" s="106"/>
      <c r="D14" s="106"/>
      <c r="E14" s="106"/>
      <c r="F14" s="106"/>
      <c r="G14" s="107"/>
    </row>
    <row r="15" spans="1:7" s="1" customFormat="1" ht="15" customHeight="1" thickBot="1">
      <c r="A15" s="26"/>
      <c r="B15" s="27"/>
      <c r="C15" s="28"/>
      <c r="D15" s="28"/>
      <c r="E15" s="28"/>
      <c r="F15" s="29"/>
      <c r="G15" s="28"/>
    </row>
    <row r="16" spans="1:7" s="3" customFormat="1" ht="40.5" customHeight="1" thickBot="1">
      <c r="A16" s="72" t="s">
        <v>13</v>
      </c>
      <c r="B16" s="73" t="s">
        <v>14</v>
      </c>
      <c r="C16" s="73" t="s">
        <v>15</v>
      </c>
      <c r="D16" s="73" t="s">
        <v>16</v>
      </c>
      <c r="E16" s="73" t="s">
        <v>17</v>
      </c>
      <c r="F16" s="73" t="s">
        <v>18</v>
      </c>
      <c r="G16" s="74" t="s">
        <v>19</v>
      </c>
    </row>
    <row r="17" spans="1:7" s="2" customFormat="1" ht="29.25" customHeight="1">
      <c r="A17" s="30"/>
      <c r="B17" s="31" t="str">
        <f>+B7</f>
        <v>Rehabilitación de foro al aire libre, en el parque de La Cristianía, municipio de Chapala, Jalisco.</v>
      </c>
      <c r="C17" s="32"/>
      <c r="D17" s="32"/>
      <c r="E17" s="32"/>
      <c r="F17" s="32"/>
      <c r="G17" s="33">
        <f>G19</f>
        <v>0</v>
      </c>
    </row>
    <row r="18" spans="1:7" s="2" customFormat="1" ht="13.15">
      <c r="A18" s="30"/>
      <c r="B18" s="31"/>
      <c r="C18" s="32"/>
      <c r="D18" s="32"/>
      <c r="E18" s="32"/>
      <c r="F18" s="32"/>
      <c r="G18" s="33"/>
    </row>
    <row r="19" spans="1:7" s="1" customFormat="1" ht="14.25">
      <c r="A19" s="34" t="s">
        <v>20</v>
      </c>
      <c r="B19" s="35" t="s">
        <v>33</v>
      </c>
      <c r="C19" s="36"/>
      <c r="D19" s="37"/>
      <c r="E19" s="76"/>
      <c r="F19" s="38"/>
      <c r="G19" s="33">
        <f>+G20+G30+G37+G50+G52+G70+G73</f>
        <v>0</v>
      </c>
    </row>
    <row r="20" spans="1:7" s="1" customFormat="1" ht="14.25">
      <c r="A20" s="46" t="s">
        <v>28</v>
      </c>
      <c r="B20" s="47" t="s">
        <v>54</v>
      </c>
      <c r="C20" s="48"/>
      <c r="D20" s="49"/>
      <c r="E20" s="75"/>
      <c r="F20" s="44"/>
      <c r="G20" s="50">
        <f>G21+G24+G26</f>
        <v>0</v>
      </c>
    </row>
    <row r="21" spans="1:7" s="82" customFormat="1" ht="14.25">
      <c r="A21" s="78" t="s">
        <v>49</v>
      </c>
      <c r="B21" s="79" t="s">
        <v>58</v>
      </c>
      <c r="C21" s="48"/>
      <c r="D21" s="49"/>
      <c r="E21" s="49"/>
      <c r="F21" s="80"/>
      <c r="G21" s="81">
        <f>SUM(G22:G23)</f>
        <v>0</v>
      </c>
    </row>
    <row r="22" spans="1:7" s="4" customFormat="1" ht="30.4">
      <c r="A22" s="39">
        <v>1</v>
      </c>
      <c r="B22" s="40" t="s">
        <v>55</v>
      </c>
      <c r="C22" s="41" t="s">
        <v>21</v>
      </c>
      <c r="D22" s="42">
        <v>674.25</v>
      </c>
      <c r="E22" s="43"/>
      <c r="F22" s="44" t="str">
        <f t="array" ref="F22">+numtext(E22)</f>
        <v>CERO PESOS 00/100 M.N.</v>
      </c>
      <c r="G22" s="45">
        <f>+ROUND(D22*E22,2)</f>
        <v>0</v>
      </c>
    </row>
    <row r="23" spans="1:7" s="4" customFormat="1" ht="30.4">
      <c r="A23" s="39">
        <v>2</v>
      </c>
      <c r="B23" s="40" t="s">
        <v>41</v>
      </c>
      <c r="C23" s="41" t="s">
        <v>21</v>
      </c>
      <c r="D23" s="42">
        <v>674.25</v>
      </c>
      <c r="E23" s="43"/>
      <c r="F23" s="44" t="str">
        <f t="array" ref="F23">+numtext(E23)</f>
        <v>CERO PESOS 00/100 M.N.</v>
      </c>
      <c r="G23" s="45">
        <f>+ROUND(D23*E23,2)</f>
        <v>0</v>
      </c>
    </row>
    <row r="24" spans="1:7" s="82" customFormat="1" ht="14.25">
      <c r="A24" s="78" t="s">
        <v>51</v>
      </c>
      <c r="B24" s="79" t="s">
        <v>52</v>
      </c>
      <c r="C24" s="48"/>
      <c r="D24" s="49"/>
      <c r="E24" s="49"/>
      <c r="F24" s="80"/>
      <c r="G24" s="81">
        <f>SUM(G25)</f>
        <v>0</v>
      </c>
    </row>
    <row r="25" spans="1:7" s="4" customFormat="1" ht="30.4">
      <c r="A25" s="39">
        <v>3</v>
      </c>
      <c r="B25" s="77" t="s">
        <v>39</v>
      </c>
      <c r="C25" s="41" t="s">
        <v>21</v>
      </c>
      <c r="D25" s="42">
        <v>928</v>
      </c>
      <c r="E25" s="43"/>
      <c r="F25" s="44" t="str">
        <f t="array" ref="F25">+numtext(E25)</f>
        <v>CERO PESOS 00/100 M.N.</v>
      </c>
      <c r="G25" s="45">
        <f>+ROUND(D25*E25,2)</f>
        <v>0</v>
      </c>
    </row>
    <row r="26" spans="1:10" s="82" customFormat="1" ht="14.25">
      <c r="A26" s="78" t="s">
        <v>53</v>
      </c>
      <c r="B26" s="79" t="s">
        <v>50</v>
      </c>
      <c r="C26" s="48"/>
      <c r="D26" s="49"/>
      <c r="E26" s="49"/>
      <c r="F26" s="44" t="str">
        <f t="array" ref="F26">+numtext(E26)</f>
        <v>CERO PESOS 00/100 M.N.</v>
      </c>
      <c r="G26" s="81">
        <f>SUM(G27:G29)</f>
        <v>0</v>
      </c>
      <c r="J26" s="85"/>
    </row>
    <row r="27" spans="1:7" s="4" customFormat="1" ht="30.4">
      <c r="A27" s="39">
        <v>4</v>
      </c>
      <c r="B27" s="77" t="s">
        <v>45</v>
      </c>
      <c r="C27" s="41" t="s">
        <v>21</v>
      </c>
      <c r="D27" s="42">
        <v>489.12</v>
      </c>
      <c r="E27" s="43"/>
      <c r="F27" s="44" t="str">
        <f t="array" ref="F27">+numtext(E27)</f>
        <v>CERO PESOS 00/100 M.N.</v>
      </c>
      <c r="G27" s="45">
        <f>+ROUND(D27*E27,2)</f>
        <v>0</v>
      </c>
    </row>
    <row r="28" spans="1:7" s="4" customFormat="1" ht="70.9">
      <c r="A28" s="39">
        <v>5</v>
      </c>
      <c r="B28" s="40" t="s">
        <v>86</v>
      </c>
      <c r="C28" s="41" t="s">
        <v>43</v>
      </c>
      <c r="D28" s="42">
        <v>11005.21</v>
      </c>
      <c r="E28" s="43"/>
      <c r="F28" s="44" t="str">
        <f t="array" ref="F28">+numtext(E28)</f>
        <v>CERO PESOS 00/100 M.N.</v>
      </c>
      <c r="G28" s="45">
        <f>+ROUND(D28*E28,2)</f>
        <v>0</v>
      </c>
    </row>
    <row r="29" spans="1:7" s="4" customFormat="1" ht="40.5">
      <c r="A29" s="39">
        <v>6</v>
      </c>
      <c r="B29" s="40" t="s">
        <v>87</v>
      </c>
      <c r="C29" s="41" t="s">
        <v>43</v>
      </c>
      <c r="D29" s="42">
        <v>7983.49</v>
      </c>
      <c r="E29" s="43"/>
      <c r="F29" s="44" t="str">
        <f t="array" ref="F29">+numtext(E29)</f>
        <v>CERO PESOS 00/100 M.N.</v>
      </c>
      <c r="G29" s="45">
        <f>+ROUND(D29*E29,2)</f>
        <v>0</v>
      </c>
    </row>
    <row r="30" spans="1:7" s="1" customFormat="1" ht="14.25">
      <c r="A30" s="46" t="s">
        <v>29</v>
      </c>
      <c r="B30" s="47" t="s">
        <v>56</v>
      </c>
      <c r="C30" s="48"/>
      <c r="D30" s="75"/>
      <c r="E30" s="75"/>
      <c r="F30" s="44"/>
      <c r="G30" s="50">
        <f>G31+G34</f>
        <v>0</v>
      </c>
    </row>
    <row r="31" spans="1:7" s="82" customFormat="1" ht="14.25">
      <c r="A31" s="78" t="s">
        <v>57</v>
      </c>
      <c r="B31" s="79" t="s">
        <v>59</v>
      </c>
      <c r="C31" s="48"/>
      <c r="D31" s="49"/>
      <c r="E31" s="49"/>
      <c r="F31" s="44"/>
      <c r="G31" s="81">
        <f>SUBTOTAL(9,G32:G33)</f>
        <v>0</v>
      </c>
    </row>
    <row r="32" spans="1:7" s="4" customFormat="1" ht="30.4">
      <c r="A32" s="39">
        <v>7</v>
      </c>
      <c r="B32" s="83" t="s">
        <v>42</v>
      </c>
      <c r="C32" s="41" t="s">
        <v>48</v>
      </c>
      <c r="D32" s="42">
        <v>277.85</v>
      </c>
      <c r="E32" s="43"/>
      <c r="F32" s="44" t="str">
        <f t="array" ref="F32">+numtext(E32)</f>
        <v>CERO PESOS 00/100 M.N.</v>
      </c>
      <c r="G32" s="45">
        <f>+ROUND(D32*E32,2)</f>
        <v>0</v>
      </c>
    </row>
    <row r="33" spans="1:7" s="4" customFormat="1" ht="30.4">
      <c r="A33" s="39">
        <v>8</v>
      </c>
      <c r="B33" s="40" t="s">
        <v>38</v>
      </c>
      <c r="C33" s="41" t="s">
        <v>21</v>
      </c>
      <c r="D33" s="42">
        <v>636.21</v>
      </c>
      <c r="E33" s="43"/>
      <c r="F33" s="44" t="str">
        <f t="array" ref="F33">+numtext(E33)</f>
        <v>CERO PESOS 00/100 M.N.</v>
      </c>
      <c r="G33" s="45">
        <f>+ROUND(D33*E33,2)</f>
        <v>0</v>
      </c>
    </row>
    <row r="34" spans="1:10" s="82" customFormat="1" ht="14.25">
      <c r="A34" s="78" t="s">
        <v>64</v>
      </c>
      <c r="B34" s="79" t="s">
        <v>90</v>
      </c>
      <c r="C34" s="48"/>
      <c r="D34" s="49"/>
      <c r="E34" s="49"/>
      <c r="F34" s="44"/>
      <c r="G34" s="81">
        <f>SUM(G35:G36)</f>
        <v>0</v>
      </c>
      <c r="J34" s="85"/>
    </row>
    <row r="35" spans="1:7" s="4" customFormat="1" ht="70.9">
      <c r="A35" s="39">
        <v>9</v>
      </c>
      <c r="B35" s="83" t="s">
        <v>86</v>
      </c>
      <c r="C35" s="41" t="s">
        <v>43</v>
      </c>
      <c r="D35" s="42">
        <v>16805.15</v>
      </c>
      <c r="E35" s="43"/>
      <c r="F35" s="44" t="str">
        <f t="array" ref="F35">+numtext(E35)</f>
        <v>CERO PESOS 00/100 M.N.</v>
      </c>
      <c r="G35" s="45">
        <f>+ROUND(D35*E35,2)</f>
        <v>0</v>
      </c>
    </row>
    <row r="36" spans="1:7" s="4" customFormat="1" ht="40.5">
      <c r="A36" s="39">
        <v>10</v>
      </c>
      <c r="B36" s="40" t="s">
        <v>87</v>
      </c>
      <c r="C36" s="41" t="s">
        <v>43</v>
      </c>
      <c r="D36" s="42">
        <v>16805.15</v>
      </c>
      <c r="E36" s="43"/>
      <c r="F36" s="44" t="str">
        <f t="array" ref="F36">+numtext(E36)</f>
        <v>CERO PESOS 00/100 M.N.</v>
      </c>
      <c r="G36" s="45">
        <f>+ROUND(D36*E36,2)</f>
        <v>0</v>
      </c>
    </row>
    <row r="37" spans="1:7" s="1" customFormat="1" ht="14.25">
      <c r="A37" s="46" t="s">
        <v>30</v>
      </c>
      <c r="B37" s="47" t="s">
        <v>60</v>
      </c>
      <c r="C37" s="48"/>
      <c r="D37" s="75"/>
      <c r="E37" s="75"/>
      <c r="F37" s="44"/>
      <c r="G37" s="50">
        <f>G38+G42+G47</f>
        <v>0</v>
      </c>
    </row>
    <row r="38" spans="1:7" s="82" customFormat="1" ht="14.25">
      <c r="A38" s="78" t="s">
        <v>61</v>
      </c>
      <c r="B38" s="79" t="s">
        <v>62</v>
      </c>
      <c r="C38" s="48"/>
      <c r="D38" s="49"/>
      <c r="E38" s="49"/>
      <c r="F38" s="44"/>
      <c r="G38" s="81">
        <f>SUBTOTAL(9,G39:G41)</f>
        <v>0</v>
      </c>
    </row>
    <row r="39" spans="1:7" s="4" customFormat="1" ht="30.4">
      <c r="A39" s="39">
        <v>11</v>
      </c>
      <c r="B39" s="83" t="s">
        <v>85</v>
      </c>
      <c r="C39" s="41" t="s">
        <v>21</v>
      </c>
      <c r="D39" s="42">
        <v>76.55</v>
      </c>
      <c r="E39" s="43"/>
      <c r="F39" s="44" t="str">
        <f t="array" ref="F39">+numtext(E39)</f>
        <v>CERO PESOS 00/100 M.N.</v>
      </c>
      <c r="G39" s="45">
        <f>+ROUND(D39*E39,2)</f>
        <v>0</v>
      </c>
    </row>
    <row r="40" spans="1:7" s="4" customFormat="1" ht="40.5">
      <c r="A40" s="39">
        <v>12</v>
      </c>
      <c r="B40" s="83" t="s">
        <v>40</v>
      </c>
      <c r="C40" s="41" t="s">
        <v>21</v>
      </c>
      <c r="D40" s="42">
        <v>227.12</v>
      </c>
      <c r="E40" s="43"/>
      <c r="F40" s="44" t="str">
        <f t="array" ref="F40">+numtext(E40)</f>
        <v>CERO PESOS 00/100 M.N.</v>
      </c>
      <c r="G40" s="45">
        <f>+ROUND(D40*E40,2)</f>
        <v>0</v>
      </c>
    </row>
    <row r="41" spans="1:7" s="4" customFormat="1" ht="30.4">
      <c r="A41" s="39">
        <v>13</v>
      </c>
      <c r="B41" s="83" t="s">
        <v>35</v>
      </c>
      <c r="C41" s="41" t="s">
        <v>21</v>
      </c>
      <c r="D41" s="42">
        <v>21.30</v>
      </c>
      <c r="F41" s="44" t="str">
        <f t="array" ref="F41">+numtext(E41)</f>
        <v>CERO PESOS 00/100 M.N.</v>
      </c>
      <c r="G41" s="45">
        <f>+ROUND(D41*E41,2)</f>
        <v>0</v>
      </c>
    </row>
    <row r="42" spans="1:7" s="82" customFormat="1" ht="14.25">
      <c r="A42" s="78" t="s">
        <v>63</v>
      </c>
      <c r="B42" s="79" t="s">
        <v>65</v>
      </c>
      <c r="C42" s="48"/>
      <c r="D42" s="49"/>
      <c r="E42" s="49"/>
      <c r="F42" s="44"/>
      <c r="G42" s="81">
        <f>SUBTOTAL(9,G43:G46)</f>
        <v>0</v>
      </c>
    </row>
    <row r="43" spans="1:7" s="82" customFormat="1" ht="30.4">
      <c r="A43" s="39">
        <v>14</v>
      </c>
      <c r="B43" s="83" t="s">
        <v>89</v>
      </c>
      <c r="C43" s="41" t="s">
        <v>37</v>
      </c>
      <c r="D43" s="42">
        <v>42.81</v>
      </c>
      <c r="E43" s="43"/>
      <c r="F43" s="44" t="str">
        <f t="array" ref="F43">+numtext(E43)</f>
        <v>CERO PESOS 00/100 M.N.</v>
      </c>
      <c r="G43" s="45">
        <f>+ROUND(D43*E43,2)</f>
        <v>0</v>
      </c>
    </row>
    <row r="44" spans="1:7" s="82" customFormat="1" ht="70.9">
      <c r="A44" s="39">
        <v>15</v>
      </c>
      <c r="B44" s="83" t="s">
        <v>88</v>
      </c>
      <c r="C44" s="41" t="s">
        <v>37</v>
      </c>
      <c r="D44" s="42">
        <v>42.81</v>
      </c>
      <c r="E44" s="43"/>
      <c r="F44" s="44" t="str">
        <f t="array" ref="F44">+numtext(E44)</f>
        <v>CERO PESOS 00/100 M.N.</v>
      </c>
      <c r="G44" s="45">
        <f>+ROUND(D44*E44,2)</f>
        <v>0</v>
      </c>
    </row>
    <row r="45" spans="1:7" s="4" customFormat="1" ht="60.75">
      <c r="A45" s="39">
        <v>16</v>
      </c>
      <c r="B45" s="83" t="s">
        <v>91</v>
      </c>
      <c r="C45" s="41" t="s">
        <v>21</v>
      </c>
      <c r="D45" s="42">
        <v>334.14</v>
      </c>
      <c r="E45" s="43"/>
      <c r="F45" s="44" t="str">
        <f t="array" ref="F45">+numtext(E45)</f>
        <v>CERO PESOS 00/100 M.N.</v>
      </c>
      <c r="G45" s="45">
        <f>+ROUND(D45*E45,2)</f>
        <v>0</v>
      </c>
    </row>
    <row r="46" spans="1:7" s="4" customFormat="1" ht="70.9">
      <c r="A46" s="39">
        <v>17</v>
      </c>
      <c r="B46" s="83" t="s">
        <v>94</v>
      </c>
      <c r="C46" s="41" t="s">
        <v>48</v>
      </c>
      <c r="D46" s="42">
        <v>62.44</v>
      </c>
      <c r="E46" s="43"/>
      <c r="F46" s="44" t="str">
        <f t="array" ref="F46">+numtext(E46)</f>
        <v>CERO PESOS 00/100 M.N.</v>
      </c>
      <c r="G46" s="45">
        <f>+ROUND(D46*E46,2)</f>
        <v>0</v>
      </c>
    </row>
    <row r="47" spans="1:7" s="82" customFormat="1" ht="14.25">
      <c r="A47" s="78" t="s">
        <v>67</v>
      </c>
      <c r="B47" s="79" t="s">
        <v>68</v>
      </c>
      <c r="C47" s="48"/>
      <c r="D47" s="49"/>
      <c r="E47" s="49"/>
      <c r="F47" s="44"/>
      <c r="G47" s="81">
        <f>SUBTOTAL(9,G48:G49)</f>
        <v>0</v>
      </c>
    </row>
    <row r="48" spans="1:7" s="4" customFormat="1" ht="70.9">
      <c r="A48" s="39">
        <v>18</v>
      </c>
      <c r="B48" s="83" t="s">
        <v>86</v>
      </c>
      <c r="C48" s="41" t="s">
        <v>43</v>
      </c>
      <c r="D48" s="42">
        <v>3210.84</v>
      </c>
      <c r="E48" s="43"/>
      <c r="F48" s="44" t="str">
        <f t="array" ref="F48">+numtext(E48)</f>
        <v>CERO PESOS 00/100 M.N.</v>
      </c>
      <c r="G48" s="45">
        <f>+ROUND(D48*E48,2)</f>
        <v>0</v>
      </c>
    </row>
    <row r="49" spans="1:7" s="4" customFormat="1" ht="40.5">
      <c r="A49" s="39">
        <v>19</v>
      </c>
      <c r="B49" s="40" t="s">
        <v>87</v>
      </c>
      <c r="C49" s="41" t="s">
        <v>43</v>
      </c>
      <c r="D49" s="42">
        <v>3210.84</v>
      </c>
      <c r="E49" s="43"/>
      <c r="F49" s="44" t="str">
        <f t="array" ref="F49">+numtext(E49)</f>
        <v>CERO PESOS 00/100 M.N.</v>
      </c>
      <c r="G49" s="45">
        <f>+ROUND(D49*E49,2)</f>
        <v>0</v>
      </c>
    </row>
    <row r="50" spans="1:7" s="1" customFormat="1" ht="14.25">
      <c r="A50" s="46" t="s">
        <v>31</v>
      </c>
      <c r="B50" s="47" t="s">
        <v>66</v>
      </c>
      <c r="C50" s="48"/>
      <c r="D50" s="75"/>
      <c r="E50" s="75"/>
      <c r="F50" s="44"/>
      <c r="G50" s="50">
        <f>G51</f>
        <v>0</v>
      </c>
    </row>
    <row r="51" spans="1:7" s="4" customFormat="1" ht="20.25">
      <c r="A51" s="39">
        <v>20</v>
      </c>
      <c r="B51" s="77" t="s">
        <v>92</v>
      </c>
      <c r="C51" s="41" t="s">
        <v>21</v>
      </c>
      <c r="D51" s="42">
        <v>300.35</v>
      </c>
      <c r="E51" s="43"/>
      <c r="F51" s="44" t="str">
        <f t="array" ref="F51">+numtext(E51)</f>
        <v>CERO PESOS 00/100 M.N.</v>
      </c>
      <c r="G51" s="45">
        <f>+ROUND(D51*E51,2)</f>
        <v>0</v>
      </c>
    </row>
    <row r="52" spans="1:7" s="1" customFormat="1" ht="14.25">
      <c r="A52" s="46" t="s">
        <v>69</v>
      </c>
      <c r="B52" s="47" t="s">
        <v>34</v>
      </c>
      <c r="C52" s="48"/>
      <c r="D52" s="75"/>
      <c r="E52" s="75"/>
      <c r="F52" s="44"/>
      <c r="G52" s="50">
        <f>G53+G58</f>
        <v>0</v>
      </c>
    </row>
    <row r="53" spans="1:7" s="82" customFormat="1" ht="14.25">
      <c r="A53" s="78" t="s">
        <v>75</v>
      </c>
      <c r="B53" s="79" t="s">
        <v>76</v>
      </c>
      <c r="C53" s="48"/>
      <c r="D53" s="49"/>
      <c r="E53" s="49"/>
      <c r="F53" s="44"/>
      <c r="G53" s="81">
        <f>SUBTOTAL(9,G54:G57)</f>
        <v>0</v>
      </c>
    </row>
    <row r="54" spans="1:7" s="4" customFormat="1" ht="60.75">
      <c r="A54" s="39">
        <v>21</v>
      </c>
      <c r="B54" s="77" t="s">
        <v>74</v>
      </c>
      <c r="C54" s="41" t="s">
        <v>22</v>
      </c>
      <c r="D54" s="42">
        <v>1</v>
      </c>
      <c r="E54" s="43"/>
      <c r="F54" s="44" t="str">
        <f t="array" ref="F54">+numtext(E54)</f>
        <v>CERO PESOS 00/100 M.N.</v>
      </c>
      <c r="G54" s="45">
        <f>+ROUND(D54*E54,2)</f>
        <v>0</v>
      </c>
    </row>
    <row r="55" spans="1:7" s="4" customFormat="1" ht="91.15">
      <c r="A55" s="39">
        <v>22</v>
      </c>
      <c r="B55" s="77" t="s">
        <v>95</v>
      </c>
      <c r="C55" s="41" t="s">
        <v>44</v>
      </c>
      <c r="D55" s="42">
        <v>10</v>
      </c>
      <c r="E55" s="43"/>
      <c r="F55" s="44" t="str">
        <f t="array" ref="F55">+numtext(E55)</f>
        <v>CERO PESOS 00/100 M.N.</v>
      </c>
      <c r="G55" s="45">
        <f>+ROUND(D55*E55,2)</f>
        <v>0</v>
      </c>
    </row>
    <row r="56" spans="1:7" s="4" customFormat="1" ht="50.65">
      <c r="A56" s="39">
        <v>23</v>
      </c>
      <c r="B56" s="77" t="s">
        <v>96</v>
      </c>
      <c r="C56" s="41" t="s">
        <v>22</v>
      </c>
      <c r="D56" s="42">
        <v>10</v>
      </c>
      <c r="E56" s="43"/>
      <c r="F56" s="44" t="str">
        <f t="array" ref="F56">+numtext(E56)</f>
        <v>CERO PESOS 00/100 M.N.</v>
      </c>
      <c r="G56" s="45">
        <f>+ROUND(D56*E56,2)</f>
        <v>0</v>
      </c>
    </row>
    <row r="57" spans="1:7" s="1" customFormat="1" ht="40.5">
      <c r="A57" s="39">
        <v>24</v>
      </c>
      <c r="B57" s="77" t="s">
        <v>97</v>
      </c>
      <c r="C57" s="41" t="s">
        <v>22</v>
      </c>
      <c r="D57" s="42">
        <v>4</v>
      </c>
      <c r="E57" s="43"/>
      <c r="F57" s="44" t="str">
        <f t="array" ref="F57">+numtext(E57)</f>
        <v>CERO PESOS 00/100 M.N.</v>
      </c>
      <c r="G57" s="45">
        <f>+ROUND(D57*E57,2)</f>
        <v>0</v>
      </c>
    </row>
    <row r="58" spans="1:7" s="82" customFormat="1" ht="14.25">
      <c r="A58" s="78" t="s">
        <v>84</v>
      </c>
      <c r="B58" s="79" t="s">
        <v>77</v>
      </c>
      <c r="C58" s="48"/>
      <c r="D58" s="49"/>
      <c r="E58" s="49"/>
      <c r="F58" s="44"/>
      <c r="G58" s="81">
        <f>SUBTOTAL(9,G59:G69)</f>
        <v>0</v>
      </c>
    </row>
    <row r="59" spans="1:7" s="82" customFormat="1" ht="50.65">
      <c r="A59" s="39">
        <v>25</v>
      </c>
      <c r="B59" s="77" t="s">
        <v>79</v>
      </c>
      <c r="C59" s="41" t="s">
        <v>48</v>
      </c>
      <c r="D59" s="42">
        <v>70.85</v>
      </c>
      <c r="E59" s="43"/>
      <c r="F59" s="44" t="str">
        <f t="array" ref="F59">+numtext(E59)</f>
        <v>CERO PESOS 00/100 M.N.</v>
      </c>
      <c r="G59" s="45">
        <f t="shared" si="0" ref="G59:G69">+ROUND(D59*E59,2)</f>
        <v>0</v>
      </c>
    </row>
    <row r="60" spans="1:7" s="82" customFormat="1" ht="30.4">
      <c r="A60" s="39">
        <v>26</v>
      </c>
      <c r="B60" s="77" t="s">
        <v>81</v>
      </c>
      <c r="C60" s="41" t="s">
        <v>37</v>
      </c>
      <c r="D60" s="42">
        <v>17.71</v>
      </c>
      <c r="E60" s="43"/>
      <c r="F60" s="44" t="str">
        <f t="array" ref="F60">+numtext(E60)</f>
        <v>CERO PESOS 00/100 M.N.</v>
      </c>
      <c r="G60" s="45">
        <f t="shared" si="0"/>
        <v>0</v>
      </c>
    </row>
    <row r="61" spans="1:7" s="1" customFormat="1" ht="60.75">
      <c r="A61" s="39">
        <v>27</v>
      </c>
      <c r="B61" s="77" t="s">
        <v>80</v>
      </c>
      <c r="C61" s="41" t="s">
        <v>22</v>
      </c>
      <c r="D61" s="42">
        <v>5</v>
      </c>
      <c r="E61" s="43"/>
      <c r="F61" s="44" t="str">
        <f t="array" ref="F61">+numtext(E61)</f>
        <v>CERO PESOS 00/100 M.N.</v>
      </c>
      <c r="G61" s="45">
        <f t="shared" si="0"/>
        <v>0</v>
      </c>
    </row>
    <row r="62" spans="1:7" s="1" customFormat="1" ht="70.9">
      <c r="A62" s="39">
        <v>28</v>
      </c>
      <c r="B62" s="77" t="s">
        <v>98</v>
      </c>
      <c r="C62" s="41" t="s">
        <v>48</v>
      </c>
      <c r="D62" s="42">
        <v>212</v>
      </c>
      <c r="E62" s="43"/>
      <c r="F62" s="44" t="str">
        <f t="array" ref="F62">+numtext(E62)</f>
        <v>CERO PESOS 00/100 M.N.</v>
      </c>
      <c r="G62" s="45">
        <f t="shared" si="0"/>
        <v>0</v>
      </c>
    </row>
    <row r="63" spans="1:7" s="82" customFormat="1" ht="30.4">
      <c r="A63" s="39">
        <v>29</v>
      </c>
      <c r="B63" s="77" t="s">
        <v>99</v>
      </c>
      <c r="C63" s="41" t="s">
        <v>48</v>
      </c>
      <c r="D63" s="42">
        <v>32</v>
      </c>
      <c r="E63" s="43"/>
      <c r="F63" s="44" t="str">
        <f t="array" ref="F63">+numtext(E63)</f>
        <v>CERO PESOS 00/100 M.N.</v>
      </c>
      <c r="G63" s="45">
        <f t="shared" si="0"/>
        <v>0</v>
      </c>
    </row>
    <row r="64" spans="1:7" s="1" customFormat="1" ht="30.4">
      <c r="A64" s="39">
        <v>30</v>
      </c>
      <c r="B64" s="77" t="s">
        <v>82</v>
      </c>
      <c r="C64" s="41" t="s">
        <v>37</v>
      </c>
      <c r="D64" s="42">
        <v>3.54</v>
      </c>
      <c r="E64" s="43"/>
      <c r="F64" s="44" t="str">
        <f t="array" ref="F64">+numtext(E64)</f>
        <v>CERO PESOS 00/100 M.N.</v>
      </c>
      <c r="G64" s="45">
        <f t="shared" si="0"/>
        <v>0</v>
      </c>
    </row>
    <row r="65" spans="1:7" s="1" customFormat="1" ht="50.65">
      <c r="A65" s="39">
        <v>31</v>
      </c>
      <c r="B65" s="77" t="s">
        <v>83</v>
      </c>
      <c r="C65" s="41" t="s">
        <v>37</v>
      </c>
      <c r="D65" s="42">
        <v>14.17</v>
      </c>
      <c r="E65" s="43"/>
      <c r="F65" s="44" t="str">
        <f t="array" ref="F65">+numtext(E65)</f>
        <v>CERO PESOS 00/100 M.N.</v>
      </c>
      <c r="G65" s="45">
        <f t="shared" si="0"/>
        <v>0</v>
      </c>
    </row>
    <row r="66" spans="1:7" s="1" customFormat="1" ht="40.5">
      <c r="A66" s="39">
        <v>32</v>
      </c>
      <c r="B66" s="77" t="s">
        <v>100</v>
      </c>
      <c r="C66" s="41" t="s">
        <v>48</v>
      </c>
      <c r="D66" s="42">
        <v>212</v>
      </c>
      <c r="E66" s="43"/>
      <c r="F66" s="44" t="str">
        <f t="array" ref="F66">+numtext(E66)</f>
        <v>CERO PESOS 00/100 M.N.</v>
      </c>
      <c r="G66" s="45">
        <f t="shared" si="0"/>
        <v>0</v>
      </c>
    </row>
    <row r="67" spans="1:7" s="1" customFormat="1" ht="40.5">
      <c r="A67" s="39">
        <v>33</v>
      </c>
      <c r="B67" s="77" t="s">
        <v>101</v>
      </c>
      <c r="C67" s="41" t="s">
        <v>22</v>
      </c>
      <c r="D67" s="42">
        <v>4</v>
      </c>
      <c r="E67" s="43"/>
      <c r="F67" s="44" t="str">
        <f t="array" ref="F67">+numtext(E67)</f>
        <v>CERO PESOS 00/100 M.N.</v>
      </c>
      <c r="G67" s="45">
        <f t="shared" si="0"/>
        <v>0</v>
      </c>
    </row>
    <row r="68" spans="1:7" s="1" customFormat="1" ht="30.4">
      <c r="A68" s="39">
        <v>34</v>
      </c>
      <c r="B68" s="77" t="s">
        <v>93</v>
      </c>
      <c r="C68" s="41" t="s">
        <v>22</v>
      </c>
      <c r="D68" s="42">
        <v>4</v>
      </c>
      <c r="E68" s="43"/>
      <c r="F68" s="44" t="str">
        <f t="array" ref="F68">+numtext(E68)</f>
        <v>CERO PESOS 00/100 M.N.</v>
      </c>
      <c r="G68" s="45">
        <f t="shared" si="0"/>
        <v>0</v>
      </c>
    </row>
    <row r="69" spans="1:7" s="1" customFormat="1" ht="40.5">
      <c r="A69" s="39">
        <v>35</v>
      </c>
      <c r="B69" s="77" t="s">
        <v>78</v>
      </c>
      <c r="C69" s="41" t="s">
        <v>22</v>
      </c>
      <c r="D69" s="42">
        <v>4</v>
      </c>
      <c r="E69" s="43"/>
      <c r="F69" s="44" t="str">
        <f t="array" ref="F69">+numtext(E69)</f>
        <v>CERO PESOS 00/100 M.N.</v>
      </c>
      <c r="G69" s="45">
        <f t="shared" si="0"/>
        <v>0</v>
      </c>
    </row>
    <row r="70" spans="1:7" s="1" customFormat="1" ht="14.25">
      <c r="A70" s="46" t="s">
        <v>71</v>
      </c>
      <c r="B70" s="47" t="s">
        <v>73</v>
      </c>
      <c r="C70" s="48"/>
      <c r="D70" s="75" t="s">
        <v>32</v>
      </c>
      <c r="E70" s="75"/>
      <c r="F70" s="44"/>
      <c r="G70" s="50">
        <f>SUBTOTAL(9,G71:G72)</f>
        <v>0</v>
      </c>
    </row>
    <row r="71" spans="1:7" s="4" customFormat="1" ht="30.4">
      <c r="A71" s="39">
        <v>36</v>
      </c>
      <c r="B71" s="83" t="s">
        <v>36</v>
      </c>
      <c r="C71" s="41" t="s">
        <v>22</v>
      </c>
      <c r="D71" s="42">
        <v>1</v>
      </c>
      <c r="E71" s="43"/>
      <c r="F71" s="44" t="str">
        <f t="array" ref="F71">+numtext(E71)</f>
        <v>CERO PESOS 00/100 M.N.</v>
      </c>
      <c r="G71" s="45">
        <f>+ROUND(D71*E71,2)</f>
        <v>0</v>
      </c>
    </row>
    <row r="72" spans="1:7" s="4" customFormat="1" ht="81">
      <c r="A72" s="39">
        <v>37</v>
      </c>
      <c r="B72" s="83" t="s">
        <v>102</v>
      </c>
      <c r="C72" s="41" t="s">
        <v>21</v>
      </c>
      <c r="D72" s="42">
        <v>270</v>
      </c>
      <c r="E72" s="43"/>
      <c r="F72" s="44" t="str">
        <f t="array" ref="F72">+numtext(E72)</f>
        <v>CERO PESOS 00/100 M.N.</v>
      </c>
      <c r="G72" s="45">
        <f>+ROUND(D72*E72,2)</f>
        <v>0</v>
      </c>
    </row>
    <row r="73" spans="1:7" s="1" customFormat="1" ht="14.25">
      <c r="A73" s="46" t="s">
        <v>72</v>
      </c>
      <c r="B73" s="47" t="s">
        <v>70</v>
      </c>
      <c r="C73" s="48"/>
      <c r="D73" s="75" t="s">
        <v>32</v>
      </c>
      <c r="E73" s="75"/>
      <c r="F73" s="44"/>
      <c r="G73" s="50">
        <f>SUBTOTAL(9,G74:G75)</f>
        <v>0</v>
      </c>
    </row>
    <row r="74" spans="1:7" s="4" customFormat="1" ht="30.4">
      <c r="A74" s="39">
        <v>38</v>
      </c>
      <c r="B74" s="77" t="s">
        <v>103</v>
      </c>
      <c r="C74" s="41" t="s">
        <v>21</v>
      </c>
      <c r="D74" s="42">
        <v>1405.32</v>
      </c>
      <c r="E74" s="43"/>
      <c r="F74" s="44" t="str">
        <f t="array" ref="F74">+numtext(E74)</f>
        <v>CERO PESOS 00/100 M.N.</v>
      </c>
      <c r="G74" s="45">
        <f>+ROUND(D74*E74,2)</f>
        <v>0</v>
      </c>
    </row>
    <row r="75" spans="1:7" s="4" customFormat="1" ht="30.4">
      <c r="A75" s="39">
        <v>39</v>
      </c>
      <c r="B75" s="77" t="s">
        <v>104</v>
      </c>
      <c r="C75" s="41" t="s">
        <v>37</v>
      </c>
      <c r="D75" s="42">
        <v>1405.32</v>
      </c>
      <c r="E75" s="43"/>
      <c r="F75" s="44" t="str">
        <f t="array" ref="F75">+numtext(E75)</f>
        <v>CERO PESOS 00/100 M.N.</v>
      </c>
      <c r="G75" s="45">
        <f>+ROUND(D75*E75,2)</f>
        <v>0</v>
      </c>
    </row>
    <row r="76" spans="1:7" ht="15.75">
      <c r="A76" s="67"/>
      <c r="B76" s="68" t="s">
        <v>23</v>
      </c>
      <c r="C76" s="69"/>
      <c r="D76" s="70"/>
      <c r="E76" s="67"/>
      <c r="F76" s="67"/>
      <c r="G76" s="67"/>
    </row>
    <row r="77" spans="1:7" ht="14.25">
      <c r="A77" s="23"/>
      <c r="B77" s="59"/>
      <c r="C77" s="52"/>
      <c r="D77" s="53"/>
      <c r="E77" s="54"/>
      <c r="F77" s="55"/>
      <c r="G77" s="56"/>
    </row>
    <row r="78" spans="1:7" ht="30.75" customHeight="1">
      <c r="A78" s="23"/>
      <c r="B78" s="31" t="str">
        <f>+B7</f>
        <v>Rehabilitación de foro al aire libre, en el parque de La Cristianía, municipio de Chapala, Jalisco.</v>
      </c>
      <c r="C78" s="32"/>
      <c r="D78" s="32"/>
      <c r="E78" s="32"/>
      <c r="F78" s="32"/>
      <c r="G78" s="33">
        <f>+G17</f>
        <v>0</v>
      </c>
    </row>
    <row r="79" spans="1:7" ht="14.25">
      <c r="A79" s="34" t="s">
        <v>20</v>
      </c>
      <c r="B79" s="35" t="str">
        <f t="shared" si="1" ref="B79:B96">+VLOOKUP($A79,$A$17:$G$74,2,0)</f>
        <v>FORO AL AIRE LIBRE</v>
      </c>
      <c r="C79" s="36"/>
      <c r="D79" s="37"/>
      <c r="E79" s="38"/>
      <c r="F79" s="38"/>
      <c r="G79" s="57">
        <f t="shared" si="2" ref="G79:G96">+VLOOKUP($A79,$A$17:$G$74,7,0)</f>
        <v>0</v>
      </c>
    </row>
    <row r="80" spans="1:7" ht="14.25">
      <c r="A80" s="60" t="s">
        <v>28</v>
      </c>
      <c r="B80" s="61" t="str">
        <f t="shared" si="1"/>
        <v>REHABILITACIÓN DE CUBIERTA</v>
      </c>
      <c r="C80" s="36"/>
      <c r="D80" s="37"/>
      <c r="E80" s="38"/>
      <c r="F80" s="38"/>
      <c r="G80" s="51">
        <f t="shared" si="2"/>
        <v>0</v>
      </c>
    </row>
    <row r="81" spans="1:7" s="82" customFormat="1" ht="14.25">
      <c r="A81" s="78" t="s">
        <v>49</v>
      </c>
      <c r="B81" s="79" t="str">
        <f t="shared" si="1"/>
        <v>PRELIMINARES Y DEMOLICIONES CUBIERTA</v>
      </c>
      <c r="C81" s="48"/>
      <c r="D81" s="49"/>
      <c r="E81" s="49"/>
      <c r="F81" s="44"/>
      <c r="G81" s="81">
        <f t="shared" si="2"/>
        <v>0</v>
      </c>
    </row>
    <row r="82" spans="1:7" s="82" customFormat="1" ht="14.25">
      <c r="A82" s="78" t="s">
        <v>51</v>
      </c>
      <c r="B82" s="79" t="str">
        <f t="shared" si="1"/>
        <v>LIMPIEZA DE TRABES EXISTENTES</v>
      </c>
      <c r="C82" s="48"/>
      <c r="D82" s="49"/>
      <c r="E82" s="49"/>
      <c r="F82" s="44"/>
      <c r="G82" s="81">
        <f t="shared" si="2"/>
        <v>0</v>
      </c>
    </row>
    <row r="83" spans="1:11" s="82" customFormat="1" ht="14.25">
      <c r="A83" s="78" t="s">
        <v>53</v>
      </c>
      <c r="B83" s="79" t="str">
        <f t="shared" si="1"/>
        <v>CUBIERTA</v>
      </c>
      <c r="C83" s="48"/>
      <c r="D83" s="49"/>
      <c r="E83" s="49"/>
      <c r="F83" s="44"/>
      <c r="G83" s="81">
        <f t="shared" si="2"/>
        <v>0</v>
      </c>
      <c r="I83" s="85"/>
      <c r="K83" s="87"/>
    </row>
    <row r="84" spans="1:7" ht="14.25">
      <c r="A84" s="60" t="s">
        <v>29</v>
      </c>
      <c r="B84" s="61" t="str">
        <f t="shared" si="1"/>
        <v>REHABILITACIÓN DE GRADAS</v>
      </c>
      <c r="C84" s="36"/>
      <c r="D84" s="37"/>
      <c r="E84" s="38"/>
      <c r="F84" s="38"/>
      <c r="G84" s="51">
        <f t="shared" si="2"/>
        <v>0</v>
      </c>
    </row>
    <row r="85" spans="1:7" s="82" customFormat="1" ht="14.25">
      <c r="A85" s="78" t="s">
        <v>57</v>
      </c>
      <c r="B85" s="79" t="str">
        <f t="shared" si="1"/>
        <v>PRELIMINARES Y DEMOLICIONES GRADAS</v>
      </c>
      <c r="C85" s="48"/>
      <c r="D85" s="49"/>
      <c r="E85" s="49"/>
      <c r="F85" s="44"/>
      <c r="G85" s="81">
        <f t="shared" si="2"/>
        <v>0</v>
      </c>
    </row>
    <row r="86" spans="1:11" s="82" customFormat="1" ht="14.25">
      <c r="A86" s="78" t="s">
        <v>64</v>
      </c>
      <c r="B86" s="79" t="str">
        <f t="shared" si="1"/>
        <v>HERRERIA EN GRADAS</v>
      </c>
      <c r="C86" s="48"/>
      <c r="D86" s="49"/>
      <c r="E86" s="49"/>
      <c r="F86" s="44"/>
      <c r="G86" s="81">
        <f t="shared" si="2"/>
        <v>0</v>
      </c>
      <c r="I86" s="85"/>
      <c r="K86" s="87"/>
    </row>
    <row r="87" spans="1:9" s="1" customFormat="1" ht="14.25">
      <c r="A87" s="60" t="s">
        <v>30</v>
      </c>
      <c r="B87" s="61" t="str">
        <f t="shared" si="1"/>
        <v>REHABILITACIÓN DE PISOS Y ESCENARIO</v>
      </c>
      <c r="C87" s="36"/>
      <c r="D87" s="37"/>
      <c r="E87" s="38"/>
      <c r="F87" s="38"/>
      <c r="G87" s="51">
        <f t="shared" si="2"/>
        <v>0</v>
      </c>
      <c r="I87" s="86"/>
    </row>
    <row r="88" spans="1:7" s="82" customFormat="1" ht="14.25">
      <c r="A88" s="78" t="s">
        <v>61</v>
      </c>
      <c r="B88" s="79" t="str">
        <f t="shared" si="1"/>
        <v>PRELIMINARES Y DEMOLICIONES PISOS Y ESCENARIO</v>
      </c>
      <c r="C88" s="48"/>
      <c r="D88" s="49"/>
      <c r="E88" s="49"/>
      <c r="F88" s="44"/>
      <c r="G88" s="81">
        <f t="shared" si="2"/>
        <v>0</v>
      </c>
    </row>
    <row r="89" spans="1:7" s="82" customFormat="1" ht="14.25">
      <c r="A89" s="78" t="s">
        <v>63</v>
      </c>
      <c r="B89" s="79" t="str">
        <f t="shared" si="1"/>
        <v>PISOS</v>
      </c>
      <c r="C89" s="48"/>
      <c r="D89" s="49"/>
      <c r="E89" s="49"/>
      <c r="F89" s="44"/>
      <c r="G89" s="81">
        <f t="shared" si="2"/>
        <v>0</v>
      </c>
    </row>
    <row r="90" spans="1:7" s="82" customFormat="1" ht="14.25">
      <c r="A90" s="78" t="s">
        <v>67</v>
      </c>
      <c r="B90" s="79" t="str">
        <f t="shared" si="1"/>
        <v>HERRERIA EN ZONA ESCENARIO</v>
      </c>
      <c r="C90" s="48"/>
      <c r="D90" s="49"/>
      <c r="E90" s="49"/>
      <c r="F90" s="44"/>
      <c r="G90" s="81">
        <f t="shared" si="2"/>
        <v>0</v>
      </c>
    </row>
    <row r="91" spans="1:7" ht="14.25">
      <c r="A91" s="60" t="s">
        <v>31</v>
      </c>
      <c r="B91" s="61" t="str">
        <f t="shared" si="1"/>
        <v>REHABILITACIÓN DE MUROS DE PIEDRA</v>
      </c>
      <c r="C91" s="36"/>
      <c r="D91" s="37"/>
      <c r="E91" s="38"/>
      <c r="F91" s="38"/>
      <c r="G91" s="51">
        <f t="shared" si="2"/>
        <v>0</v>
      </c>
    </row>
    <row r="92" spans="1:7" ht="14.25">
      <c r="A92" s="60" t="s">
        <v>69</v>
      </c>
      <c r="B92" s="61" t="str">
        <f t="shared" si="1"/>
        <v>ILUMINACIÓN</v>
      </c>
      <c r="C92" s="36"/>
      <c r="D92" s="37"/>
      <c r="E92" s="38"/>
      <c r="F92" s="38"/>
      <c r="G92" s="51">
        <f t="shared" si="2"/>
        <v>0</v>
      </c>
    </row>
    <row r="93" spans="1:7" s="82" customFormat="1" ht="14.25">
      <c r="A93" s="78" t="s">
        <v>75</v>
      </c>
      <c r="B93" s="79" t="str">
        <f t="shared" si="1"/>
        <v>ILUMINACIÓN EN FORO</v>
      </c>
      <c r="C93" s="48"/>
      <c r="D93" s="49"/>
      <c r="E93" s="49"/>
      <c r="F93" s="44"/>
      <c r="G93" s="81">
        <f t="shared" si="2"/>
        <v>0</v>
      </c>
    </row>
    <row r="94" spans="1:7" s="82" customFormat="1" ht="14.25">
      <c r="A94" s="78" t="s">
        <v>84</v>
      </c>
      <c r="B94" s="79" t="str">
        <f t="shared" si="1"/>
        <v>ILUMINACIÓN EN AREA EXTERIOR</v>
      </c>
      <c r="C94" s="48"/>
      <c r="D94" s="49"/>
      <c r="E94" s="49"/>
      <c r="F94" s="44"/>
      <c r="G94" s="81">
        <f t="shared" si="2"/>
        <v>0</v>
      </c>
    </row>
    <row r="95" spans="1:7" ht="14.25">
      <c r="A95" s="60" t="s">
        <v>71</v>
      </c>
      <c r="B95" s="61" t="str">
        <f t="shared" si="1"/>
        <v>AREA VERDE</v>
      </c>
      <c r="C95" s="36"/>
      <c r="D95" s="37"/>
      <c r="E95" s="38"/>
      <c r="F95" s="38"/>
      <c r="G95" s="51">
        <f t="shared" si="2"/>
        <v>0</v>
      </c>
    </row>
    <row r="96" spans="1:7" ht="14.25">
      <c r="A96" s="60" t="s">
        <v>72</v>
      </c>
      <c r="B96" s="61" t="str">
        <f t="shared" si="1"/>
        <v>LIMPIEZA GENERAL</v>
      </c>
      <c r="C96" s="36"/>
      <c r="D96" s="37"/>
      <c r="E96" s="38"/>
      <c r="F96" s="38"/>
      <c r="G96" s="51">
        <f t="shared" si="2"/>
        <v>0</v>
      </c>
    </row>
    <row r="97" spans="1:7" ht="14.25">
      <c r="A97" s="60"/>
      <c r="B97" s="61"/>
      <c r="C97" s="36"/>
      <c r="D97" s="37"/>
      <c r="E97" s="38"/>
      <c r="F97" s="38"/>
      <c r="G97" s="51"/>
    </row>
    <row r="98" spans="1:7" ht="14.25">
      <c r="A98" s="60"/>
      <c r="B98" s="61"/>
      <c r="C98" s="36"/>
      <c r="D98" s="37"/>
      <c r="E98" s="38"/>
      <c r="F98" s="38"/>
      <c r="G98" s="51"/>
    </row>
    <row r="99" spans="1:7" ht="14.25">
      <c r="A99" s="60"/>
      <c r="B99" s="61"/>
      <c r="C99" s="36"/>
      <c r="D99" s="37"/>
      <c r="E99" s="38"/>
      <c r="F99" s="38"/>
      <c r="G99" s="51"/>
    </row>
    <row r="100" spans="1:7" ht="14.25">
      <c r="A100" s="60"/>
      <c r="B100" s="61"/>
      <c r="C100" s="36"/>
      <c r="D100" s="37"/>
      <c r="E100" s="38"/>
      <c r="F100" s="38"/>
      <c r="G100" s="51"/>
    </row>
    <row r="101" spans="1:7" ht="14.25">
      <c r="A101" s="60"/>
      <c r="B101" s="61"/>
      <c r="C101" s="36"/>
      <c r="D101" s="37"/>
      <c r="E101" s="38"/>
      <c r="F101" s="38"/>
      <c r="G101" s="51"/>
    </row>
    <row r="102" spans="1:7" ht="14.25">
      <c r="A102" s="60"/>
      <c r="B102" s="61"/>
      <c r="C102" s="36"/>
      <c r="D102" s="37"/>
      <c r="E102" s="38"/>
      <c r="F102" s="38"/>
      <c r="G102" s="51"/>
    </row>
    <row r="103" spans="1:7" ht="14.25">
      <c r="A103" s="60"/>
      <c r="B103" s="61"/>
      <c r="C103" s="36"/>
      <c r="D103" s="37"/>
      <c r="E103" s="38"/>
      <c r="F103" s="38"/>
      <c r="G103" s="51"/>
    </row>
    <row r="104" spans="1:7" ht="14.25">
      <c r="A104" s="34"/>
      <c r="B104" s="35"/>
      <c r="C104" s="36"/>
      <c r="D104" s="37"/>
      <c r="E104" s="54"/>
      <c r="F104" s="38"/>
      <c r="G104" s="58"/>
    </row>
    <row r="105" spans="1:7" ht="15" customHeight="1">
      <c r="A105" s="95" t="s">
        <v>24</v>
      </c>
      <c r="B105" s="95"/>
      <c r="C105" s="95"/>
      <c r="D105" s="95"/>
      <c r="E105" s="95"/>
      <c r="F105" s="65" t="s">
        <v>25</v>
      </c>
      <c r="G105" s="66">
        <f>+G78</f>
        <v>0</v>
      </c>
    </row>
    <row r="106" spans="1:7" ht="14.25">
      <c r="A106" s="95" t="str">
        <f>+numtext(G107)</f>
        <v>CERO PESOS 00/100 M.N.</v>
      </c>
      <c r="B106" s="95"/>
      <c r="C106" s="95"/>
      <c r="D106" s="95"/>
      <c r="E106" s="95"/>
      <c r="F106" s="65" t="s">
        <v>26</v>
      </c>
      <c r="G106" s="66">
        <f>ROUND(G105*0.16,2)</f>
        <v>0</v>
      </c>
    </row>
    <row r="107" spans="1:7" ht="14.25">
      <c r="A107" s="71"/>
      <c r="B107" s="71"/>
      <c r="C107" s="71"/>
      <c r="D107" s="71"/>
      <c r="E107" s="71"/>
      <c r="F107" s="65" t="s">
        <v>27</v>
      </c>
      <c r="G107" s="66">
        <f>+G105+G106</f>
        <v>0</v>
      </c>
    </row>
    <row r="109" spans="7:7" ht="14.25">
      <c r="G109" s="84"/>
    </row>
    <row r="110" spans="7:7" ht="14.25">
      <c r="G110" s="84"/>
    </row>
  </sheetData>
  <autoFilter ref="A16:G107"/>
  <mergeCells count="15">
    <mergeCell ref="A106:E106"/>
    <mergeCell ref="C10:F10"/>
    <mergeCell ref="B11:B12"/>
    <mergeCell ref="C11:F12"/>
    <mergeCell ref="G11:G12"/>
    <mergeCell ref="A14:G14"/>
    <mergeCell ref="A105:E105"/>
    <mergeCell ref="C1:F1"/>
    <mergeCell ref="C3:F5"/>
    <mergeCell ref="B4:B5"/>
    <mergeCell ref="C6:E6"/>
    <mergeCell ref="B7:B9"/>
    <mergeCell ref="C7:E7"/>
    <mergeCell ref="C8:E8"/>
    <mergeCell ref="C9:E9"/>
  </mergeCells>
  <conditionalFormatting sqref="F22:F75">
    <cfRule type="containsText" priority="62" dxfId="56" operator="containsText" text="CERO">
      <formula>NOT(ISERROR(SEARCH("CERO",F22)))</formula>
    </cfRule>
  </conditionalFormatting>
  <conditionalFormatting sqref="F17:F18">
    <cfRule type="containsText" priority="63" dxfId="56" operator="containsText" text="CERO">
      <formula>NOT(ISERROR(SEARCH("CERO",F17)))</formula>
    </cfRule>
  </conditionalFormatting>
  <conditionalFormatting sqref="A103">
    <cfRule type="duplicateValues" priority="60" dxfId="54"/>
  </conditionalFormatting>
  <conditionalFormatting sqref="B103">
    <cfRule type="duplicateValues" priority="61" dxfId="54"/>
  </conditionalFormatting>
  <conditionalFormatting sqref="F19">
    <cfRule type="containsText" priority="59" dxfId="56" operator="containsText" text="CERO">
      <formula>NOT(ISERROR(SEARCH("CERO",F19)))</formula>
    </cfRule>
  </conditionalFormatting>
  <conditionalFormatting sqref="A20:A21">
    <cfRule type="duplicateValues" priority="57" dxfId="54"/>
  </conditionalFormatting>
  <conditionalFormatting sqref="F20:F21">
    <cfRule type="containsText" priority="58" dxfId="56" operator="containsText" text="CERO">
      <formula>NOT(ISERROR(SEARCH("CERO",F20)))</formula>
    </cfRule>
  </conditionalFormatting>
  <conditionalFormatting sqref="A30">
    <cfRule type="duplicateValues" priority="55" dxfId="54"/>
  </conditionalFormatting>
  <conditionalFormatting sqref="B20:B21">
    <cfRule type="duplicateValues" priority="54" dxfId="54"/>
  </conditionalFormatting>
  <conditionalFormatting sqref="A52">
    <cfRule type="duplicateValues" priority="47" dxfId="54"/>
  </conditionalFormatting>
  <conditionalFormatting sqref="F52">
    <cfRule type="containsText" priority="48" dxfId="56" operator="containsText" text="CERO">
      <formula>NOT(ISERROR(SEARCH("CERO",F52)))</formula>
    </cfRule>
  </conditionalFormatting>
  <conditionalFormatting sqref="B52">
    <cfRule type="duplicateValues" priority="46" dxfId="54"/>
  </conditionalFormatting>
  <conditionalFormatting sqref="A80 A84 A87 A91:A92 A95:A102">
    <cfRule type="duplicateValues" priority="64" dxfId="54"/>
  </conditionalFormatting>
  <conditionalFormatting sqref="B80 B84 B87 B91:B92 B95:B102">
    <cfRule type="duplicateValues" priority="65" dxfId="54"/>
  </conditionalFormatting>
  <conditionalFormatting sqref="A24">
    <cfRule type="duplicateValues" priority="43" dxfId="54"/>
  </conditionalFormatting>
  <conditionalFormatting sqref="F24">
    <cfRule type="containsText" priority="44" dxfId="56" operator="containsText" text="CERO">
      <formula>NOT(ISERROR(SEARCH("CERO",F24)))</formula>
    </cfRule>
  </conditionalFormatting>
  <conditionalFormatting sqref="B24">
    <cfRule type="duplicateValues" priority="42" dxfId="54"/>
  </conditionalFormatting>
  <conditionalFormatting sqref="A26">
    <cfRule type="duplicateValues" priority="40" dxfId="54"/>
  </conditionalFormatting>
  <conditionalFormatting sqref="F26">
    <cfRule type="containsText" priority="41" dxfId="56" operator="containsText" text="CERO">
      <formula>NOT(ISERROR(SEARCH("CERO",F26)))</formula>
    </cfRule>
  </conditionalFormatting>
  <conditionalFormatting sqref="B26">
    <cfRule type="duplicateValues" priority="39" dxfId="54"/>
  </conditionalFormatting>
  <conditionalFormatting sqref="B30">
    <cfRule type="duplicateValues" priority="38" dxfId="54"/>
  </conditionalFormatting>
  <conditionalFormatting sqref="A31">
    <cfRule type="duplicateValues" priority="36" dxfId="54"/>
  </conditionalFormatting>
  <conditionalFormatting sqref="B31">
    <cfRule type="duplicateValues" priority="35" dxfId="54"/>
  </conditionalFormatting>
  <conditionalFormatting sqref="A34">
    <cfRule type="duplicateValues" priority="34" dxfId="54"/>
  </conditionalFormatting>
  <conditionalFormatting sqref="B34">
    <cfRule type="duplicateValues" priority="33" dxfId="54"/>
  </conditionalFormatting>
  <conditionalFormatting sqref="A37">
    <cfRule type="duplicateValues" priority="32" dxfId="54"/>
  </conditionalFormatting>
  <conditionalFormatting sqref="B37">
    <cfRule type="duplicateValues" priority="31" dxfId="54"/>
  </conditionalFormatting>
  <conditionalFormatting sqref="A38">
    <cfRule type="duplicateValues" priority="30" dxfId="54"/>
  </conditionalFormatting>
  <conditionalFormatting sqref="B38">
    <cfRule type="duplicateValues" priority="29" dxfId="54"/>
  </conditionalFormatting>
  <conditionalFormatting sqref="A42">
    <cfRule type="duplicateValues" priority="28" dxfId="54"/>
  </conditionalFormatting>
  <conditionalFormatting sqref="B42">
    <cfRule type="duplicateValues" priority="27" dxfId="54"/>
  </conditionalFormatting>
  <conditionalFormatting sqref="A50">
    <cfRule type="duplicateValues" priority="195" dxfId="54"/>
  </conditionalFormatting>
  <conditionalFormatting sqref="B50">
    <cfRule type="duplicateValues" priority="196" dxfId="54"/>
  </conditionalFormatting>
  <conditionalFormatting sqref="A47">
    <cfRule type="duplicateValues" priority="24" dxfId="54"/>
  </conditionalFormatting>
  <conditionalFormatting sqref="B47">
    <cfRule type="duplicateValues" priority="23" dxfId="54"/>
  </conditionalFormatting>
  <conditionalFormatting sqref="A73">
    <cfRule type="duplicateValues" priority="21" dxfId="54"/>
  </conditionalFormatting>
  <conditionalFormatting sqref="F73">
    <cfRule type="containsText" priority="22" dxfId="56" operator="containsText" text="CERO">
      <formula>NOT(ISERROR(SEARCH("CERO",F73)))</formula>
    </cfRule>
  </conditionalFormatting>
  <conditionalFormatting sqref="B73">
    <cfRule type="duplicateValues" priority="20" dxfId="54"/>
  </conditionalFormatting>
  <conditionalFormatting sqref="A70">
    <cfRule type="duplicateValues" priority="18" dxfId="54"/>
  </conditionalFormatting>
  <conditionalFormatting sqref="F70:F71">
    <cfRule type="containsText" priority="19" dxfId="56" operator="containsText" text="CERO">
      <formula>NOT(ISERROR(SEARCH("CERO",F70)))</formula>
    </cfRule>
  </conditionalFormatting>
  <conditionalFormatting sqref="B70">
    <cfRule type="duplicateValues" priority="17" dxfId="54"/>
  </conditionalFormatting>
  <conditionalFormatting sqref="A53">
    <cfRule type="duplicateValues" priority="16" dxfId="54"/>
  </conditionalFormatting>
  <conditionalFormatting sqref="B53">
    <cfRule type="duplicateValues" priority="15" dxfId="54"/>
  </conditionalFormatting>
  <conditionalFormatting sqref="A58">
    <cfRule type="duplicateValues" priority="14" dxfId="54"/>
  </conditionalFormatting>
  <conditionalFormatting sqref="B58">
    <cfRule type="duplicateValues" priority="13" dxfId="54"/>
  </conditionalFormatting>
  <conditionalFormatting sqref="F81:F83">
    <cfRule type="containsText" priority="12" dxfId="56" operator="containsText" text="CERO">
      <formula>NOT(ISERROR(SEARCH("CERO",F81)))</formula>
    </cfRule>
  </conditionalFormatting>
  <conditionalFormatting sqref="A81:A83">
    <cfRule type="duplicateValues" priority="11" dxfId="54"/>
  </conditionalFormatting>
  <conditionalFormatting sqref="B81:B83">
    <cfRule type="duplicateValues" priority="10" dxfId="54"/>
  </conditionalFormatting>
  <conditionalFormatting sqref="F85:F86">
    <cfRule type="containsText" priority="9" dxfId="56" operator="containsText" text="CERO">
      <formula>NOT(ISERROR(SEARCH("CERO",F85)))</formula>
    </cfRule>
  </conditionalFormatting>
  <conditionalFormatting sqref="A85:A86">
    <cfRule type="duplicateValues" priority="8" dxfId="54"/>
  </conditionalFormatting>
  <conditionalFormatting sqref="B85:B86">
    <cfRule type="duplicateValues" priority="7" dxfId="54"/>
  </conditionalFormatting>
  <conditionalFormatting sqref="F88:F90">
    <cfRule type="containsText" priority="6" dxfId="56" operator="containsText" text="CERO">
      <formula>NOT(ISERROR(SEARCH("CERO",F88)))</formula>
    </cfRule>
  </conditionalFormatting>
  <conditionalFormatting sqref="A88:A90">
    <cfRule type="duplicateValues" priority="5" dxfId="54"/>
  </conditionalFormatting>
  <conditionalFormatting sqref="B88:B90">
    <cfRule type="duplicateValues" priority="4" dxfId="54"/>
  </conditionalFormatting>
  <conditionalFormatting sqref="F93:F94">
    <cfRule type="containsText" priority="3" dxfId="56" operator="containsText" text="CERO">
      <formula>NOT(ISERROR(SEARCH("CERO",F93)))</formula>
    </cfRule>
  </conditionalFormatting>
  <conditionalFormatting sqref="A93:A94">
    <cfRule type="duplicateValues" priority="2" dxfId="54"/>
  </conditionalFormatting>
  <conditionalFormatting sqref="B93:B94">
    <cfRule type="duplicateValues" priority="1" dxfId="54"/>
  </conditionalFormatting>
  <pageMargins left="0.196850393700787" right="0.196850393700787" top="0.196850393700787" bottom="0.196850393700787" header="0.511811023622047" footer="0"/>
  <pageSetup firstPageNumber="1" useFirstPageNumber="1" fitToHeight="0" horizontalDpi="300" verticalDpi="300" orientation="landscape" paperSize="1" scale="76" r:id="rId2"/>
  <headerFooter>
    <oddFooter>&amp;CPágina &amp;P de &amp;N</oddFooter>
  </headerFooter>
  <rowBreaks count="2" manualBreakCount="2">
    <brk id="33" max="6" man="1"/>
    <brk id="75" max="16383" man="1"/>
  </rowBreaks>
  <colBreaks count="1" manualBreakCount="1">
    <brk id="7" max="159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saulo enciso</dc:creator>
  <cp:keywords/>
  <dc:description/>
  <cp:lastModifiedBy>Jose Manuel Santiesteban Zaldivar</cp:lastModifiedBy>
  <cp:lastPrinted>2026-07-22T19:47:17Z</cp:lastPrinted>
  <dcterms:created xsi:type="dcterms:W3CDTF">2020-01-21T15:53:00Z</dcterms:created>
  <dcterms:modified xsi:type="dcterms:W3CDTF">2026-07-24T22:25:27Z</dcterms:modified>
  <cp:category/>
  <cp:revision>10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2058-11.2.0.10351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F004B19DD70B44CA8C0E6973A006BCC9</vt:lpwstr>
  </property>
</Properties>
</file>