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Default Extension="tif" ContentType="image/tiff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wdp" ContentType="image/vnd.ms-photo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2" codeName="{4D1C537B-E38A-612A-F078-A93A15B4B7F4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tomas\Dropbox\Trabajo\Siop\2026\1.- Convocatorias\25.-\0518-2026 muros\"/>
    </mc:Choice>
  </mc:AlternateContent>
  <bookViews>
    <workbookView xWindow="-120" yWindow="-120" windowWidth="29040" windowHeight="15720" activeTab="0"/>
  </bookViews>
  <sheets>
    <sheet name="CATALOGO" sheetId="2" r:id="rId3"/>
  </sheets>
  <definedNames>
    <definedName name="_xlnm._FilterDatabase" localSheetId="0" hidden="1">CATALOGO!$B$16:$H$59</definedName>
    <definedName name="_xleta.SUBTOTAL" hidden="1">#NAME?</definedName>
    <definedName name="area" localSheetId="0">#REF!</definedName>
    <definedName name="area">#REF!</definedName>
    <definedName name="_xlnm.Print_Area" localSheetId="0">CATALOGO!$B$1:$H$76</definedName>
    <definedName name="cargo" localSheetId="0">#REF!</definedName>
    <definedName name="cargo">#REF!</definedName>
    <definedName name="cargocontacto" localSheetId="0">#REF!</definedName>
    <definedName name="cargocontacto">#REF!</definedName>
    <definedName name="cargoresponsabledelaobra" localSheetId="0">#REF!</definedName>
    <definedName name="cargoresponsabledelaobra">#REF!</definedName>
    <definedName name="cargovendedor" localSheetId="0">#REF!</definedName>
    <definedName name="cargovendedor">#REF!</definedName>
    <definedName name="ciudad" localSheetId="0">#REF!</definedName>
    <definedName name="ciudad">#REF!</definedName>
    <definedName name="ciudadcliente" localSheetId="0">#REF!</definedName>
    <definedName name="ciudadcliente">#REF!</definedName>
    <definedName name="ciudaddelaobra" localSheetId="0">#REF!</definedName>
    <definedName name="ciudaddelaobra">#REF!</definedName>
    <definedName name="cmic" localSheetId="0">#REF!</definedName>
    <definedName name="cmic">#REF!</definedName>
    <definedName name="codigodelaobra" localSheetId="0">#REF!</definedName>
    <definedName name="codigodelaobra">#REF!</definedName>
    <definedName name="codigopostalcliente" localSheetId="0">#REF!</definedName>
    <definedName name="codigopostalcliente">#REF!</definedName>
    <definedName name="codigopostaldelaobra" localSheetId="0">#REF!</definedName>
    <definedName name="codigopostaldelaobra">#REF!</definedName>
    <definedName name="codigovendedor" localSheetId="0">#REF!</definedName>
    <definedName name="codigovendedor">#REF!</definedName>
    <definedName name="colonia" localSheetId="0">#REF!</definedName>
    <definedName name="colonia">#REF!</definedName>
    <definedName name="coloniacliente" localSheetId="0">#REF!</definedName>
    <definedName name="coloniacliente">#REF!</definedName>
    <definedName name="coloniadelaobra" localSheetId="0">#REF!</definedName>
    <definedName name="coloniadelaobra">#REF!</definedName>
    <definedName name="contactocliente" localSheetId="0">#REF!</definedName>
    <definedName name="contactocliente">#REF!</definedName>
    <definedName name="decimalesredondeo" localSheetId="0">#REF!</definedName>
    <definedName name="decimalesredondeo">#REF!</definedName>
    <definedName name="departamento" localSheetId="0">#REF!</definedName>
    <definedName name="departamento">#REF!</definedName>
    <definedName name="direccioncliente" localSheetId="0">#REF!</definedName>
    <definedName name="direccioncliente">#REF!</definedName>
    <definedName name="direcciondeconcurso" localSheetId="0">#REF!</definedName>
    <definedName name="direcciondeconcurso">#REF!</definedName>
    <definedName name="direcciondelaobra" localSheetId="0">#REF!</definedName>
    <definedName name="direcciondelaobra">#REF!</definedName>
    <definedName name="domicilio" localSheetId="0">#REF!</definedName>
    <definedName name="domicilio">#REF!</definedName>
    <definedName name="email" localSheetId="0">#REF!</definedName>
    <definedName name="email">#REF!</definedName>
    <definedName name="emailcliente" localSheetId="0">#REF!</definedName>
    <definedName name="emailcliente">#REF!</definedName>
    <definedName name="emaildelaobra" localSheetId="0">#REF!</definedName>
    <definedName name="emaildelaobra">#REF!</definedName>
    <definedName name="estado" localSheetId="0">#REF!</definedName>
    <definedName name="estado">#REF!</definedName>
    <definedName name="estadodelaobra" localSheetId="0">#REF!</definedName>
    <definedName name="estadodelaobra">#REF!</definedName>
    <definedName name="FACTOR">CATALOGO!#REF!</definedName>
    <definedName name="fechaconvocatoria" localSheetId="0">#REF!</definedName>
    <definedName name="fechaconvocatoria">#REF!</definedName>
    <definedName name="fechadeconcurso" localSheetId="0">#REF!</definedName>
    <definedName name="fechadeconcurso">#REF!</definedName>
    <definedName name="fechainicio" localSheetId="0">#REF!</definedName>
    <definedName name="fechainicio">#REF!</definedName>
    <definedName name="fechaterminacion" localSheetId="0">#REF!</definedName>
    <definedName name="fechaterminacion">#REF!</definedName>
    <definedName name="imss" localSheetId="0">#REF!</definedName>
    <definedName name="imss">#REF!</definedName>
    <definedName name="infonavit" localSheetId="0">#REF!</definedName>
    <definedName name="infonavit">#REF!</definedName>
    <definedName name="mailcontacto" localSheetId="0">#REF!</definedName>
    <definedName name="mailcontacto">#REF!</definedName>
    <definedName name="mailvendedor" localSheetId="0">#REF!</definedName>
    <definedName name="mailvendedor">#REF!</definedName>
    <definedName name="nombrecliente" localSheetId="0">#REF!</definedName>
    <definedName name="nombrecliente">#REF!</definedName>
    <definedName name="nombredelaobra" localSheetId="0">#REF!</definedName>
    <definedName name="nombredelaobra">#REF!</definedName>
    <definedName name="nombrevendedor" localSheetId="0">#REF!</definedName>
    <definedName name="nombrevendedor">#REF!</definedName>
    <definedName name="numconvocatoria" localSheetId="0">#REF!</definedName>
    <definedName name="numconvocatoria">#REF!</definedName>
    <definedName name="numerodeconcurso" localSheetId="0">#REF!</definedName>
    <definedName name="numerodeconcurso">#REF!</definedName>
    <definedName name="plazocalculado" localSheetId="0">#REF!</definedName>
    <definedName name="plazocalculado">#REF!</definedName>
    <definedName name="plazoreal" localSheetId="0">#REF!</definedName>
    <definedName name="plazoreal">#REF!</definedName>
    <definedName name="porcentajeivapresupuesto" localSheetId="0">#REF!</definedName>
    <definedName name="porcentajeivapresupuesto">#REF!</definedName>
    <definedName name="primeramoneda" localSheetId="0">#REF!</definedName>
    <definedName name="primeramoneda">#REF!</definedName>
    <definedName name="_xlnm.Print_Titles" localSheetId="0">CATALOGO!$1:$16</definedName>
    <definedName name="razonsocial" localSheetId="0">#REF!</definedName>
    <definedName name="razonsocial">#REF!</definedName>
    <definedName name="remateprimeramoneda" localSheetId="0">#REF!</definedName>
    <definedName name="remateprimeramoneda">#REF!</definedName>
    <definedName name="rematesegundamoneda" localSheetId="0">#REF!</definedName>
    <definedName name="rematesegundamoneda">#REF!</definedName>
    <definedName name="responsable" localSheetId="0">#REF!</definedName>
    <definedName name="responsable">#REF!</definedName>
    <definedName name="responsabledelaobra" localSheetId="0">#REF!</definedName>
    <definedName name="responsabledelaobra">#REF!</definedName>
    <definedName name="rfc" localSheetId="0">#REF!</definedName>
    <definedName name="rfc">#REF!</definedName>
    <definedName name="segundamoneda" localSheetId="0">#REF!</definedName>
    <definedName name="segundamoneda">#REF!</definedName>
    <definedName name="telefono" localSheetId="0">#REF!</definedName>
    <definedName name="telefono">#REF!</definedName>
    <definedName name="telefonocliente" localSheetId="0">#REF!</definedName>
    <definedName name="telefonocliente">#REF!</definedName>
    <definedName name="telefonocontacto" localSheetId="0">#REF!</definedName>
    <definedName name="telefonocontacto">#REF!</definedName>
    <definedName name="telefonodelaobra" localSheetId="0">#REF!</definedName>
    <definedName name="telefonodelaobra">#REF!</definedName>
    <definedName name="telefonovendedor" localSheetId="0">#REF!</definedName>
    <definedName name="telefonovendedor">#REF!</definedName>
    <definedName name="tipodelicitacion" localSheetId="0">#REF!</definedName>
    <definedName name="tipodelicitacion">#REF!</definedName>
    <definedName name="totalpresupuestoprimeramoneda" localSheetId="0">#REF!</definedName>
    <definedName name="totalpresupuestoprimeramoneda">#REF!</definedName>
    <definedName name="totalpresupuestosegundamoneda" localSheetId="0">#REF!</definedName>
    <definedName name="totalpresupuestosegundamoned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2" l="1"/>
</calcChain>
</file>

<file path=xl/metadata.xml><?xml version="1.0" encoding="utf-8"?>
<metadata xmlns="http://schemas.openxmlformats.org/spreadsheetml/2006/main" xmlns:xda="http://schemas.microsoft.com/office/spreadsheetml/2017/dynamicarray" xmlns:xlrd="http://schemas.microsoft.com/office/spreadsheetml/2017/richdata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<sst xmlns="http://schemas.openxmlformats.org/spreadsheetml/2006/main" count="156" uniqueCount="95">
  <si>
    <t>DESCRIPCIÓN GENERAL DE LOS TRABAJOS:</t>
  </si>
  <si>
    <t>PLAZO DE EJECUCIÓN:</t>
  </si>
  <si>
    <t>CLAVE</t>
  </si>
  <si>
    <t xml:space="preserve">DESCRIPCIÓN </t>
  </si>
  <si>
    <t>UNIDAD</t>
  </si>
  <si>
    <t>CANTIDAD</t>
  </si>
  <si>
    <t>IMPORTE ($) M. N.</t>
  </si>
  <si>
    <t>IMPORTE CON LETRA (IVA INCLUIDO)</t>
  </si>
  <si>
    <t>SUBTOTAL M. N.</t>
  </si>
  <si>
    <t>IVA M. N.</t>
  </si>
  <si>
    <t>TOTAL M. N.</t>
  </si>
  <si>
    <t>GOBIERNO DEL ESTADO DE JALISCO</t>
  </si>
  <si>
    <t>SECRETARÍA DE INFRAESTRUCTURA Y OBRA PÚBLICA</t>
  </si>
  <si>
    <t>FECHA:</t>
  </si>
  <si>
    <t>A</t>
  </si>
  <si>
    <t>A1</t>
  </si>
  <si>
    <t>RAZÓN SOCIAL DEL CONTRATISTA:</t>
  </si>
  <si>
    <t>PRECIO UNITARIO ($) PROPUESTO</t>
  </si>
  <si>
    <t>PRECIO UNITARIO ($) PROPUESTO CON LETRA</t>
  </si>
  <si>
    <t>FECHA DE INICIO AUTORIZADA:</t>
  </si>
  <si>
    <t>FECHA DE TERMINACIÓN AUTORIZADA:</t>
  </si>
  <si>
    <t>CATÁLOGO DE CONCEPTOS</t>
  </si>
  <si>
    <t>RESUMEN DE PARTIDAS</t>
  </si>
  <si>
    <t>DIRECCIÓN GENERAL DE LICITACIÓN Y CONTRATACIÓN</t>
  </si>
  <si>
    <t>DOCUMENTO</t>
  </si>
  <si>
    <t>NÚMERO DE PROCEDIMIENTO:</t>
  </si>
  <si>
    <t>NOMBRE Y FIRMA DEL REPRESENTANTE LEGAL</t>
  </si>
  <si>
    <t>PZA</t>
  </si>
  <si>
    <t>E2</t>
  </si>
  <si>
    <t>M3</t>
  </si>
  <si>
    <t>M2</t>
  </si>
  <si>
    <t>A2</t>
  </si>
  <si>
    <t>SIOP-001</t>
  </si>
  <si>
    <t>TRAZO Y NIVELACIÓN CON EQUIPO TOPOGRAFICO DEL TERRENO ESTABLECIENDO EJES Y REFERENCIAS Y BANCOS DE NIVEL, INCLUYE: CRUCETAS, ESTACAS, HILOS, MARCAS Y TRAZOS CON CALHIDRA, MANO DE OBRA, EQUIPO Y HERRAMIENTA.</t>
  </si>
  <si>
    <t>ACARREO EN CAMION A KILÓMETROS SUBSECUENTES DE MATERIAL PRODUCTO DE EXCAVACIÓN Y/O DEMOLICIÓN,  INCLUYE: MANO DE OBRA, EQUIPO Y HERRAMIENTA, MEDIDO EN SECCION DE PROYECTO. (NORMA S. C. T. N-CTR-CAR-1-01-013-00)</t>
  </si>
  <si>
    <t>M3/KM</t>
  </si>
  <si>
    <t>RELLENO EN CEPAS O MESETAS CON MATERIAL DE BANCO COMPACTADO AL 90% CON COMPACTADOR DE IMPACTO, EN CAPAS NO MAYORES DE 20 CM., INCLUYE: INCORPORACION DE AGUA NECESARIA, MANO DE OBRA, HERRAMIENTAS Y ACARREOS.</t>
  </si>
  <si>
    <t>SUMINISTRO, COLOCACIÓN Y HABILITADO DE ACERO DE REFUERZO DE Fy=4200, INCLUYE: MATERIALES, TRASLAPES, SILLETAS, HABILITADO, AMARRES, MANO DE OBRA, EQUIPO Y HERRAMIENTA.</t>
  </si>
  <si>
    <t>KG</t>
  </si>
  <si>
    <t>CARGA MECÁNICA Y ACARREO EN CAMION 1 ER. KILOMETRO, DE MATERIAL PRODUCTO DE EXCAVACIÓN Y/O DEMOLICIÓN, INCLUYE: MANO DE OBRA, EQUIPO Y HERRAMIENTA, MEDIDO EN SECCION DE PROYECTO.(NORMA S. C. T. N-CTR-CAR-1-01-013-00).</t>
  </si>
  <si>
    <t>A1.1</t>
  </si>
  <si>
    <t>A1.2</t>
  </si>
  <si>
    <t>A1.3</t>
  </si>
  <si>
    <t>A2.1</t>
  </si>
  <si>
    <t>A2.2</t>
  </si>
  <si>
    <t>A2.3</t>
  </si>
  <si>
    <t>PRELIMINARES</t>
  </si>
  <si>
    <t>EXCAVACIÓN PARA POR MEDIOS MECÁNICOS EN MATERIAL TIPO II, A CUALQUIER PROFUNDIDAD, INCLUYE: AFINE DE PISOS Y TALUDES, RETIRO DEL MATERIAL A BANCO DE OBRA INDICADO POR SUPERVISIÓN, MANO DE OBRA, EQUIPO Y HERRAMIENTA.</t>
  </si>
  <si>
    <t>EXCAVACIÓN POR MEDIOS MANUALES DE 0.00 A -2.00 M, EN MATERIAL TIPO II, INCLUYE: RETIRO DEL MATERIAL A BANCO DE OBRA INDICADO POR SUPERVISIÓN, MANO DE OBRA, EQUIPO Y HERRAMIENTA.</t>
  </si>
  <si>
    <t>PLANTILLA DE 5 CM DE ESPESOR DE CONCRETO HECHO EN OBRA DE F´c=150 kg/cm2, INCLUYE: PREPARACIÓN DE LA SUPERFICIE, NIVELACIÓN, MAESTREADO, COLADO, MANO DE OBRA, EQUIPO Y HERRAMIENTA.</t>
  </si>
  <si>
    <t>ESTRUCTURA</t>
  </si>
  <si>
    <t>CIMBRA DE MADERA,  ACABADO APARENTE, EN ESTRUCTURA (MUROS, COLUMNAS, TRABES Y LOSAS), CON CIMBRAPLAY DE 16 MM. INCLUYE: DESPERDICIO, HABILITADO, CIMBRADO Y DESCIMBRA, NIVELACION, PLOMEO MATERIAL, MANO DE OBRA , HERRAMIENTA, ACARREO DEL MATRIAL DENTRO Y FUERA DE LA OBRA.</t>
  </si>
  <si>
    <t>SUMINISTRO Y COLADO DE CONCRETO PREMEZCLADO  DE F'C=250 KG/CM2  T.M.A. 3/4" R.N., INCLUYE: DESPERCIDICIO, BOMBERO ACARREOS, COLADO, VIBRADO, MANO DE OBRA, EQUIPO Y HERRAMIENTA.</t>
  </si>
  <si>
    <t>ESTAMPADO EN MURO DE CONCRETO DE LOGOTIPO SEGUN LO INDIQUE SUPERVISION MI MACRO O GOBIERNO DE JALISCO CON MEDIDAS DE 80 CENTIMETROS X 40 CENTIMETROS CONSIDERANDO MOLDE DE MADERA MDF CORTADO CON LASER DE 6 MM DE ESPESOR COLOCADO SOBRE CIMBRA APARENTE PARA MUROS DE CONCRETO INCLUYE CORTE LASER DE LOGOTIPO APROBADO POR SUPERVISION HABILITADO EN CIMBRA CHULEO AL DESCIMBRAR MATERIALES ELEMENTOS DE FIJACION RETIRO Y MANO DE OBRA</t>
  </si>
  <si>
    <t>RELLENOS</t>
  </si>
  <si>
    <t>FORMACION DE CAPA DE GRAVA  T.M.A 1 ½”, DE ESPESOR VARIABLE PARA FILTRO, INCLUYE: SUMINISTRO DE LOS MATERIALES, BANDEO, CONFORMACIÓN Y AFINE DEL MATERIAL, COMPACTACION EN CAPAS NO MAYORES DE 20 CM CON EXCAVADORA DE MÁS 20 TON DE PESO, SEÑALAMIENTO, LOS TIEMPOS EMPLEADOS EN EL TRANSPORTE DURANTE LAS CARGAS Y DESCARGAS, HERRAMIENTA, MANO DE OBRA, MAQUINARIA Y EQUIPO (NORMA S.I.C.T. N-CMT-3-04-001/05).</t>
  </si>
  <si>
    <t>SUMINISTRO Y COLOCACION DE GEOMEMBRA MALLA  GEOTEXTIL DE 200 GRS/M2, INCLUYE: TENDIDO, TRASLAPES, DESPERDICIOS, ACARREOS AL SITIO DE COLOCACION, MANO DE OBRA, EQUIPO Y HERRAMIENTA.</t>
  </si>
  <si>
    <t>PARAPETOS</t>
  </si>
  <si>
    <t>A1.4</t>
  </si>
  <si>
    <t>SIOP-002</t>
  </si>
  <si>
    <t>SIOP-003</t>
  </si>
  <si>
    <t>SIOP-004</t>
  </si>
  <si>
    <t>SIOP-005</t>
  </si>
  <si>
    <t>SIOP-006</t>
  </si>
  <si>
    <t>SIOP-007</t>
  </si>
  <si>
    <t>SIOP-008</t>
  </si>
  <si>
    <t>SIOP-009</t>
  </si>
  <si>
    <t>SIOP-010</t>
  </si>
  <si>
    <t>SIOP-011</t>
  </si>
  <si>
    <t>SIOP-012</t>
  </si>
  <si>
    <t>SIOP-013</t>
  </si>
  <si>
    <t>SIOP-014</t>
  </si>
  <si>
    <t>SIOP-015</t>
  </si>
  <si>
    <t>SIOP-016</t>
  </si>
  <si>
    <t>SIOP-E-ECI-OB-LP-0518-2026</t>
  </si>
  <si>
    <t>Construcción de muro de contención lado norte y sur en las instalaciones del SIAPA en la Av. Gobernador Curiel 3577, en el municipio de Guadalajara, Jalisco.</t>
  </si>
  <si>
    <t>A2.4</t>
  </si>
  <si>
    <t>MURO DE CONTENCIÓN LADO NORTE</t>
  </si>
  <si>
    <t>MURO DE CONTENCIÓN LADO SUR</t>
  </si>
  <si>
    <t>SIOP-017</t>
  </si>
  <si>
    <t>SIOP-018</t>
  </si>
  <si>
    <t>SIOP-019</t>
  </si>
  <si>
    <t>SIOP-020</t>
  </si>
  <si>
    <t>SIOP-021</t>
  </si>
  <si>
    <t>SIOP-022</t>
  </si>
  <si>
    <t>SIOP-023</t>
  </si>
  <si>
    <t>SIOP-024</t>
  </si>
  <si>
    <t>SIOP-025</t>
  </si>
  <si>
    <t>SIOP-026</t>
  </si>
  <si>
    <t>SIOP-027</t>
  </si>
  <si>
    <t>SIOP-028</t>
  </si>
  <si>
    <t>SIOP-029</t>
  </si>
  <si>
    <t>SIOP-030</t>
  </si>
  <si>
    <t>SIOP-031</t>
  </si>
  <si>
    <t>SIOP-032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</si>
</sst>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&quot;$&quot;#,##0.00"/>
    <numFmt numFmtId="165" formatCode="#,##0.0000"/>
    <numFmt numFmtId="166" formatCode="&quot;$&quot;#,##0.000000"/>
  </numFmts>
  <fonts count="26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rgb="FF006600"/>
      <name val="Calibri"/>
      <family val="2"/>
      <scheme val="minor"/>
    </font>
    <font>
      <sz val="11"/>
      <color rgb="FF006600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00010025501251"/>
        <bgColor indexed="64"/>
      </patternFill>
    </fill>
    <fill>
      <patternFill patternType="solid">
        <fgColor theme="5" tint="0.800010025501251"/>
        <bgColor indexed="64"/>
      </patternFill>
    </fill>
    <fill>
      <patternFill patternType="solid">
        <fgColor theme="6" tint="0.800010025501251"/>
        <bgColor indexed="64"/>
      </patternFill>
    </fill>
    <fill>
      <patternFill patternType="solid">
        <fgColor theme="7" tint="0.800010025501251"/>
        <bgColor indexed="64"/>
      </patternFill>
    </fill>
    <fill>
      <patternFill patternType="solid">
        <fgColor theme="8" tint="0.800010025501251"/>
        <bgColor indexed="64"/>
      </patternFill>
    </fill>
    <fill>
      <patternFill patternType="solid">
        <fgColor theme="9" tint="0.800010025501251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4" tint="0.400009989738464"/>
        <bgColor indexed="64"/>
      </patternFill>
    </fill>
    <fill>
      <patternFill patternType="solid">
        <fgColor theme="5" tint="0.400009989738464"/>
        <bgColor indexed="64"/>
      </patternFill>
    </fill>
    <fill>
      <patternFill patternType="solid">
        <fgColor theme="6" tint="0.400009989738464"/>
        <bgColor indexed="64"/>
      </patternFill>
    </fill>
    <fill>
      <patternFill patternType="solid">
        <fgColor theme="7" tint="0.400009989738464"/>
        <bgColor indexed="64"/>
      </patternFill>
    </fill>
    <fill>
      <patternFill patternType="solid">
        <fgColor theme="8" tint="0.400009989738464"/>
        <bgColor indexed="64"/>
      </patternFill>
    </fill>
    <fill>
      <patternFill patternType="solid">
        <fgColor theme="9" tint="0.40000998973846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953B"/>
        <bgColor indexed="64"/>
      </patternFill>
    </fill>
    <fill>
      <patternFill patternType="solid">
        <fgColor theme="0" tint="-0.249970003962517"/>
        <bgColor indexed="64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499980002641678"/>
      </bottom>
    </border>
    <border>
      <left/>
      <right/>
      <top/>
      <bottom style="medium">
        <color theme="4" tint="0.399980008602142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/>
    </border>
    <border>
      <left/>
      <right style="medium">
        <color auto="1"/>
      </right>
      <top/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/>
      <right/>
      <top style="medium">
        <color auto="1"/>
      </top>
      <bottom/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</borders>
  <cellStyleXfs count="72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/>
      <protection/>
    </xf>
    <xf numFmtId="0" fontId="2" fillId="0" borderId="0">
      <alignment/>
      <protection/>
    </xf>
    <xf numFmtId="44" fontId="2" fillId="0" borderId="0" applyFont="0" applyFill="0" applyBorder="0" applyAlignment="0" applyProtection="0"/>
    <xf numFmtId="0" fontId="2" fillId="0" borderId="0">
      <alignment/>
      <protection/>
    </xf>
    <xf numFmtId="44" fontId="0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>
      <alignment/>
      <protection/>
    </xf>
    <xf numFmtId="0" fontId="2" fillId="0" borderId="0">
      <alignment/>
      <protection/>
    </xf>
    <xf numFmtId="0" fontId="2" fillId="0" borderId="0">
      <alignment/>
      <protection/>
    </xf>
    <xf numFmtId="44" fontId="2" fillId="0" borderId="0" applyFont="0" applyFill="0" applyBorder="0" applyAlignment="0" applyProtection="0"/>
    <xf numFmtId="44" fontId="0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0" fillId="2" borderId="0" applyNumberFormat="0" applyBorder="0" applyAlignment="0" applyProtection="0"/>
    <xf numFmtId="0" fontId="0" fillId="3" borderId="0" applyNumberFormat="0" applyBorder="0" applyAlignment="0" applyProtection="0"/>
    <xf numFmtId="0" fontId="0" fillId="4" borderId="0" applyNumberFormat="0" applyBorder="0" applyAlignment="0" applyProtection="0"/>
    <xf numFmtId="0" fontId="0" fillId="5" borderId="0" applyNumberFormat="0" applyBorder="0" applyAlignment="0" applyProtection="0"/>
    <xf numFmtId="0" fontId="0" fillId="6" borderId="0" applyNumberFormat="0" applyBorder="0" applyAlignment="0" applyProtection="0"/>
    <xf numFmtId="0" fontId="0" fillId="7" borderId="0" applyNumberFormat="0" applyBorder="0" applyAlignment="0" applyProtection="0"/>
    <xf numFmtId="0" fontId="0" fillId="8" borderId="0" applyNumberFormat="0" applyBorder="0" applyAlignment="0" applyProtection="0"/>
    <xf numFmtId="0" fontId="0" fillId="9" borderId="0" applyNumberFormat="0" applyBorder="0" applyAlignment="0" applyProtection="0"/>
    <xf numFmtId="0" fontId="0" fillId="10" borderId="0" applyNumberFormat="0" applyBorder="0" applyAlignment="0" applyProtection="0"/>
    <xf numFmtId="0" fontId="0" fillId="11" borderId="0" applyNumberFormat="0" applyBorder="0" applyAlignment="0" applyProtection="0"/>
    <xf numFmtId="0" fontId="0" fillId="12" borderId="0" applyNumberFormat="0" applyBorder="0" applyAlignment="0" applyProtection="0"/>
    <xf numFmtId="0" fontId="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1" applyNumberFormat="0" applyAlignment="0" applyProtection="0"/>
    <xf numFmtId="0" fontId="7" fillId="28" borderId="2" applyNumberFormat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0" borderId="1" applyNumberFormat="0" applyAlignment="0" applyProtection="0"/>
    <xf numFmtId="0" fontId="14" fillId="0" borderId="6" applyNumberFormat="0" applyFill="0" applyAlignment="0" applyProtection="0"/>
    <xf numFmtId="0" fontId="0" fillId="31" borderId="7" applyNumberFormat="0" applyFont="0" applyAlignment="0" applyProtection="0"/>
    <xf numFmtId="0" fontId="15" fillId="2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100">
    <xf numFmtId="0" fontId="0" fillId="0" borderId="0" xfId="0"/>
    <xf numFmtId="0" fontId="19" fillId="0" borderId="9" xfId="20" applyFont="1" applyBorder="1" applyAlignment="1">
      <alignment horizontal="center" vertical="top"/>
      <protection/>
    </xf>
    <xf numFmtId="0" fontId="20" fillId="0" borderId="9" xfId="20" applyFont="1" applyBorder="1" applyAlignment="1">
      <alignment horizontal="center" vertical="top"/>
      <protection/>
    </xf>
    <xf numFmtId="0" fontId="19" fillId="0" borderId="0" xfId="20" applyFont="1" applyAlignment="1">
      <alignment vertical="top"/>
      <protection/>
    </xf>
    <xf numFmtId="0" fontId="19" fillId="0" borderId="10" xfId="20" applyFont="1" applyBorder="1" applyAlignment="1">
      <alignment horizontal="center" vertical="top"/>
      <protection/>
    </xf>
    <xf numFmtId="0" fontId="20" fillId="0" borderId="10" xfId="20" applyFont="1" applyBorder="1" applyAlignment="1">
      <alignment horizontal="center" vertical="top" wrapText="1"/>
      <protection/>
    </xf>
    <xf numFmtId="0" fontId="20" fillId="0" borderId="11" xfId="20" applyFont="1" applyBorder="1" applyAlignment="1">
      <alignment horizontal="center" vertical="top"/>
      <protection/>
    </xf>
    <xf numFmtId="0" fontId="20" fillId="0" borderId="0" xfId="20" applyFont="1" applyAlignment="1">
      <alignment horizontal="center" vertical="top"/>
      <protection/>
    </xf>
    <xf numFmtId="0" fontId="20" fillId="0" borderId="12" xfId="20" applyFont="1" applyBorder="1" applyAlignment="1">
      <alignment horizontal="center" vertical="top"/>
      <protection/>
    </xf>
    <xf numFmtId="0" fontId="20" fillId="0" borderId="0" xfId="20" applyFont="1" applyAlignment="1">
      <alignment horizontal="center" vertical="top" wrapText="1"/>
      <protection/>
    </xf>
    <xf numFmtId="0" fontId="19" fillId="0" borderId="0" xfId="20" applyFont="1" applyAlignment="1">
      <alignment horizontal="center" vertical="top"/>
      <protection/>
    </xf>
    <xf numFmtId="0" fontId="19" fillId="0" borderId="12" xfId="20" applyFont="1" applyBorder="1" applyAlignment="1">
      <alignment horizontal="center" vertical="top"/>
      <protection/>
    </xf>
    <xf numFmtId="0" fontId="20" fillId="0" borderId="13" xfId="20" applyFont="1" applyBorder="1" applyAlignment="1">
      <alignment horizontal="left" vertical="top"/>
      <protection/>
    </xf>
    <xf numFmtId="0" fontId="20" fillId="0" borderId="9" xfId="20" applyFont="1" applyBorder="1" applyAlignment="1">
      <alignment horizontal="left" vertical="top"/>
      <protection/>
    </xf>
    <xf numFmtId="0" fontId="19" fillId="0" borderId="0" xfId="20" applyFont="1" applyAlignment="1">
      <alignment horizontal="center" vertical="center"/>
      <protection/>
    </xf>
    <xf numFmtId="0" fontId="19" fillId="0" borderId="14" xfId="20" applyFont="1" applyBorder="1" applyAlignment="1">
      <alignment horizontal="center" vertical="top"/>
      <protection/>
    </xf>
    <xf numFmtId="0" fontId="19" fillId="0" borderId="0" xfId="20" applyFont="1" applyAlignment="1">
      <alignment horizontal="justify" vertical="top"/>
      <protection/>
    </xf>
    <xf numFmtId="0" fontId="20" fillId="0" borderId="0" xfId="20" applyFont="1" applyAlignment="1">
      <alignment vertical="top"/>
      <protection/>
    </xf>
    <xf numFmtId="49" fontId="7" fillId="32" borderId="15" xfId="21" applyNumberFormat="1" applyFont="1" applyFill="1" applyBorder="1" applyAlignment="1">
      <alignment horizontal="center" vertical="center"/>
      <protection/>
    </xf>
    <xf numFmtId="49" fontId="7" fillId="32" borderId="16" xfId="21" applyNumberFormat="1" applyFont="1" applyFill="1" applyBorder="1" applyAlignment="1">
      <alignment horizontal="center" vertical="center"/>
      <protection/>
    </xf>
    <xf numFmtId="49" fontId="7" fillId="32" borderId="16" xfId="21" applyNumberFormat="1" applyFont="1" applyFill="1" applyBorder="1" applyAlignment="1">
      <alignment horizontal="center" vertical="center" wrapText="1"/>
      <protection/>
    </xf>
    <xf numFmtId="49" fontId="18" fillId="0" borderId="0" xfId="20" applyNumberFormat="1" applyFont="1" applyAlignment="1">
      <alignment horizontal="left" vertical="top"/>
      <protection/>
    </xf>
    <xf numFmtId="0" fontId="18" fillId="0" borderId="0" xfId="20" applyFont="1" applyAlignment="1">
      <alignment horizontal="justify" vertical="top"/>
      <protection/>
    </xf>
    <xf numFmtId="0" fontId="21" fillId="0" borderId="0" xfId="20" applyFont="1" applyAlignment="1">
      <alignment horizontal="center" vertical="top" wrapText="1"/>
      <protection/>
    </xf>
    <xf numFmtId="165" fontId="21" fillId="0" borderId="0" xfId="20" applyNumberFormat="1" applyFont="1" applyAlignment="1">
      <alignment horizontal="right" vertical="top"/>
      <protection/>
    </xf>
    <xf numFmtId="164" fontId="21" fillId="0" borderId="0" xfId="22" applyNumberFormat="1" applyFont="1" applyFill="1" applyAlignment="1">
      <alignment horizontal="right" vertical="top"/>
    </xf>
    <xf numFmtId="4" fontId="21" fillId="0" borderId="0" xfId="20" applyNumberFormat="1" applyFont="1" applyAlignment="1">
      <alignment horizontal="center" vertical="top"/>
      <protection/>
    </xf>
    <xf numFmtId="0" fontId="22" fillId="0" borderId="0" xfId="20" applyFont="1" applyAlignment="1">
      <alignment horizontal="justify" vertical="top"/>
      <protection/>
    </xf>
    <xf numFmtId="0" fontId="23" fillId="0" borderId="0" xfId="20" applyFont="1" applyAlignment="1">
      <alignment horizontal="center" vertical="top" wrapText="1"/>
      <protection/>
    </xf>
    <xf numFmtId="4" fontId="23" fillId="0" borderId="0" xfId="20" applyNumberFormat="1" applyFont="1" applyAlignment="1">
      <alignment horizontal="right" vertical="top"/>
      <protection/>
    </xf>
    <xf numFmtId="164" fontId="23" fillId="0" borderId="0" xfId="25" applyNumberFormat="1" applyFont="1" applyAlignment="1">
      <alignment horizontal="right" vertical="top"/>
    </xf>
    <xf numFmtId="4" fontId="22" fillId="0" borderId="0" xfId="20" applyNumberFormat="1" applyFont="1" applyAlignment="1">
      <alignment horizontal="center" vertical="top"/>
      <protection/>
    </xf>
    <xf numFmtId="49" fontId="24" fillId="0" borderId="0" xfId="20" applyNumberFormat="1" applyFont="1" applyAlignment="1">
      <alignment horizontal="left" vertical="top"/>
      <protection/>
    </xf>
    <xf numFmtId="0" fontId="24" fillId="0" borderId="0" xfId="20" applyFont="1" applyAlignment="1">
      <alignment horizontal="justify" vertical="top"/>
      <protection/>
    </xf>
    <xf numFmtId="164" fontId="24" fillId="0" borderId="0" xfId="20" applyNumberFormat="1" applyFont="1" applyAlignment="1">
      <alignment horizontal="right" vertical="top"/>
      <protection/>
    </xf>
    <xf numFmtId="49" fontId="19" fillId="0" borderId="0" xfId="20" applyNumberFormat="1" applyFont="1" applyAlignment="1">
      <alignment horizontal="left" vertical="top"/>
      <protection/>
    </xf>
    <xf numFmtId="0" fontId="19" fillId="0" borderId="0" xfId="20" applyFont="1" applyAlignment="1">
      <alignment horizontal="justify" vertical="top" wrapText="1"/>
      <protection/>
    </xf>
    <xf numFmtId="4" fontId="19" fillId="0" borderId="0" xfId="20" applyNumberFormat="1" applyFont="1" applyAlignment="1">
      <alignment horizontal="center" vertical="top"/>
      <protection/>
    </xf>
    <xf numFmtId="164" fontId="19" fillId="0" borderId="0" xfId="25" applyNumberFormat="1" applyFont="1" applyFill="1" applyAlignment="1">
      <alignment horizontal="center" vertical="top"/>
    </xf>
    <xf numFmtId="164" fontId="19" fillId="0" borderId="0" xfId="25" applyNumberFormat="1" applyFont="1" applyFill="1" applyAlignment="1">
      <alignment horizontal="right" vertical="top"/>
    </xf>
    <xf numFmtId="0" fontId="20" fillId="33" borderId="0" xfId="20" applyFont="1" applyFill="1" applyAlignment="1">
      <alignment vertical="top"/>
      <protection/>
    </xf>
    <xf numFmtId="0" fontId="20" fillId="33" borderId="0" xfId="20" applyFont="1" applyFill="1" applyAlignment="1">
      <alignment horizontal="center" vertical="top"/>
      <protection/>
    </xf>
    <xf numFmtId="166" fontId="20" fillId="33" borderId="0" xfId="20" applyNumberFormat="1" applyFont="1" applyFill="1" applyAlignment="1">
      <alignment vertical="top"/>
      <protection/>
    </xf>
    <xf numFmtId="0" fontId="19" fillId="0" borderId="0" xfId="20" applyFont="1" applyAlignment="1">
      <alignment horizontal="center" vertical="top" wrapText="1"/>
      <protection/>
    </xf>
    <xf numFmtId="4" fontId="19" fillId="0" borderId="0" xfId="20" applyNumberFormat="1" applyFont="1" applyAlignment="1">
      <alignment horizontal="right" vertical="top"/>
      <protection/>
    </xf>
    <xf numFmtId="164" fontId="19" fillId="0" borderId="0" xfId="22" applyNumberFormat="1" applyFont="1" applyFill="1" applyAlignment="1">
      <alignment horizontal="right" vertical="top"/>
    </xf>
    <xf numFmtId="164" fontId="25" fillId="0" borderId="0" xfId="20" applyNumberFormat="1" applyFont="1" applyAlignment="1">
      <alignment horizontal="right" vertical="top"/>
      <protection/>
    </xf>
    <xf numFmtId="0" fontId="7" fillId="32" borderId="0" xfId="23" applyFont="1" applyFill="1" applyAlignment="1">
      <alignment horizontal="center" vertical="top"/>
      <protection/>
    </xf>
    <xf numFmtId="0" fontId="19" fillId="0" borderId="0" xfId="23" applyFont="1" applyAlignment="1">
      <alignment vertical="top"/>
      <protection/>
    </xf>
    <xf numFmtId="164" fontId="20" fillId="0" borderId="17" xfId="20" applyNumberFormat="1" applyFont="1" applyBorder="1" applyAlignment="1">
      <alignment horizontal="right" vertical="top"/>
      <protection/>
    </xf>
    <xf numFmtId="164" fontId="20" fillId="0" borderId="12" xfId="20" applyNumberFormat="1" applyFont="1" applyBorder="1" applyAlignment="1">
      <alignment horizontal="right" vertical="top"/>
      <protection/>
    </xf>
    <xf numFmtId="164" fontId="20" fillId="0" borderId="18" xfId="20" applyNumberFormat="1" applyFont="1" applyBorder="1" applyAlignment="1">
      <alignment horizontal="right" vertical="top"/>
      <protection/>
    </xf>
    <xf numFmtId="164" fontId="20" fillId="0" borderId="9" xfId="20" applyNumberFormat="1" applyFont="1" applyBorder="1" applyAlignment="1">
      <alignment horizontal="right" vertical="top"/>
      <protection/>
    </xf>
    <xf numFmtId="164" fontId="20" fillId="0" borderId="10" xfId="20" applyNumberFormat="1" applyFont="1" applyBorder="1" applyAlignment="1">
      <alignment horizontal="right" vertical="top"/>
      <protection/>
    </xf>
    <xf numFmtId="164" fontId="20" fillId="0" borderId="14" xfId="20" applyNumberFormat="1" applyFont="1" applyBorder="1" applyAlignment="1">
      <alignment horizontal="right" vertical="top"/>
      <protection/>
    </xf>
    <xf numFmtId="164" fontId="19" fillId="0" borderId="0" xfId="20" applyNumberFormat="1" applyFont="1" applyAlignment="1">
      <alignment horizontal="right" vertical="top"/>
      <protection/>
    </xf>
    <xf numFmtId="164" fontId="20" fillId="0" borderId="0" xfId="20" applyNumberFormat="1" applyFont="1" applyAlignment="1">
      <alignment horizontal="right" vertical="top"/>
      <protection/>
    </xf>
    <xf numFmtId="164" fontId="7" fillId="32" borderId="19" xfId="21" applyNumberFormat="1" applyFont="1" applyFill="1" applyBorder="1" applyAlignment="1">
      <alignment horizontal="right" vertical="center"/>
      <protection/>
    </xf>
    <xf numFmtId="164" fontId="20" fillId="0" borderId="0" xfId="24" applyNumberFormat="1" applyFont="1" applyFill="1" applyAlignment="1">
      <alignment horizontal="right" vertical="top"/>
    </xf>
    <xf numFmtId="164" fontId="22" fillId="0" borderId="0" xfId="24" applyNumberFormat="1" applyFont="1" applyFill="1" applyAlignment="1">
      <alignment horizontal="right" vertical="top"/>
    </xf>
    <xf numFmtId="164" fontId="20" fillId="33" borderId="0" xfId="20" applyNumberFormat="1" applyFont="1" applyFill="1" applyAlignment="1">
      <alignment horizontal="right" vertical="top"/>
      <protection/>
    </xf>
    <xf numFmtId="164" fontId="22" fillId="0" borderId="0" xfId="20" applyNumberFormat="1" applyFont="1" applyAlignment="1">
      <alignment horizontal="right" vertical="top"/>
      <protection/>
    </xf>
    <xf numFmtId="164" fontId="7" fillId="32" borderId="0" xfId="23" applyNumberFormat="1" applyFont="1" applyFill="1" applyAlignment="1">
      <alignment horizontal="right" vertical="top"/>
      <protection/>
    </xf>
    <xf numFmtId="164" fontId="19" fillId="0" borderId="0" xfId="23" applyNumberFormat="1" applyFont="1" applyAlignment="1">
      <alignment horizontal="right" vertical="top"/>
      <protection/>
    </xf>
    <xf numFmtId="14" fontId="19" fillId="0" borderId="17" xfId="20" applyNumberFormat="1" applyFont="1" applyBorder="1" applyAlignment="1">
      <alignment horizontal="center" vertical="top"/>
      <protection/>
    </xf>
    <xf numFmtId="14" fontId="19" fillId="0" borderId="12" xfId="20" applyNumberFormat="1" applyFont="1" applyBorder="1" applyAlignment="1">
      <alignment horizontal="center" vertical="top"/>
      <protection/>
    </xf>
    <xf numFmtId="14" fontId="19" fillId="0" borderId="18" xfId="20" applyNumberFormat="1" applyFont="1" applyBorder="1" applyAlignment="1">
      <alignment horizontal="center" vertical="top"/>
      <protection/>
    </xf>
    <xf numFmtId="4" fontId="19" fillId="0" borderId="0" xfId="20" applyNumberFormat="1" applyFont="1" applyAlignment="1">
      <alignment horizontal="center" vertical="top" wrapText="1"/>
      <protection/>
    </xf>
    <xf numFmtId="0" fontId="19" fillId="0" borderId="0" xfId="23" applyFont="1" applyAlignment="1">
      <alignment horizontal="center" vertical="top"/>
      <protection/>
    </xf>
    <xf numFmtId="0" fontId="20" fillId="0" borderId="10" xfId="20" applyFont="1" applyBorder="1" applyAlignment="1">
      <alignment horizontal="center" vertical="top" wrapText="1"/>
      <protection/>
    </xf>
    <xf numFmtId="0" fontId="20" fillId="0" borderId="14" xfId="20" applyFont="1" applyBorder="1" applyAlignment="1">
      <alignment horizontal="center" vertical="top" wrapText="1"/>
      <protection/>
    </xf>
    <xf numFmtId="0" fontId="20" fillId="0" borderId="13" xfId="20" applyFont="1" applyBorder="1" applyAlignment="1">
      <alignment horizontal="center" vertical="top"/>
      <protection/>
    </xf>
    <xf numFmtId="0" fontId="20" fillId="0" borderId="20" xfId="20" applyFont="1" applyBorder="1" applyAlignment="1">
      <alignment horizontal="center" vertical="top"/>
      <protection/>
    </xf>
    <xf numFmtId="0" fontId="20" fillId="0" borderId="17" xfId="20" applyFont="1" applyBorder="1" applyAlignment="1">
      <alignment horizontal="center" vertical="top"/>
      <protection/>
    </xf>
    <xf numFmtId="14" fontId="20" fillId="0" borderId="13" xfId="20" applyNumberFormat="1" applyFont="1" applyBorder="1" applyAlignment="1">
      <alignment horizontal="right" vertical="top"/>
      <protection/>
    </xf>
    <xf numFmtId="14" fontId="20" fillId="0" borderId="20" xfId="20" applyNumberFormat="1" applyFont="1" applyBorder="1" applyAlignment="1">
      <alignment horizontal="right" vertical="top"/>
      <protection/>
    </xf>
    <xf numFmtId="14" fontId="20" fillId="0" borderId="11" xfId="20" applyNumberFormat="1" applyFont="1" applyBorder="1" applyAlignment="1">
      <alignment horizontal="right" vertical="top"/>
      <protection/>
    </xf>
    <xf numFmtId="14" fontId="20" fillId="0" borderId="0" xfId="20" applyNumberFormat="1" applyFont="1" applyAlignment="1">
      <alignment horizontal="right" vertical="top"/>
      <protection/>
    </xf>
    <xf numFmtId="0" fontId="19" fillId="0" borderId="11" xfId="20" applyFont="1" applyBorder="1" applyAlignment="1">
      <alignment horizontal="center" vertical="top"/>
      <protection/>
    </xf>
    <xf numFmtId="0" fontId="19" fillId="0" borderId="0" xfId="20" applyFont="1" applyAlignment="1">
      <alignment horizontal="center" vertical="top"/>
      <protection/>
    </xf>
    <xf numFmtId="0" fontId="19" fillId="0" borderId="12" xfId="20" applyFont="1" applyBorder="1" applyAlignment="1">
      <alignment horizontal="center" vertical="top"/>
      <protection/>
    </xf>
    <xf numFmtId="0" fontId="19" fillId="0" borderId="21" xfId="20" applyFont="1" applyBorder="1" applyAlignment="1">
      <alignment horizontal="center" vertical="top"/>
      <protection/>
    </xf>
    <xf numFmtId="0" fontId="19" fillId="0" borderId="22" xfId="20" applyFont="1" applyBorder="1" applyAlignment="1">
      <alignment horizontal="center" vertical="top"/>
      <protection/>
    </xf>
    <xf numFmtId="0" fontId="19" fillId="0" borderId="18" xfId="20" applyFont="1" applyBorder="1" applyAlignment="1">
      <alignment horizontal="center" vertical="top"/>
      <protection/>
    </xf>
    <xf numFmtId="0" fontId="7" fillId="32" borderId="0" xfId="23" applyFont="1" applyFill="1" applyAlignment="1">
      <alignment horizontal="center" vertical="top"/>
      <protection/>
    </xf>
    <xf numFmtId="14" fontId="20" fillId="0" borderId="21" xfId="20" applyNumberFormat="1" applyFont="1" applyBorder="1" applyAlignment="1">
      <alignment horizontal="right" vertical="top"/>
      <protection/>
    </xf>
    <xf numFmtId="14" fontId="20" fillId="0" borderId="22" xfId="20" applyNumberFormat="1" applyFont="1" applyBorder="1" applyAlignment="1">
      <alignment horizontal="right" vertical="top"/>
      <protection/>
    </xf>
    <xf numFmtId="0" fontId="19" fillId="0" borderId="10" xfId="20" applyFont="1" applyBorder="1" applyAlignment="1">
      <alignment horizontal="justify" vertical="top"/>
      <protection/>
    </xf>
    <xf numFmtId="0" fontId="19" fillId="0" borderId="14" xfId="20" applyFont="1" applyBorder="1" applyAlignment="1">
      <alignment horizontal="justify" vertical="top"/>
      <protection/>
    </xf>
    <xf numFmtId="0" fontId="19" fillId="0" borderId="10" xfId="20" applyFont="1" applyBorder="1" applyAlignment="1">
      <alignment horizontal="center" vertical="center"/>
      <protection/>
    </xf>
    <xf numFmtId="0" fontId="19" fillId="0" borderId="14" xfId="20" applyFont="1" applyBorder="1" applyAlignment="1">
      <alignment horizontal="center" vertical="center"/>
      <protection/>
    </xf>
    <xf numFmtId="0" fontId="7" fillId="32" borderId="15" xfId="20" applyFont="1" applyFill="1" applyBorder="1" applyAlignment="1">
      <alignment horizontal="center" vertical="top"/>
      <protection/>
    </xf>
    <xf numFmtId="0" fontId="7" fillId="32" borderId="16" xfId="20" applyFont="1" applyFill="1" applyBorder="1" applyAlignment="1">
      <alignment horizontal="center" vertical="top"/>
      <protection/>
    </xf>
    <xf numFmtId="0" fontId="7" fillId="32" borderId="19" xfId="20" applyFont="1" applyFill="1" applyBorder="1" applyAlignment="1">
      <alignment horizontal="center" vertical="top"/>
      <protection/>
    </xf>
    <xf numFmtId="0" fontId="19" fillId="0" borderId="11" xfId="20" applyFont="1" applyBorder="1" applyAlignment="1">
      <alignment horizontal="center" vertical="center"/>
      <protection/>
    </xf>
    <xf numFmtId="0" fontId="19" fillId="0" borderId="0" xfId="20" applyFont="1" applyAlignment="1">
      <alignment horizontal="center" vertical="center"/>
      <protection/>
    </xf>
    <xf numFmtId="0" fontId="19" fillId="0" borderId="12" xfId="20" applyFont="1" applyBorder="1" applyAlignment="1">
      <alignment horizontal="center" vertical="center"/>
      <protection/>
    </xf>
    <xf numFmtId="0" fontId="19" fillId="0" borderId="21" xfId="20" applyFont="1" applyBorder="1" applyAlignment="1">
      <alignment horizontal="center" vertical="center"/>
      <protection/>
    </xf>
    <xf numFmtId="0" fontId="19" fillId="0" borderId="22" xfId="20" applyFont="1" applyBorder="1" applyAlignment="1">
      <alignment horizontal="center" vertical="center"/>
      <protection/>
    </xf>
    <xf numFmtId="0" fontId="19" fillId="0" borderId="18" xfId="20" applyFont="1" applyBorder="1" applyAlignment="1">
      <alignment horizontal="center" vertical="center"/>
      <protection/>
    </xf>
  </cellXfs>
  <cellStyles count="58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2" xfId="20"/>
    <cellStyle name="Normal 3" xfId="21"/>
    <cellStyle name="Moneda 2" xfId="22"/>
    <cellStyle name="Normal 2 2" xfId="23"/>
    <cellStyle name="Moneda" xfId="24" builtinId="4"/>
    <cellStyle name="Moneda 2 2" xfId="25"/>
    <cellStyle name="Normal 2 10 2" xfId="26"/>
    <cellStyle name="Normal 2 2 5" xfId="27"/>
    <cellStyle name="Normal 3 2" xfId="28"/>
    <cellStyle name="Moneda 2 3" xfId="29"/>
    <cellStyle name="Moneda 3" xfId="30"/>
    <cellStyle name="Moneda 2 2 2" xfId="31"/>
    <cellStyle name="Moneda 2 5" xfId="32"/>
    <cellStyle name="20% - Accent1" xfId="33"/>
    <cellStyle name="20% - Accent2" xfId="34"/>
    <cellStyle name="20% - Accent3" xfId="35"/>
    <cellStyle name="20% - Accent4" xfId="36"/>
    <cellStyle name="20% - Accent5" xfId="37"/>
    <cellStyle name="20% - Accent6" xfId="38"/>
    <cellStyle name="40% - Accent1" xfId="39"/>
    <cellStyle name="40% - Accent2" xfId="40"/>
    <cellStyle name="40% - Accent3" xfId="41"/>
    <cellStyle name="40% - Accent4" xfId="42"/>
    <cellStyle name="40% - Accent5" xfId="43"/>
    <cellStyle name="40% - Accent6" xfId="44"/>
    <cellStyle name="60% - Accent1" xfId="45"/>
    <cellStyle name="60% - Accent2" xfId="46"/>
    <cellStyle name="60% - Accent3" xfId="47"/>
    <cellStyle name="60% - Accent4" xfId="48"/>
    <cellStyle name="60% - Accent5" xfId="49"/>
    <cellStyle name="60% - Accent6" xfId="50"/>
    <cellStyle name="Accent1" xfId="51"/>
    <cellStyle name="Accent2" xfId="52"/>
    <cellStyle name="Accent3" xfId="53"/>
    <cellStyle name="Accent4" xfId="54"/>
    <cellStyle name="Accent5" xfId="55"/>
    <cellStyle name="Accent6" xfId="56"/>
    <cellStyle name="Bad" xfId="57"/>
    <cellStyle name="Calculation" xfId="58"/>
    <cellStyle name="Check Cell" xfId="59"/>
    <cellStyle name="Explanatory Text" xfId="60"/>
    <cellStyle name="Good" xfId="61"/>
    <cellStyle name="Heading 1" xfId="62"/>
    <cellStyle name="Heading 2" xfId="63"/>
    <cellStyle name="Heading 3" xfId="64"/>
    <cellStyle name="Heading 4" xfId="65"/>
    <cellStyle name="Input" xfId="66"/>
    <cellStyle name="Linked Cell" xfId="67"/>
    <cellStyle name="Note" xfId="68"/>
    <cellStyle name="Output" xfId="69"/>
    <cellStyle name="Title" xfId="70"/>
    <cellStyle name="Warning Text" xfId="7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heetMetadata" Target="metadata.xml" /><Relationship Id="rId6" Type="http://schemas.openxmlformats.org/officeDocument/2006/relationships/calcChain" Target="calcChain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1.tif" /><Relationship Id="rId3" Type="http://schemas.openxmlformats.org/officeDocument/2006/relationships/image" Target="../media/image2.png" /><Relationship Id="rId4" Type="http://schemas.openxmlformats.org/officeDocument/2006/relationships/image" Target="../media/image2.tif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59551</xdr:colOff>
      <xdr:row>2</xdr:row>
      <xdr:rowOff>131519</xdr:rowOff>
    </xdr:from>
    <xdr:to>
      <xdr:col>1</xdr:col>
      <xdr:colOff>1030881</xdr:colOff>
      <xdr:row>7</xdr:row>
      <xdr:rowOff>176893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267dcfa-5aac-4c1f-93a4-54320abfaff7}"/>
            </a:ext>
          </a:extLst>
        </xdr:cNvPr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  <a:ext uri="{BEBA8EAE-BF5A-486C-A8C5-ECC9F3942E4B}">
              <a14:imgProps>
                <a14:imgLayer r:embed="rId2">
                  <a14:imgEffect>
                    <a14:backgroundRemoval t="2151" b="98925" l="3382" r="97585">
                      <a14:foregroundMark x1="59903" y1="9677" x2="59903" y2="9677"/>
                      <a14:foregroundMark x1="55072" y1="2688" x2="55072" y2="2688"/>
                      <a14:foregroundMark x1="51691" y1="36022" x2="51691" y2="36022"/>
                      <a14:foregroundMark x1="57488" y1="46774" x2="57488" y2="46774"/>
                      <a14:foregroundMark x1="44444" y1="48387" x2="44444" y2="48387"/>
                      <a14:foregroundMark x1="61836" y1="76344" x2="61836" y2="76344"/>
                      <a14:foregroundMark x1="69082" y1="77957" x2="69082" y2="77957"/>
                      <a14:foregroundMark x1="96135" y1="73656" x2="96135" y2="73656"/>
                      <a14:foregroundMark x1="51208" y1="80645" x2="51208" y2="80645"/>
                      <a14:foregroundMark x1="37681" y1="85484" x2="37681" y2="85484"/>
                      <a14:foregroundMark x1="28986" y1="84409" x2="28986" y2="84409"/>
                      <a14:foregroundMark x1="10145" y1="82796" x2="10145" y2="82796"/>
                      <a14:foregroundMark x1="3382" y1="83333" x2="3382" y2="83333"/>
                      <a14:foregroundMark x1="3865" y1="97849" x2="36715" y2="97849"/>
                      <a14:foregroundMark x1="93720" y1="96774" x2="77295" y2="99462"/>
                      <a14:foregroundMark x1="69565" y1="98387" x2="62319" y2="98387"/>
                      <a14:foregroundMark x1="56039" y1="97849" x2="40097" y2="97849"/>
                      <a14:foregroundMark x1="97585" y1="98925" x2="97585" y2="98925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52450" y="514350"/>
          <a:ext cx="971550" cy="1009650"/>
        </a:xfrm>
        <a:prstGeom prst="rect"/>
      </xdr:spPr>
    </xdr:pic>
    <xdr:clientData/>
  </xdr:twoCellAnchor>
  <xdr:twoCellAnchor editAs="oneCell">
    <xdr:from>
      <xdr:col>7</xdr:col>
      <xdr:colOff>114090</xdr:colOff>
      <xdr:row>4</xdr:row>
      <xdr:rowOff>11512</xdr:rowOff>
    </xdr:from>
    <xdr:to>
      <xdr:col>7</xdr:col>
      <xdr:colOff>1846933</xdr:colOff>
      <xdr:row>6</xdr:row>
      <xdr:rowOff>172729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3600dda-ecc1-4000-8339-7de9ab3f386e}"/>
            </a:ext>
          </a:extLst>
        </xdr:cNvPr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/>
            </a:ext>
            <a:ext uri="{BEBA8EAE-BF5A-486C-A8C5-ECC9F3942E4B}">
              <a14:imgProps>
                <a14:imgLayer r:embed="rId4">
                  <a14:imgEffect>
                    <a14:backgroundRemoval t="2500" b="90000" l="2148" r="97375">
                      <a14:foregroundMark x1="9308" y1="14167" x2="9308" y2="14167"/>
                      <a14:foregroundMark x1="10501" y1="60833" x2="10501" y2="60833"/>
                      <a14:foregroundMark x1="20286" y1="62500" x2="20286" y2="62500"/>
                      <a14:foregroundMark x1="26014" y1="80833" x2="26014" y2="80833"/>
                      <a14:foregroundMark x1="27446" y1="73333" x2="27446" y2="73333"/>
                      <a14:foregroundMark x1="4057" y1="73333" x2="4057" y2="73333"/>
                      <a14:foregroundMark x1="6205" y1="86667" x2="2864" y2="73333"/>
                      <a14:foregroundMark x1="5489" y1="81667" x2="2148" y2="60000"/>
                      <a14:foregroundMark x1="15036" y1="3333" x2="15036" y2="3333"/>
                      <a14:foregroundMark x1="36277" y1="20833" x2="34129" y2="65000"/>
                      <a14:foregroundMark x1="83064" y1="24498" x2="88277" y2="23588"/>
                      <a14:foregroundMark x1="76507" y1="25643" x2="79344" y2="25148"/>
                      <a14:foregroundMark x1="42005" y1="31667" x2="75187" y2="25873"/>
                      <a14:foregroundMark x1="91315" y1="24882" x2="97375" y2="30833"/>
                      <a14:foregroundMark x1="49454" y1="60487" x2="48262" y2="60641"/>
                      <a14:foregroundMark x1="58442" y1="59324" x2="51888" y2="60172"/>
                      <a14:foregroundMark x1="63721" y1="58642" x2="62061" y2="58857"/>
                      <a14:foregroundMark x1="91885" y1="55000" x2="75061" y2="57175"/>
                      <a14:foregroundMark x1="52148" y1="53333" x2="53938" y2="50833"/>
                      <a14:foregroundMark x1="50955" y1="55000" x2="52148" y2="53333"/>
                      <a14:foregroundMark x1="50830" y1="55174" x2="50955" y2="55000"/>
                      <a14:foregroundMark x1="42005" y1="54167" x2="42005" y2="54167"/>
                      <a14:foregroundMark x1="36516" y1="17500" x2="36516" y2="17500"/>
                      <a14:foregroundMark x1="70883" y1="53333" x2="70883" y2="53333"/>
                      <a14:foregroundMark x1="81384" y1="35000" x2="81384" y2="35000"/>
                      <a14:foregroundMark x1="87112" y1="44167" x2="87112" y2="44167"/>
                      <a14:backgroundMark x1="48926" y1="53333" x2="48926" y2="53333"/>
                      <a14:backgroundMark x1="51074" y1="61667" x2="51074" y2="61667"/>
                      <a14:backgroundMark x1="52267" y1="59167" x2="52267" y2="59167"/>
                      <a14:backgroundMark x1="46062" y1="57500" x2="47971" y2="61667"/>
                      <a14:backgroundMark x1="52029" y1="60833" x2="49881" y2="62500"/>
                      <a14:backgroundMark x1="55370" y1="55000" x2="55370" y2="55000"/>
                      <a14:backgroundMark x1="60621" y1="60000" x2="60621" y2="60000"/>
                      <a14:backgroundMark x1="60143" y1="55833" x2="61098" y2="60833"/>
                      <a14:backgroundMark x1="67780" y1="54167" x2="67780" y2="65833"/>
                      <a14:backgroundMark x1="72792" y1="60000" x2="73508" y2="57500"/>
                      <a14:backgroundMark x1="73508" y1="53333" x2="72076" y2="59167"/>
                      <a14:backgroundMark x1="75656" y1="52500" x2="75656" y2="52500"/>
                      <a14:backgroundMark x1="77088" y1="29167" x2="77088" y2="29167"/>
                      <a14:backgroundMark x1="77804" y1="25833" x2="77804" y2="25833"/>
                      <a14:backgroundMark x1="83294" y1="25833" x2="83294" y2="25833"/>
                      <a14:backgroundMark x1="90931" y1="23333" x2="88783" y2="22500"/>
                      <a14:backgroundMark x1="90692" y1="21667" x2="88067" y2="22500"/>
                      <a14:backgroundMark x1="82578" y1="22500" x2="79714" y2="26667"/>
                      <a14:backgroundMark x1="76372" y1="25000" x2="75179" y2="25833"/>
                      <a14:backgroundMark x1="81146" y1="55000" x2="81146" y2="55000"/>
                      <a14:backgroundMark x1="85919" y1="54167" x2="85919" y2="54167"/>
                      <a14:backgroundMark x1="91647" y1="54167" x2="91647" y2="54167"/>
                      <a14:backgroundMark x1="90692" y1="53333" x2="90692" y2="5333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2744450" y="771525"/>
          <a:ext cx="1733550" cy="55245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B1:H77"/>
  <sheetViews>
    <sheetView showGridLines="0" showZeros="0" tabSelected="1" view="pageBreakPreview" zoomScale="85" zoomScaleNormal="85" zoomScaleSheetLayoutView="85" workbookViewId="0" topLeftCell="A49">
      <selection pane="topLeft" activeCell="C58" sqref="C58"/>
    </sheetView>
  </sheetViews>
  <sheetFormatPr defaultColWidth="9.14428571428571" defaultRowHeight="15"/>
  <cols>
    <col min="1" max="1" width="7.42857142857143" style="3" customWidth="1"/>
    <col min="2" max="2" width="16" style="3" bestFit="1" customWidth="1"/>
    <col min="3" max="3" width="78.8571428571429" style="3" customWidth="1"/>
    <col min="4" max="4" width="13.5714285714286" style="3" customWidth="1"/>
    <col min="5" max="5" width="17.4285714285714" style="3" customWidth="1"/>
    <col min="6" max="6" width="23.2857142857143" style="3" customWidth="1"/>
    <col min="7" max="7" width="32.8571428571429" style="10" customWidth="1"/>
    <col min="8" max="8" width="28.8571428571429" style="55" bestFit="1" customWidth="1"/>
    <col min="9" max="16384" width="9.14285714285714" style="3"/>
  </cols>
  <sheetData>
    <row r="1" spans="2:8" ht="15">
      <c r="B1" s="1"/>
      <c r="C1" s="2" t="s">
        <v>11</v>
      </c>
      <c r="D1" s="71" t="s">
        <v>25</v>
      </c>
      <c r="E1" s="72"/>
      <c r="F1" s="72"/>
      <c r="G1" s="73"/>
      <c r="H1" s="49"/>
    </row>
    <row r="2" spans="2:8" ht="15">
      <c r="B2" s="4"/>
      <c r="C2" s="5" t="s">
        <v>12</v>
      </c>
      <c r="D2" s="6"/>
      <c r="E2" s="7"/>
      <c r="F2" s="7"/>
      <c r="G2" s="8"/>
      <c r="H2" s="50"/>
    </row>
    <row r="3" spans="2:8" ht="15">
      <c r="B3" s="4"/>
      <c r="C3" s="9" t="s">
        <v>23</v>
      </c>
      <c r="D3" s="78" t="s">
        <v>74</v>
      </c>
      <c r="E3" s="79"/>
      <c r="F3" s="79"/>
      <c r="G3" s="80"/>
      <c r="H3" s="50"/>
    </row>
    <row r="4" spans="2:8" ht="15">
      <c r="B4" s="4"/>
      <c r="C4" s="69"/>
      <c r="D4" s="78"/>
      <c r="E4" s="79"/>
      <c r="F4" s="79"/>
      <c r="G4" s="80"/>
      <c r="H4" s="50"/>
    </row>
    <row r="5" spans="2:8" ht="15.75" thickBot="1">
      <c r="B5" s="4"/>
      <c r="C5" s="70"/>
      <c r="D5" s="81"/>
      <c r="E5" s="82"/>
      <c r="F5" s="82"/>
      <c r="G5" s="83"/>
      <c r="H5" s="50"/>
    </row>
    <row r="6" spans="2:8" ht="15">
      <c r="B6" s="4"/>
      <c r="C6" s="12" t="s">
        <v>0</v>
      </c>
      <c r="D6" s="74" t="s">
        <v>19</v>
      </c>
      <c r="E6" s="75"/>
      <c r="F6" s="75"/>
      <c r="G6" s="64"/>
      <c r="H6" s="50"/>
    </row>
    <row r="7" spans="2:8" ht="15">
      <c r="B7" s="4"/>
      <c r="C7" s="87" t="s">
        <v>75</v>
      </c>
      <c r="D7" s="76" t="s">
        <v>20</v>
      </c>
      <c r="E7" s="77"/>
      <c r="F7" s="77"/>
      <c r="G7" s="65"/>
      <c r="H7" s="50"/>
    </row>
    <row r="8" spans="2:8" ht="15">
      <c r="B8" s="4"/>
      <c r="C8" s="87"/>
      <c r="D8" s="76" t="s">
        <v>1</v>
      </c>
      <c r="E8" s="77"/>
      <c r="F8" s="77"/>
      <c r="G8" s="11"/>
      <c r="H8" s="50"/>
    </row>
    <row r="9" spans="2:8" ht="15.75" thickBot="1">
      <c r="B9" s="4"/>
      <c r="C9" s="88"/>
      <c r="D9" s="85" t="s">
        <v>13</v>
      </c>
      <c r="E9" s="86"/>
      <c r="F9" s="86"/>
      <c r="G9" s="66"/>
      <c r="H9" s="51"/>
    </row>
    <row r="10" spans="2:8" ht="15">
      <c r="B10" s="4"/>
      <c r="C10" s="13" t="s">
        <v>16</v>
      </c>
      <c r="D10" s="71" t="s">
        <v>26</v>
      </c>
      <c r="E10" s="72"/>
      <c r="F10" s="72"/>
      <c r="G10" s="73"/>
      <c r="H10" s="52" t="s">
        <v>24</v>
      </c>
    </row>
    <row r="11" spans="2:8" ht="15">
      <c r="B11" s="4"/>
      <c r="C11" s="89"/>
      <c r="D11" s="94"/>
      <c r="E11" s="95"/>
      <c r="F11" s="95"/>
      <c r="G11" s="96"/>
      <c r="H11" s="53" t="s">
        <v>28</v>
      </c>
    </row>
    <row r="12" spans="2:8" ht="15.75" thickBot="1">
      <c r="B12" s="15"/>
      <c r="C12" s="90"/>
      <c r="D12" s="97"/>
      <c r="E12" s="98"/>
      <c r="F12" s="98"/>
      <c r="G12" s="99"/>
      <c r="H12" s="54"/>
    </row>
    <row r="13" spans="5:5" ht="15.75" thickBot="1">
      <c r="E13" s="16"/>
    </row>
    <row r="14" spans="2:8" ht="15.75" thickBot="1">
      <c r="B14" s="91" t="s">
        <v>21</v>
      </c>
      <c r="C14" s="92"/>
      <c r="D14" s="92"/>
      <c r="E14" s="92"/>
      <c r="F14" s="92"/>
      <c r="G14" s="92"/>
      <c r="H14" s="93"/>
    </row>
    <row r="15" spans="2:8" ht="15.75" thickBot="1">
      <c r="B15" s="17"/>
      <c r="C15" s="17"/>
      <c r="D15" s="17"/>
      <c r="E15" s="17"/>
      <c r="F15" s="17"/>
      <c r="G15" s="7"/>
      <c r="H15" s="56"/>
    </row>
    <row r="16" spans="2:8" s="14" customFormat="1" ht="30.75" thickBot="1">
      <c r="B16" s="18" t="s">
        <v>2</v>
      </c>
      <c r="C16" s="19" t="s">
        <v>3</v>
      </c>
      <c r="D16" s="19" t="s">
        <v>4</v>
      </c>
      <c r="E16" s="19" t="s">
        <v>5</v>
      </c>
      <c r="F16" s="20" t="s">
        <v>17</v>
      </c>
      <c r="G16" s="20" t="s">
        <v>18</v>
      </c>
      <c r="H16" s="57" t="s">
        <v>6</v>
      </c>
    </row>
    <row r="17" spans="2:8" ht="30">
      <c r="B17" s="21" t="s">
        <v>14</v>
      </c>
      <c r="C17" s="22" t="str">
        <f>C7</f>
        <v>Construcción de muro de contención lado norte y sur en las instalaciones del SIAPA en la Av. Gobernador Curiel 3577, en el municipio de Guadalajara, Jalisco.</v>
      </c>
      <c r="D17" s="23"/>
      <c r="E17" s="24"/>
      <c r="F17" s="25"/>
      <c r="G17" s="26"/>
      <c r="H17" s="58">
        <f>+H18+H39</f>
        <v>0</v>
      </c>
    </row>
    <row r="18" spans="2:8" ht="15">
      <c r="B18" s="27" t="s">
        <v>15</v>
      </c>
      <c r="C18" s="27" t="s">
        <v>77</v>
      </c>
      <c r="D18" s="28"/>
      <c r="E18" s="29">
        <v>0</v>
      </c>
      <c r="F18" s="30"/>
      <c r="G18" s="31"/>
      <c r="H18" s="59">
        <f>H19+H26+H31+H35</f>
        <v>0</v>
      </c>
    </row>
    <row r="19" spans="2:8" ht="15">
      <c r="B19" s="32" t="s">
        <v>40</v>
      </c>
      <c r="C19" s="33" t="s">
        <v>46</v>
      </c>
      <c r="D19" s="28"/>
      <c r="E19" s="29"/>
      <c r="F19" s="30"/>
      <c r="G19" s="67"/>
      <c r="H19" s="34">
        <f>SUM(H20:H25)</f>
        <v>0</v>
      </c>
    </row>
    <row r="20" spans="2:8" ht="45">
      <c r="B20" s="35" t="s">
        <v>32</v>
      </c>
      <c r="C20" s="36" t="s">
        <v>33</v>
      </c>
      <c r="D20" s="10" t="s">
        <v>30</v>
      </c>
      <c r="E20" s="37">
        <v>175.81</v>
      </c>
      <c r="F20" s="38"/>
      <c r="G20" s="67" t="str" cm="1">
        <f t="array" ref="G20">numtext(F20)</f>
        <v>CERO PESOS 00/100 M.N.</v>
      </c>
      <c r="H20" s="39">
        <f t="shared" si="0" ref="H20:H25">+ROUND(F20*E20,2)</f>
        <v>0</v>
      </c>
    </row>
    <row r="21" spans="2:8" ht="45">
      <c r="B21" s="35" t="s">
        <v>59</v>
      </c>
      <c r="C21" s="36" t="s">
        <v>47</v>
      </c>
      <c r="D21" s="10" t="s">
        <v>29</v>
      </c>
      <c r="E21" s="37">
        <v>541.41</v>
      </c>
      <c r="F21" s="38"/>
      <c r="G21" s="67" t="str" cm="1">
        <f t="array" ref="G21">numtext(F21)</f>
        <v>CERO PESOS 00/100 M.N.</v>
      </c>
      <c r="H21" s="39">
        <f t="shared" si="0"/>
        <v>0</v>
      </c>
    </row>
    <row r="22" spans="2:8" ht="45">
      <c r="B22" s="35" t="s">
        <v>60</v>
      </c>
      <c r="C22" s="36" t="s">
        <v>48</v>
      </c>
      <c r="D22" s="10" t="s">
        <v>29</v>
      </c>
      <c r="E22" s="37">
        <v>74.17</v>
      </c>
      <c r="F22" s="38"/>
      <c r="G22" s="67" t="str" cm="1">
        <f t="array" ref="G22">numtext(F22)</f>
        <v>CERO PESOS 00/100 M.N.</v>
      </c>
      <c r="H22" s="39">
        <f t="shared" si="0"/>
        <v>0</v>
      </c>
    </row>
    <row r="23" spans="2:8" ht="45">
      <c r="B23" s="35" t="s">
        <v>61</v>
      </c>
      <c r="C23" s="36" t="s">
        <v>49</v>
      </c>
      <c r="D23" s="10" t="s">
        <v>30</v>
      </c>
      <c r="E23" s="37">
        <v>114.24</v>
      </c>
      <c r="F23" s="38"/>
      <c r="G23" s="67" t="str" cm="1">
        <f t="array" ref="G23">numtext(F23)</f>
        <v>CERO PESOS 00/100 M.N.</v>
      </c>
      <c r="H23" s="39">
        <f t="shared" si="0"/>
        <v>0</v>
      </c>
    </row>
    <row r="24" spans="2:8" ht="60">
      <c r="B24" s="35" t="s">
        <v>62</v>
      </c>
      <c r="C24" s="36" t="s">
        <v>39</v>
      </c>
      <c r="D24" s="10" t="s">
        <v>29</v>
      </c>
      <c r="E24" s="37">
        <v>615.58</v>
      </c>
      <c r="F24" s="38"/>
      <c r="G24" s="67" t="str" cm="1">
        <f t="array" ref="G24">numtext(F24)</f>
        <v>CERO PESOS 00/100 M.N.</v>
      </c>
      <c r="H24" s="39">
        <f t="shared" si="0"/>
        <v>0</v>
      </c>
    </row>
    <row r="25" spans="2:8" ht="45">
      <c r="B25" s="35" t="s">
        <v>63</v>
      </c>
      <c r="C25" s="36" t="s">
        <v>34</v>
      </c>
      <c r="D25" s="10" t="s">
        <v>35</v>
      </c>
      <c r="E25" s="37">
        <v>15389.34</v>
      </c>
      <c r="F25" s="38"/>
      <c r="G25" s="67" t="str" cm="1">
        <f t="array" ref="G25">numtext(F25)</f>
        <v>CERO PESOS 00/100 M.N.</v>
      </c>
      <c r="H25" s="39">
        <f t="shared" si="0"/>
        <v>0</v>
      </c>
    </row>
    <row r="26" spans="2:8" ht="15">
      <c r="B26" s="32" t="s">
        <v>41</v>
      </c>
      <c r="C26" s="33" t="s">
        <v>50</v>
      </c>
      <c r="D26" s="28"/>
      <c r="E26" s="29">
        <v>0</v>
      </c>
      <c r="F26" s="39"/>
      <c r="G26" s="67"/>
      <c r="H26" s="34">
        <f>SUM(H27:H30)</f>
        <v>0</v>
      </c>
    </row>
    <row r="27" spans="2:8" ht="45">
      <c r="B27" s="35" t="s">
        <v>64</v>
      </c>
      <c r="C27" s="36" t="s">
        <v>37</v>
      </c>
      <c r="D27" s="10" t="s">
        <v>38</v>
      </c>
      <c r="E27" s="37">
        <v>8413.51</v>
      </c>
      <c r="F27" s="38"/>
      <c r="G27" s="67" t="str" cm="1">
        <f t="array" ref="G27">numtext(F27)</f>
        <v>CERO PESOS 00/100 M.N.</v>
      </c>
      <c r="H27" s="39">
        <f t="shared" si="1" ref="H27:H30">+ROUND(F27*E27,2)</f>
        <v>0</v>
      </c>
    </row>
    <row r="28" spans="2:8" ht="60">
      <c r="B28" s="35" t="s">
        <v>65</v>
      </c>
      <c r="C28" s="36" t="s">
        <v>51</v>
      </c>
      <c r="D28" s="10" t="s">
        <v>30</v>
      </c>
      <c r="E28" s="37">
        <v>419.15</v>
      </c>
      <c r="F28" s="38"/>
      <c r="G28" s="67" t="str" cm="1">
        <f t="array" ref="G28">numtext(F28)</f>
        <v>CERO PESOS 00/100 M.N.</v>
      </c>
      <c r="H28" s="39">
        <f t="shared" si="1"/>
        <v>0</v>
      </c>
    </row>
    <row r="29" spans="2:8" ht="45">
      <c r="B29" s="35" t="s">
        <v>66</v>
      </c>
      <c r="C29" s="36" t="s">
        <v>52</v>
      </c>
      <c r="D29" s="10" t="s">
        <v>29</v>
      </c>
      <c r="E29" s="37">
        <v>89.65</v>
      </c>
      <c r="F29" s="38"/>
      <c r="G29" s="67" t="str" cm="1">
        <f t="array" ref="G29">numtext(F29)</f>
        <v>CERO PESOS 00/100 M.N.</v>
      </c>
      <c r="H29" s="39">
        <f t="shared" si="1"/>
        <v>0</v>
      </c>
    </row>
    <row r="30" spans="2:8" ht="105">
      <c r="B30" s="35" t="s">
        <v>67</v>
      </c>
      <c r="C30" s="36" t="s">
        <v>53</v>
      </c>
      <c r="D30" s="10" t="s">
        <v>27</v>
      </c>
      <c r="E30" s="37">
        <v>25</v>
      </c>
      <c r="F30" s="38"/>
      <c r="G30" s="67" t="str" cm="1">
        <f t="array" ref="G30">numtext(F30)</f>
        <v>CERO PESOS 00/100 M.N.</v>
      </c>
      <c r="H30" s="39">
        <f t="shared" si="1"/>
        <v>0</v>
      </c>
    </row>
    <row r="31" spans="2:8" ht="15">
      <c r="B31" s="32" t="s">
        <v>42</v>
      </c>
      <c r="C31" s="33" t="s">
        <v>54</v>
      </c>
      <c r="D31" s="28"/>
      <c r="E31" s="29">
        <v>0</v>
      </c>
      <c r="F31" s="39"/>
      <c r="G31" s="67"/>
      <c r="H31" s="34">
        <f>SUM(H32:H34)</f>
        <v>0</v>
      </c>
    </row>
    <row r="32" spans="2:8" ht="45">
      <c r="B32" s="35" t="s">
        <v>68</v>
      </c>
      <c r="C32" s="36" t="s">
        <v>36</v>
      </c>
      <c r="D32" s="10" t="s">
        <v>29</v>
      </c>
      <c r="E32" s="37">
        <v>357.91</v>
      </c>
      <c r="F32" s="38"/>
      <c r="G32" s="67" t="str" cm="1">
        <f t="array" ref="G32">numtext(F32)</f>
        <v>CERO PESOS 00/100 M.N.</v>
      </c>
      <c r="H32" s="39">
        <f t="shared" si="2" ref="H32:H34">+ROUND(F32*E32,2)</f>
        <v>0</v>
      </c>
    </row>
    <row r="33" spans="2:8" ht="90">
      <c r="B33" s="35" t="s">
        <v>69</v>
      </c>
      <c r="C33" s="36" t="s">
        <v>55</v>
      </c>
      <c r="D33" s="10" t="s">
        <v>29</v>
      </c>
      <c r="E33" s="37">
        <v>73.46</v>
      </c>
      <c r="F33" s="38"/>
      <c r="G33" s="67" t="str" cm="1">
        <f t="array" ref="G33">numtext(F33)</f>
        <v>CERO PESOS 00/100 M.N.</v>
      </c>
      <c r="H33" s="39">
        <f t="shared" si="2"/>
        <v>0</v>
      </c>
    </row>
    <row r="34" spans="2:8" ht="45">
      <c r="B34" s="35" t="s">
        <v>70</v>
      </c>
      <c r="C34" s="36" t="s">
        <v>56</v>
      </c>
      <c r="D34" s="10" t="s">
        <v>30</v>
      </c>
      <c r="E34" s="37">
        <v>195.13</v>
      </c>
      <c r="F34" s="38"/>
      <c r="G34" s="67" t="str" cm="1">
        <f t="array" ref="G34">numtext(F34)</f>
        <v>CERO PESOS 00/100 M.N.</v>
      </c>
      <c r="H34" s="39">
        <f t="shared" si="2"/>
        <v>0</v>
      </c>
    </row>
    <row r="35" spans="2:8" ht="15">
      <c r="B35" s="32" t="s">
        <v>58</v>
      </c>
      <c r="C35" s="33" t="s">
        <v>57</v>
      </c>
      <c r="D35" s="28"/>
      <c r="E35" s="29">
        <v>0</v>
      </c>
      <c r="F35" s="39"/>
      <c r="G35" s="67"/>
      <c r="H35" s="34">
        <f>SUM(H36:H38)</f>
        <v>0</v>
      </c>
    </row>
    <row r="36" spans="2:8" ht="45">
      <c r="B36" s="35" t="s">
        <v>71</v>
      </c>
      <c r="C36" s="36" t="s">
        <v>37</v>
      </c>
      <c r="D36" s="10" t="s">
        <v>38</v>
      </c>
      <c r="E36" s="37">
        <v>2586.23</v>
      </c>
      <c r="F36" s="38"/>
      <c r="G36" s="67" t="str" cm="1">
        <f t="array" ref="G36">numtext(F36)</f>
        <v>CERO PESOS 00/100 M.N.</v>
      </c>
      <c r="H36" s="39">
        <f t="shared" si="3" ref="H36:H38">+ROUND(F36*E36,2)</f>
        <v>0</v>
      </c>
    </row>
    <row r="37" spans="2:8" ht="60">
      <c r="B37" s="35" t="s">
        <v>72</v>
      </c>
      <c r="C37" s="36" t="s">
        <v>51</v>
      </c>
      <c r="D37" s="10" t="s">
        <v>30</v>
      </c>
      <c r="E37" s="37">
        <v>98.52</v>
      </c>
      <c r="F37" s="38"/>
      <c r="G37" s="67" t="str" cm="1">
        <f t="array" ref="G37">numtext(F37)</f>
        <v>CERO PESOS 00/100 M.N.</v>
      </c>
      <c r="H37" s="39">
        <f t="shared" si="3"/>
        <v>0</v>
      </c>
    </row>
    <row r="38" spans="2:8" ht="45">
      <c r="B38" s="35" t="s">
        <v>73</v>
      </c>
      <c r="C38" s="36" t="s">
        <v>52</v>
      </c>
      <c r="D38" s="10" t="s">
        <v>29</v>
      </c>
      <c r="E38" s="37">
        <v>21.68</v>
      </c>
      <c r="F38" s="38"/>
      <c r="G38" s="67" t="str" cm="1">
        <f t="array" ref="G38">numtext(F38)</f>
        <v>CERO PESOS 00/100 M.N.</v>
      </c>
      <c r="H38" s="39">
        <f t="shared" si="3"/>
        <v>0</v>
      </c>
    </row>
    <row r="39" spans="2:8" ht="15">
      <c r="B39" s="27" t="s">
        <v>31</v>
      </c>
      <c r="C39" s="27" t="s">
        <v>78</v>
      </c>
      <c r="D39" s="28"/>
      <c r="E39" s="29">
        <v>0</v>
      </c>
      <c r="F39" s="30"/>
      <c r="G39" s="31"/>
      <c r="H39" s="59">
        <f>H40+H47+H52+H56</f>
        <v>0</v>
      </c>
    </row>
    <row r="40" spans="2:8" ht="15">
      <c r="B40" s="32" t="s">
        <v>43</v>
      </c>
      <c r="C40" s="33" t="s">
        <v>46</v>
      </c>
      <c r="D40" s="28"/>
      <c r="E40" s="29">
        <v>0</v>
      </c>
      <c r="F40" s="30"/>
      <c r="G40" s="67"/>
      <c r="H40" s="34">
        <f>SUM(H41:H46)</f>
        <v>0</v>
      </c>
    </row>
    <row r="41" spans="2:8" ht="45">
      <c r="B41" s="35" t="s">
        <v>79</v>
      </c>
      <c r="C41" s="36" t="s">
        <v>33</v>
      </c>
      <c r="D41" s="10" t="s">
        <v>30</v>
      </c>
      <c r="E41" s="37">
        <v>175.81</v>
      </c>
      <c r="F41" s="38"/>
      <c r="G41" s="67" t="str" cm="1">
        <f t="array" ref="G41">numtext(F41)</f>
        <v>CERO PESOS 00/100 M.N.</v>
      </c>
      <c r="H41" s="39">
        <f t="shared" si="4" ref="H41:H46">+ROUND(F41*E41,2)</f>
        <v>0</v>
      </c>
    </row>
    <row r="42" spans="2:8" ht="45">
      <c r="B42" s="35" t="s">
        <v>80</v>
      </c>
      <c r="C42" s="36" t="s">
        <v>47</v>
      </c>
      <c r="D42" s="10" t="s">
        <v>29</v>
      </c>
      <c r="E42" s="37">
        <v>541.41</v>
      </c>
      <c r="F42" s="38"/>
      <c r="G42" s="67" t="str" cm="1">
        <f t="array" ref="G42">numtext(F42)</f>
        <v>CERO PESOS 00/100 M.N.</v>
      </c>
      <c r="H42" s="39">
        <f t="shared" si="4"/>
        <v>0</v>
      </c>
    </row>
    <row r="43" spans="2:8" ht="45">
      <c r="B43" s="35" t="s">
        <v>81</v>
      </c>
      <c r="C43" s="36" t="s">
        <v>48</v>
      </c>
      <c r="D43" s="10" t="s">
        <v>29</v>
      </c>
      <c r="E43" s="37">
        <v>74.17</v>
      </c>
      <c r="F43" s="38"/>
      <c r="G43" s="67" t="str" cm="1">
        <f t="array" ref="G43">numtext(F43)</f>
        <v>CERO PESOS 00/100 M.N.</v>
      </c>
      <c r="H43" s="39">
        <f t="shared" si="4"/>
        <v>0</v>
      </c>
    </row>
    <row r="44" spans="2:8" ht="45">
      <c r="B44" s="35" t="s">
        <v>82</v>
      </c>
      <c r="C44" s="36" t="s">
        <v>49</v>
      </c>
      <c r="D44" s="10" t="s">
        <v>30</v>
      </c>
      <c r="E44" s="37">
        <v>114.24</v>
      </c>
      <c r="F44" s="38"/>
      <c r="G44" s="67" t="str" cm="1">
        <f t="array" ref="G44">numtext(F44)</f>
        <v>CERO PESOS 00/100 M.N.</v>
      </c>
      <c r="H44" s="39">
        <f t="shared" si="4"/>
        <v>0</v>
      </c>
    </row>
    <row r="45" spans="2:8" ht="60">
      <c r="B45" s="35" t="s">
        <v>83</v>
      </c>
      <c r="C45" s="36" t="s">
        <v>39</v>
      </c>
      <c r="D45" s="10" t="s">
        <v>29</v>
      </c>
      <c r="E45" s="37">
        <v>615.58</v>
      </c>
      <c r="F45" s="38"/>
      <c r="G45" s="67" t="str" cm="1">
        <f t="array" ref="G45">numtext(F45)</f>
        <v>CERO PESOS 00/100 M.N.</v>
      </c>
      <c r="H45" s="39">
        <f t="shared" si="4"/>
        <v>0</v>
      </c>
    </row>
    <row r="46" spans="2:8" ht="45">
      <c r="B46" s="35" t="s">
        <v>84</v>
      </c>
      <c r="C46" s="36" t="s">
        <v>34</v>
      </c>
      <c r="D46" s="10" t="s">
        <v>35</v>
      </c>
      <c r="E46" s="37">
        <v>15389.34</v>
      </c>
      <c r="F46" s="38"/>
      <c r="G46" s="67" t="str" cm="1">
        <f t="array" ref="G46">numtext(F46)</f>
        <v>CERO PESOS 00/100 M.N.</v>
      </c>
      <c r="H46" s="39">
        <f t="shared" si="4"/>
        <v>0</v>
      </c>
    </row>
    <row r="47" spans="2:8" ht="15">
      <c r="B47" s="32" t="s">
        <v>44</v>
      </c>
      <c r="C47" s="33" t="s">
        <v>50</v>
      </c>
      <c r="D47" s="28"/>
      <c r="E47" s="29">
        <v>0</v>
      </c>
      <c r="F47" s="39"/>
      <c r="G47" s="67"/>
      <c r="H47" s="34">
        <f>SUM(H48:H51)</f>
        <v>0</v>
      </c>
    </row>
    <row r="48" spans="2:8" ht="45">
      <c r="B48" s="35" t="s">
        <v>85</v>
      </c>
      <c r="C48" s="36" t="s">
        <v>37</v>
      </c>
      <c r="D48" s="10" t="s">
        <v>38</v>
      </c>
      <c r="E48" s="37">
        <v>8413.51</v>
      </c>
      <c r="F48" s="38"/>
      <c r="G48" s="67" t="str" cm="1">
        <f t="array" ref="G48">numtext(F48)</f>
        <v>CERO PESOS 00/100 M.N.</v>
      </c>
      <c r="H48" s="39">
        <f t="shared" si="5" ref="H48:H51">+ROUND(F48*E48,2)</f>
        <v>0</v>
      </c>
    </row>
    <row r="49" spans="2:8" ht="60">
      <c r="B49" s="35" t="s">
        <v>86</v>
      </c>
      <c r="C49" s="36" t="s">
        <v>51</v>
      </c>
      <c r="D49" s="10" t="s">
        <v>30</v>
      </c>
      <c r="E49" s="37">
        <v>419.15</v>
      </c>
      <c r="F49" s="38"/>
      <c r="G49" s="67" t="str" cm="1">
        <f t="array" ref="G49">numtext(F49)</f>
        <v>CERO PESOS 00/100 M.N.</v>
      </c>
      <c r="H49" s="39">
        <f t="shared" si="5"/>
        <v>0</v>
      </c>
    </row>
    <row r="50" spans="2:8" ht="45">
      <c r="B50" s="35" t="s">
        <v>87</v>
      </c>
      <c r="C50" s="36" t="s">
        <v>52</v>
      </c>
      <c r="D50" s="10" t="s">
        <v>29</v>
      </c>
      <c r="E50" s="37">
        <v>89.65</v>
      </c>
      <c r="F50" s="38"/>
      <c r="G50" s="67" t="str" cm="1">
        <f t="array" ref="G50">numtext(F50)</f>
        <v>CERO PESOS 00/100 M.N.</v>
      </c>
      <c r="H50" s="39">
        <f t="shared" si="5"/>
        <v>0</v>
      </c>
    </row>
    <row r="51" spans="2:8" ht="105">
      <c r="B51" s="35" t="s">
        <v>88</v>
      </c>
      <c r="C51" s="36" t="s">
        <v>53</v>
      </c>
      <c r="D51" s="10" t="s">
        <v>27</v>
      </c>
      <c r="E51" s="37">
        <v>25</v>
      </c>
      <c r="F51" s="38"/>
      <c r="G51" s="67" t="str" cm="1">
        <f t="array" ref="G51">numtext(F51)</f>
        <v>CERO PESOS 00/100 M.N.</v>
      </c>
      <c r="H51" s="39">
        <f t="shared" si="5"/>
        <v>0</v>
      </c>
    </row>
    <row r="52" spans="2:8" ht="15">
      <c r="B52" s="32" t="s">
        <v>45</v>
      </c>
      <c r="C52" s="33" t="s">
        <v>54</v>
      </c>
      <c r="D52" s="28"/>
      <c r="E52" s="29">
        <v>0</v>
      </c>
      <c r="F52" s="39"/>
      <c r="G52" s="67"/>
      <c r="H52" s="34">
        <f>SUM(H53:H55)</f>
        <v>0</v>
      </c>
    </row>
    <row r="53" spans="2:8" ht="45">
      <c r="B53" s="35" t="s">
        <v>89</v>
      </c>
      <c r="C53" s="36" t="s">
        <v>36</v>
      </c>
      <c r="D53" s="10" t="s">
        <v>29</v>
      </c>
      <c r="E53" s="37">
        <v>357.91</v>
      </c>
      <c r="F53" s="38"/>
      <c r="G53" s="67" t="str" cm="1">
        <f t="array" ref="G53">numtext(F53)</f>
        <v>CERO PESOS 00/100 M.N.</v>
      </c>
      <c r="H53" s="39">
        <f t="shared" si="6" ref="H53:H55">+ROUND(F53*E53,2)</f>
        <v>0</v>
      </c>
    </row>
    <row r="54" spans="2:8" ht="90">
      <c r="B54" s="35" t="s">
        <v>90</v>
      </c>
      <c r="C54" s="36" t="s">
        <v>55</v>
      </c>
      <c r="D54" s="10" t="s">
        <v>29</v>
      </c>
      <c r="E54" s="37">
        <v>73.46</v>
      </c>
      <c r="F54" s="38"/>
      <c r="G54" s="67" t="str" cm="1">
        <f t="array" ref="G54">numtext(F54)</f>
        <v>CERO PESOS 00/100 M.N.</v>
      </c>
      <c r="H54" s="39">
        <f t="shared" si="6"/>
        <v>0</v>
      </c>
    </row>
    <row r="55" spans="2:8" ht="45">
      <c r="B55" s="35" t="s">
        <v>91</v>
      </c>
      <c r="C55" s="36" t="s">
        <v>56</v>
      </c>
      <c r="D55" s="10" t="s">
        <v>30</v>
      </c>
      <c r="E55" s="37">
        <v>195.13</v>
      </c>
      <c r="F55" s="38"/>
      <c r="G55" s="67" t="str" cm="1">
        <f t="array" ref="G55">numtext(F55)</f>
        <v>CERO PESOS 00/100 M.N.</v>
      </c>
      <c r="H55" s="39">
        <f t="shared" si="6"/>
        <v>0</v>
      </c>
    </row>
    <row r="56" spans="2:8" ht="15">
      <c r="B56" s="32" t="s">
        <v>76</v>
      </c>
      <c r="C56" s="33" t="s">
        <v>57</v>
      </c>
      <c r="D56" s="28"/>
      <c r="E56" s="29">
        <v>0</v>
      </c>
      <c r="F56" s="39"/>
      <c r="G56" s="67"/>
      <c r="H56" s="34">
        <f>SUM(H57:H59)</f>
        <v>0</v>
      </c>
    </row>
    <row r="57" spans="2:8" ht="45">
      <c r="B57" s="35" t="s">
        <v>92</v>
      </c>
      <c r="C57" s="36" t="s">
        <v>37</v>
      </c>
      <c r="D57" s="10" t="s">
        <v>38</v>
      </c>
      <c r="E57" s="37">
        <v>2586.23</v>
      </c>
      <c r="F57" s="38"/>
      <c r="G57" s="67" t="str" cm="1">
        <f t="array" ref="G57">numtext(F57)</f>
        <v>CERO PESOS 00/100 M.N.</v>
      </c>
      <c r="H57" s="39">
        <f t="shared" si="7" ref="H57:H59">+ROUND(F57*E57,2)</f>
        <v>0</v>
      </c>
    </row>
    <row r="58" spans="2:8" ht="60">
      <c r="B58" s="35" t="s">
        <v>93</v>
      </c>
      <c r="C58" s="36" t="s">
        <v>51</v>
      </c>
      <c r="D58" s="10" t="s">
        <v>30</v>
      </c>
      <c r="E58" s="37">
        <v>98.52</v>
      </c>
      <c r="F58" s="38"/>
      <c r="G58" s="67" t="str" cm="1">
        <f t="array" ref="G58">numtext(F58)</f>
        <v>CERO PESOS 00/100 M.N.</v>
      </c>
      <c r="H58" s="39">
        <f t="shared" si="7"/>
        <v>0</v>
      </c>
    </row>
    <row r="59" spans="2:8" ht="45">
      <c r="B59" s="35" t="s">
        <v>94</v>
      </c>
      <c r="C59" s="36" t="s">
        <v>52</v>
      </c>
      <c r="D59" s="10" t="s">
        <v>29</v>
      </c>
      <c r="E59" s="37">
        <v>21.68</v>
      </c>
      <c r="F59" s="38"/>
      <c r="G59" s="67" t="str" cm="1">
        <f t="array" ref="G59">numtext(F59)</f>
        <v>CERO PESOS 00/100 M.N.</v>
      </c>
      <c r="H59" s="39">
        <f t="shared" si="7"/>
        <v>0</v>
      </c>
    </row>
    <row r="60" spans="2:8" ht="15">
      <c r="B60" s="35"/>
      <c r="C60" s="36"/>
      <c r="D60" s="10"/>
      <c r="E60" s="37"/>
      <c r="F60" s="38"/>
      <c r="G60" s="67"/>
      <c r="H60" s="39"/>
    </row>
    <row r="61" spans="2:8" ht="15">
      <c r="B61" s="40"/>
      <c r="C61" s="41" t="s">
        <v>22</v>
      </c>
      <c r="D61" s="41"/>
      <c r="E61" s="42"/>
      <c r="F61" s="42"/>
      <c r="G61" s="41"/>
      <c r="H61" s="60"/>
    </row>
    <row r="62" spans="2:8" ht="30">
      <c r="B62" s="21" t="s">
        <v>14</v>
      </c>
      <c r="C62" s="22" t="str">
        <f t="shared" si="8" ref="C62:C67">+VLOOKUP($B62,$B$17:$H$38,2,0)</f>
        <v>Construcción de muro de contención lado norte y sur en las instalaciones del SIAPA en la Av. Gobernador Curiel 3577, en el municipio de Guadalajara, Jalisco.</v>
      </c>
      <c r="D62" s="23"/>
      <c r="E62" s="24">
        <v>0</v>
      </c>
      <c r="F62" s="25">
        <v>0</v>
      </c>
      <c r="G62" s="26"/>
      <c r="H62" s="58">
        <f>+VLOOKUP($B62,$B$17:$H$59,7,0)</f>
        <v>0</v>
      </c>
    </row>
    <row r="63" spans="2:8" ht="15">
      <c r="B63" s="27" t="s">
        <v>15</v>
      </c>
      <c r="C63" s="27" t="str">
        <f t="shared" si="8"/>
        <v>MURO DE CONTENCIÓN LADO NORTE</v>
      </c>
      <c r="D63" s="28"/>
      <c r="E63" s="29">
        <v>0</v>
      </c>
      <c r="F63" s="30">
        <v>0</v>
      </c>
      <c r="G63" s="31"/>
      <c r="H63" s="61">
        <f>+VLOOKUP($B63,$B$17:$H$59,7,0)</f>
        <v>0</v>
      </c>
    </row>
    <row r="64" spans="2:8" ht="15">
      <c r="B64" s="32" t="s">
        <v>40</v>
      </c>
      <c r="C64" s="33" t="str">
        <f t="shared" si="8"/>
        <v>PRELIMINARES</v>
      </c>
      <c r="D64" s="28"/>
      <c r="E64" s="29">
        <v>0</v>
      </c>
      <c r="F64" s="30">
        <v>0</v>
      </c>
      <c r="G64" s="67"/>
      <c r="H64" s="34">
        <f>+VLOOKUP($B64,$B$17:$H$59,7,0)</f>
        <v>0</v>
      </c>
    </row>
    <row r="65" spans="2:8" ht="15">
      <c r="B65" s="32" t="s">
        <v>41</v>
      </c>
      <c r="C65" s="33" t="str">
        <f t="shared" si="8"/>
        <v>ESTRUCTURA</v>
      </c>
      <c r="D65" s="28"/>
      <c r="E65" s="29">
        <v>0</v>
      </c>
      <c r="F65" s="30">
        <v>0</v>
      </c>
      <c r="G65" s="67"/>
      <c r="H65" s="34">
        <f t="shared" si="9" ref="H65:H67">+VLOOKUP($B65,$B$17:$H$59,7,0)</f>
        <v>0</v>
      </c>
    </row>
    <row r="66" spans="2:8" ht="15">
      <c r="B66" s="32" t="s">
        <v>42</v>
      </c>
      <c r="C66" s="33" t="str">
        <f t="shared" si="8"/>
        <v>RELLENOS</v>
      </c>
      <c r="D66" s="28"/>
      <c r="E66" s="29">
        <v>0</v>
      </c>
      <c r="F66" s="30">
        <v>0</v>
      </c>
      <c r="G66" s="67"/>
      <c r="H66" s="34">
        <f t="shared" si="9"/>
        <v>0</v>
      </c>
    </row>
    <row r="67" spans="2:8" ht="15">
      <c r="B67" s="32" t="s">
        <v>58</v>
      </c>
      <c r="C67" s="33" t="str">
        <f t="shared" si="8"/>
        <v>PARAPETOS</v>
      </c>
      <c r="D67" s="28"/>
      <c r="E67" s="29">
        <v>0</v>
      </c>
      <c r="F67" s="30">
        <v>0</v>
      </c>
      <c r="G67" s="67"/>
      <c r="H67" s="34">
        <f t="shared" si="9"/>
        <v>0</v>
      </c>
    </row>
    <row r="68" spans="2:8" ht="15">
      <c r="B68" s="27" t="s">
        <v>31</v>
      </c>
      <c r="C68" s="27" t="str">
        <f>+VLOOKUP($B68,$B$17:$H$59,2,0)</f>
        <v>MURO DE CONTENCIÓN LADO SUR</v>
      </c>
      <c r="D68" s="28"/>
      <c r="E68" s="29">
        <v>0</v>
      </c>
      <c r="F68" s="30">
        <v>0</v>
      </c>
      <c r="G68" s="67"/>
      <c r="H68" s="61">
        <f>+VLOOKUP($B68,$B$17:$H$59,7,0)</f>
        <v>0</v>
      </c>
    </row>
    <row r="69" spans="2:8" ht="15">
      <c r="B69" s="32" t="s">
        <v>43</v>
      </c>
      <c r="C69" s="33" t="str">
        <f t="shared" si="10" ref="C69:C72">+VLOOKUP($B69,$B$17:$H$59,2,0)</f>
        <v>PRELIMINARES</v>
      </c>
      <c r="D69" s="28"/>
      <c r="E69" s="29">
        <v>0</v>
      </c>
      <c r="F69" s="30">
        <v>0</v>
      </c>
      <c r="G69" s="67"/>
      <c r="H69" s="34">
        <f t="shared" si="11" ref="H69:H72">+VLOOKUP($B69,$B$17:$H$59,7,0)</f>
        <v>0</v>
      </c>
    </row>
    <row r="70" spans="2:8" ht="15">
      <c r="B70" s="32" t="s">
        <v>44</v>
      </c>
      <c r="C70" s="33" t="str">
        <f t="shared" si="10"/>
        <v>ESTRUCTURA</v>
      </c>
      <c r="D70" s="28"/>
      <c r="E70" s="29">
        <v>0</v>
      </c>
      <c r="F70" s="30">
        <v>0</v>
      </c>
      <c r="G70" s="67"/>
      <c r="H70" s="34">
        <f t="shared" si="11"/>
        <v>0</v>
      </c>
    </row>
    <row r="71" spans="2:8" ht="15">
      <c r="B71" s="32" t="s">
        <v>45</v>
      </c>
      <c r="C71" s="33" t="str">
        <f t="shared" si="10"/>
        <v>RELLENOS</v>
      </c>
      <c r="D71" s="28"/>
      <c r="E71" s="29">
        <v>0</v>
      </c>
      <c r="F71" s="30">
        <v>0</v>
      </c>
      <c r="G71" s="67"/>
      <c r="H71" s="34">
        <f t="shared" si="11"/>
        <v>0</v>
      </c>
    </row>
    <row r="72" spans="2:8" ht="15">
      <c r="B72" s="32" t="s">
        <v>76</v>
      </c>
      <c r="C72" s="33" t="str">
        <f t="shared" si="10"/>
        <v>PARAPETOS</v>
      </c>
      <c r="D72" s="28"/>
      <c r="E72" s="29">
        <v>0</v>
      </c>
      <c r="F72" s="30">
        <v>0</v>
      </c>
      <c r="G72" s="67"/>
      <c r="H72" s="34">
        <f t="shared" si="11"/>
        <v>0</v>
      </c>
    </row>
    <row r="73" spans="2:8" ht="15">
      <c r="B73" s="35"/>
      <c r="D73" s="43"/>
      <c r="E73" s="44"/>
      <c r="F73" s="45"/>
      <c r="H73" s="46"/>
    </row>
    <row r="74" spans="2:8" ht="15">
      <c r="B74" s="84" t="s">
        <v>7</v>
      </c>
      <c r="C74" s="84"/>
      <c r="D74" s="84"/>
      <c r="E74" s="84"/>
      <c r="F74" s="84"/>
      <c r="G74" s="47" t="s">
        <v>8</v>
      </c>
      <c r="H74" s="62">
        <f>H62</f>
        <v>0</v>
      </c>
    </row>
    <row r="75" spans="2:8" s="48" customFormat="1" ht="15">
      <c r="B75" s="84"/>
      <c r="C75" s="84"/>
      <c r="D75" s="84"/>
      <c r="E75" s="84"/>
      <c r="F75" s="84"/>
      <c r="G75" s="47" t="s">
        <v>9</v>
      </c>
      <c r="H75" s="62">
        <f>ROUND(H74*0.16,2)</f>
        <v>0</v>
      </c>
    </row>
    <row r="76" spans="2:8" s="48" customFormat="1" ht="15">
      <c r="B76" s="84"/>
      <c r="C76" s="84"/>
      <c r="D76" s="84"/>
      <c r="E76" s="84"/>
      <c r="F76" s="84"/>
      <c r="G76" s="47" t="s">
        <v>10</v>
      </c>
      <c r="H76" s="62">
        <f>+H74+H75</f>
        <v>0</v>
      </c>
    </row>
    <row r="77" spans="7:8" s="48" customFormat="1" ht="15">
      <c r="G77" s="68"/>
      <c r="H77" s="63"/>
    </row>
  </sheetData>
  <autoFilter ref="B16:H59"/>
  <mergeCells count="14">
    <mergeCell ref="B75:F76"/>
    <mergeCell ref="B74:F74"/>
    <mergeCell ref="D9:F9"/>
    <mergeCell ref="C7:C9"/>
    <mergeCell ref="C11:C12"/>
    <mergeCell ref="D10:G10"/>
    <mergeCell ref="B14:H14"/>
    <mergeCell ref="D11:G12"/>
    <mergeCell ref="C4:C5"/>
    <mergeCell ref="D1:G1"/>
    <mergeCell ref="D6:F6"/>
    <mergeCell ref="D7:F7"/>
    <mergeCell ref="D8:F8"/>
    <mergeCell ref="D3:G5"/>
  </mergeCells>
  <printOptions horizontalCentered="1"/>
  <pageMargins left="0.47244094488189" right="0.47244094488189" top="0.47244094488189" bottom="0.748031496062992" header="0.31496062992126" footer="0.31496062992126"/>
  <pageSetup fitToHeight="0" orientation="landscape" paperSize="1" scale="60" r:id="rId2"/>
  <headerFooter>
    <oddFooter>&amp;C&amp;8Página &amp;P de &amp;N</oddFooter>
  </headerFooter>
  <rowBreaks count="1" manualBreakCount="1">
    <brk id="60" min="1" max="7" man="1"/>
  </rowBreaks>
  <ignoredErrors>
    <ignoredError sqref="G20:G59" evalError="1" calculatedColumn="1"/>
    <ignoredError sqref="H26:H59" 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CATALOGO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 Diaz</dc:creator>
  <cp:keywords/>
  <dc:description/>
  <cp:lastModifiedBy>Tomas Ramirez</cp:lastModifiedBy>
  <cp:lastPrinted>2026-07-16T16:08:48Z</cp:lastPrinted>
  <dcterms:created xsi:type="dcterms:W3CDTF">2018-12-17T16:20:56Z</dcterms:created>
  <dcterms:modified xsi:type="dcterms:W3CDTF">2026-07-17T00:32:31Z</dcterms:modified>
  <cp:category/>
</cp:coreProperties>
</file>