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E:\Respaldo Nayeli\Nayeli\26\Hospitales\H. Juan Menchacha\LP-CONV26\"/>
    </mc:Choice>
  </mc:AlternateContent>
  <bookViews>
    <workbookView xWindow="-120" yWindow="-120" windowWidth="29040" windowHeight="15720" activeTab="0"/>
  </bookViews>
  <sheets>
    <sheet name="CATALOGO" sheetId="1" r:id="rId3"/>
  </sheets>
  <definedNames>
    <definedName name="_xlnm._FilterDatabase" localSheetId="0" hidden="1">CATALOGO!$A$17:$AG$278</definedName>
    <definedName name="ACCIONENREPORTE">#REF!</definedName>
    <definedName name="Administración_del_gasto_de_operación">#REF!</definedName>
    <definedName name="area">#REF!</definedName>
    <definedName name="_xlnm.Print_Area" localSheetId="0">CATALOGO!$A$1:$G$278</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<sst xmlns="http://schemas.openxmlformats.org/spreadsheetml/2006/main" count="714" uniqueCount="474">
  <si>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</si>
  <si>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</si>
  <si>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</si>
  <si>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</si>
  <si>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</si>
  <si>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</si>
  <si>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</si>
  <si>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</si>
  <si>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</si>
  <si>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</si>
  <si>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</si>
  <si>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</si>
  <si>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</si>
  <si>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</si>
  <si>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</si>
  <si>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</si>
  <si>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</si>
  <si>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</si>
  <si>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</si>
  <si>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</si>
  <si>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</si>
  <si>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</si>
  <si>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</si>
  <si>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</si>
  <si>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</si>
  <si>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</si>
  <si>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</si>
  <si>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M3/KM</t>
  </si>
  <si>
    <t>PZA</t>
  </si>
  <si>
    <t>A1</t>
  </si>
  <si>
    <t>A7</t>
  </si>
  <si>
    <t>A2</t>
  </si>
  <si>
    <t>A3</t>
  </si>
  <si>
    <t>A4</t>
  </si>
  <si>
    <t>A5</t>
  </si>
  <si>
    <t>A6</t>
  </si>
  <si>
    <t>A8</t>
  </si>
  <si>
    <t>A9</t>
  </si>
  <si>
    <t>A10</t>
  </si>
  <si>
    <t>A11</t>
  </si>
  <si>
    <t>A12</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</si>
  <si>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</si>
  <si>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AFINE Y CONFORMACIÓN DE TERRENO NATURAL Y/O EN ÁREA DE CORTES, CON UN ESPESOR DE 20 CM, AL 95% PROCTOR MEDIDO COMPACTO, REALIZADO EN FORMA MECÁNICA CON RODILLO VIBRATORIO, INCLUYE: SUMINISTRO DE AGUA PARA LOGRAR HUMEDAD OPTIMA, EQUIPO MECÁNICO, PRUEBAS DE COMPACTACIÓN, AFINE, NIVELACIÓN, HERRAMIENTAS Y MANO DE OBRA.</t>
  </si>
  <si>
    <t>CORTE CON DISCO DE DIAMANTE HASTA 1/3 DE ESPESOR DE LA LOSA Y HASTA 3 MM DE ANCHO. INCLUYE: EQUIPO, PREPARACIONES Y MANO DE OBRA. (NORMA S.C.T. N-CSV-CAR-2-02-005/02)</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</si>
  <si>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</si>
  <si>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</si>
  <si>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</si>
  <si>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</si>
  <si>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RELLENO EN CEPAS O MESETAS CON MATERIAL PRODUCTO DE LA EXCAVACIÓN COMPACTADO AL 90% CON COMPACTADOR DE IMPACTO, EN CAPAS NO MAYORES DE 20 CM., INCLUYE: INCORPORACIÓN DE AGUA NECESARIA, MANO DE OBRA, EQUIPO, HERRAMIENTAS Y ACARREOS. VOLUMEN MEDIDO EN SECCIONES.</t>
  </si>
  <si>
    <t>BANQUETAS Y ANDADORES</t>
  </si>
  <si>
    <t>AFINE Y CONFORMACIÓN DE TERRENO NATURAL COMPACTADO EN CAPAS NO MAYORES DE 20 CM DE ESPESOR CON EQUIPO DE IMPACTO, INCLUYE: CONFORMACIÓN, MANO DE OBRA, EQUIPO Y HERRAMIENTA.</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</si>
  <si>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</si>
  <si>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VIALIDADES Y ESTACIONAMIENTO</t>
  </si>
  <si>
    <t>ALUMBRADO EXTERIOR</t>
  </si>
  <si>
    <t>SUMINISTRO Y COLOCACIÓN DE CABLE COBRE THHW-LS CALIBRE 12 AWG (3.31MM) 90ºC 600V CT-SR ROHS. INCLUYE: MANO DE OBRA, ACARREOS, HERRAMIENTA, DESPERDICIOS, LIMPIEZA Y TODO LO NECESARIO PARA SU CORRECTA INSTALACIÓN.</t>
  </si>
  <si>
    <t>EXTERIOR Y ÁREAS VERDES</t>
  </si>
  <si>
    <t>SUMINISTRO Y COLOCACIÓN DE TIERRA VEGETAL, INCLUYE: FERTILIZANTE, ENRAIZADOR, AGUA, CARGO DIRECTO POR EL COSTO DE DICHOS MATERIALES, FLETE A OBRA, DESPERDICIO, ACARREO HASTA EL LUGAR DE SU UTILIZACIÓN HASTA 40 METROS, REFERENCIAS PARA DAR ESPESOR DEL PROYECTO, EXTENDIDO, RASTRILLADO, LIMPIEZA Y RETIRO DE SOBRANTES, MANO DE OBRA CON OFICIAL ESPECIALIZADO, AYUDANTE, HERRAMIENTA MENOR, EQUIPO DE SEGURIDAD Y TODO LO NECESARIO PARA SU CORRECTA EJECUCIÓN.</t>
  </si>
  <si>
    <t>LIMPIEZAS</t>
  </si>
  <si>
    <t>LIMPIEZA GRUESA DURANTE LA OBRA, INCLUYE: MANO DE OBRA, EQUIPO Y HERRAMIENTA.</t>
  </si>
  <si>
    <t>LIMPIEZA FINA DE LA OBRA PARA ENTREGA, INCLUYE: MATERIALES, MANO DE OBRA, EQUIPO Y HERRAMIENTA.</t>
  </si>
  <si>
    <t>DEMOLICIÓN LOSA DE CONCRETO POR MEDIOS MECÁNICOS EN VIALIDADES, INCLUYE: CORTE CON DISCO, ACARREOS AL PUNTO DE ACOPIO, MANO DE OBRA, EQUIPO, HERRAMIENTA, LIMPIEZA.</t>
  </si>
  <si>
    <t>SIOP-007</t>
  </si>
  <si>
    <t>BANQUETA DE 10 CM DE ESPESOR, DE CONCRETO PREMEZCLADO F'C=200 KG/CM2, T.M.A. 10 MM, RESISTENCIA A 28 DÍAS, CON MALLA ELECTROSOLDADA 6-6/10-10, ACABADO LAVADO AL 50% CON HIDROLAVADORA, ESPONJA Y MANGUERA, INCLUYE: CIMBRADO, COLADO, VIBRADO, NIVELADO DE CONCRETO, LAVADO EN SUPERFICIE CON GRAVA DE 10 MM  EXPUESTO, TERMINACION DE SUPERFICIE DESLAVADA, DESCIMBRADO, CURADO CON MEMBRANA BASE AGUA, LIMPIEZA DURANTE Y AL FINALIZAR LOS TRABAJOS, MATERIAL, MANO DE OBRA, EQUIPO, HERRAMIENTA Y LO NECESARIO PARA SU CORRECTA EJECUCIÓN.</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</si>
  <si>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</si>
  <si>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SUMINISTRO Y COLOCACIÓN DE POLIDUCTO NARANJA PAD RD-17 DE 2", INCLUYE: MATERIALES, MANO DE OBRA, EQUIPO Y HERRAMIENTA.</t>
  </si>
  <si>
    <t>SUMINISTRO Y COLOCACIÓN DE ANCLA DE CONCRETO PRECOLADA DE 40 X 40 X 120 CM (385KG), REFORZADA CON VARILLAS ROSCADAS DE 3/4", ESTRIBOS DE ALAMBRON DE 1/4"@15CM, EXTENSIÓN DE LA VARILLA DE ROSCA CORRIDA CON VARILLA DE 1/2" EN FORMA DE L, INCLUYE: EXCAVACION, RETIRO DE MATERIAL SOBRANTE FUERA DE LA OBRA, RELLENOS CON MATERIAL DE LUGAR, ACARREOS, MANIOBRAS, MATERIALES, MANO DE OBRA, EQUIPO Y HERRAMIENTA.</t>
  </si>
  <si>
    <t>SUMINISTRO Y COLOCACIÓN DE VARILLA DE TIERRA COOPERWELD DE 16MM X 3.00M, INCLUYE: CARGA CADWELD NO. 90, CONECTOR COOPER WELD,  VARILLA DE 3.00 M, SOLDADURA CADWELL NO. 90, PARTE PROPORCIONAL DE MOLDE 161V, MATERIALES MENORES, MANO DE OBRA Y HERRAMIENTA.</t>
  </si>
  <si>
    <t>SUMINISTRO Y COLOCACION DE LUMINARIA TIPO PUNTA POSTE MARCA FORLIGHTING MODELO EUR170W40KBT5EUNVDMNGNA, TECNOLOGÍA LED 100W, CUERPO DE ALUMINIO PLUSLED PURO INYECTADO A PRESIÓN, RECUBIERTOS CON PINTURA TIPO POLIÉSTER APLICADA ELECTROSTÁTICAMENTE PARA MAYOR RESISTENCIA A LA CORROSIÓN. TAPA FABRICADA DE ALUMINIO RECHAZADO Y ANODIZADO. SISTEMA PLUS LED CIRCULAR MARCA CREE CON ÓPTICA Y CURVA DE DISTRIBUCIÓN SIMÉTRICA O ASIMÉTRICA. DRIVER PROGRAMABLE MARCA PHILIPS. POSIBILIDAD DE ATENUACIÓN 0-10V. SUPRESOR DE PICOS DE 10KV. INCLUYE: MATERIALES, ELEVACIONES, CONEXION, MANO DE OBRA, EQUIPO Y HERRAMIENTA.</t>
  </si>
  <si>
    <t>PAVIMENTO DE CONCRETO HIDRÁULICO PREMEZCLADO MR-45, T.M.A. 38 MM A 28 DÍAS, DE 20 CM. DE ESPESOR, ACABADO TEXTURIZADO, INCLUYE: CIMBRA, DESCIMBRA, MATERIALES, ACARREOS, VOLTEADO, VIBRADO, CURADO, MANO DE OBRA, EQUIPO Y HERRAMIENTA. (N·CTR·CAR·1·04·009/06).</t>
  </si>
  <si>
    <t>SUMINISTRO E INSTALACION DE REGISTRO DE CONCRETO PREFABRICADO F'C=200 KG/CM2 PARA ALUMBRADO PUBLICO DE 0.40X0.40X0.60 M CON MARCO Y CONTRAMARCO GALVANIZADO Y TAPA MARCA CENMEX O SIMILAR, INCLUYE: MATERIALES, ACARREOS, HERRAMIENTA Y MANO DE OBRA.</t>
  </si>
  <si>
    <t>SUMINISTRO Y COLOCACIÓN DE POSTE METALICO CONICO CIRCULAR DE 7.00M DE ALTURA FABRICADO EN LAMINA CALIBRE 11, COLOR INDICADO POR LA SUPERVISIÓN, PLACA BASE DE 1/2" DE ESPEDOR. INCLUYE: MATERIALES, MANO DE OBRA, EQUIPO, HERRAMIENTA, CARGA, ACARREO, DESCARGA, EQUIPO Y TODO LO QUE SE REQUIERA PARA LA CORRECTA EJECUCION.</t>
  </si>
  <si>
    <t>SIOP-002</t>
  </si>
  <si>
    <t>SIOP-003</t>
  </si>
  <si>
    <t>SIOP-004</t>
  </si>
  <si>
    <t>SIOP-013</t>
  </si>
  <si>
    <t>SIOP-082</t>
  </si>
  <si>
    <t>SUMINISTRO Y COLOCACIÓN DE ARBOLES TIPO ROSA MORADA, PRIMAVERA, JACARANDA, LLUVIA DE ORO, FICUS Y OTRAS DE 2.00 MT. DE ALTURA. INCLUYE: SU MANTENIMIENTO HASTA SU ENTREGA, ACARREOS, INSTALACIÓN, MANO DE OBRA, HERRAMIENTA.</t>
  </si>
  <si>
    <t>SUMINISTRO Y COLOCACIÓN DE PASTO EN ROLLO, TIPO ALFOMBRA, INCLUYE: SU MANTENIMIENTO HASTA SU ENTREGA, INSTALACIÓN, MANO DE OBRA, HERRAMIENTA, TENDIDO, NIVELADO, ACARREOS, FLETES Y AGUA.</t>
  </si>
  <si>
    <t>SIOP-099</t>
  </si>
  <si>
    <t>SIOP-100</t>
  </si>
  <si>
    <t>SIOP-101</t>
  </si>
  <si>
    <t>SIOP-103</t>
  </si>
  <si>
    <t>SIOP-104</t>
  </si>
  <si>
    <t>SIOP-128</t>
  </si>
  <si>
    <t>SIOP-107</t>
  </si>
  <si>
    <t>SIOP-106</t>
  </si>
  <si>
    <t>SIOP-108</t>
  </si>
  <si>
    <t>SIOP-109</t>
  </si>
  <si>
    <t>SIOP-110</t>
  </si>
  <si>
    <t>SIOP-111</t>
  </si>
  <si>
    <t>SIOP-113</t>
  </si>
  <si>
    <t>SIOP-114</t>
  </si>
  <si>
    <t>SIOP-115</t>
  </si>
  <si>
    <t>SIOP-116</t>
  </si>
  <si>
    <t>SIOP-117</t>
  </si>
  <si>
    <t>SIOP-118</t>
  </si>
  <si>
    <t>SIOP-119</t>
  </si>
  <si>
    <t>SIOP-120</t>
  </si>
  <si>
    <t>SIOP-121</t>
  </si>
  <si>
    <t>SIOP-122</t>
  </si>
  <si>
    <t>SIOP-123</t>
  </si>
  <si>
    <t>SIOP-124</t>
  </si>
  <si>
    <t>SIOP-125</t>
  </si>
  <si>
    <t>SIOP-126</t>
  </si>
  <si>
    <t>SIOP-127</t>
  </si>
  <si>
    <t>SIOP-130</t>
  </si>
  <si>
    <t>SIOP-131</t>
  </si>
  <si>
    <t>SIOP-132</t>
  </si>
  <si>
    <t>DEMOLICIÓN DE MUROS DE SOGA A BASE DE TABIQUE DE LAMA SOLIDO 11X14X28CM A UNA ALTURA DE 0 A 3M, POR MEDIOS MECÁNICOS, SIN DAÑAR LA ESTRUCTURA EN USO; INCLUYE: DELIMITACIÓN DEL ÁREA DE TRABAJO, ACARREOS AL PUNTO DE ACOPIO PARA POSTERIOR RETIRO, MANO DE OBRA, HERRAMIENTA, LIMPIEZA Y LO NECESARIO PARA SU CORRECTA EJECUCIÓN.</t>
  </si>
  <si>
    <t>DEMOLICIÓN DE ELEMENTOS DE CONCRETO REFORZADO EN CIMENTACIÓN, POR MEDIOS MECÁNICOS, INCLUYE: HERRAMIENTA, MAQUINARIA, EQUIPO, MANO DE OBRA, CORTES, ACARREOS Y RETIRO FUERA DE LA OBRA, LIMPIEZA.</t>
  </si>
  <si>
    <t>DEMOLICIÓN DE PISO DE ADOQUIN EN ESTACIONAMIENTO POR MEDIOS MECÁNICOS, INCLUYENDO MORTERO, SIN RECUPERACIÓN. INCLUYE: MAQUINARIA, EQUIPO, ACARREOS AL PUNTO DE ACOPIO, RETIRO FUERA DE LA OBRA, MANO DE OBRA, HERRAMIENTA, LIMPIEZA.</t>
  </si>
  <si>
    <t>RETIRO DE CANCELERÍA Y PROTECCIONES DE HERRERÍA SIN RECUPERACIÓN POR MEDIOS MANUALES, CON HERRAMIENTA DE MANO Y EQUIPO ELÉCTRICO DE CORTE (ESMERIL), EL CONCEPTO INCLUYE: ACARREOS AL PUNTO DE ACOPIO Y RETIRO FUERA DE LA OBRA, ANDAMIOS, MATERIALES, HERRAMIENTA, MANO DE OBRA, LIMPIEZA.</t>
  </si>
  <si>
    <t>HERRERÍA</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</si>
  <si>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</si>
  <si>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EXCAVACION O CORTE EN CAJA A CIELO ABIERTO DE 0.00 A 2.00 M DE PROFUNDIDAD, EN MATERIAL TIPO II Y III MEDIDO EN SECCIONES, CON EQUIPO MECANICO, INCLUYE: COLOCACION DEL MATERIAL A UN COSTADO DE LA EXCAVACION, AFINE DE PLANTILLA Y TALUDES, EQUIPO, MANO DE OBRA Y HERRAMIENTA, MEDIDO EN TERRENO NATURAL POR SECCION SEGUN PROYECTO.</t>
  </si>
  <si>
    <t>CENEFA DE 8 CM DE ESPESOR PROMEDIO A BASE DE CONCRETO F´C=200 KG/CM2., R. N., T.M.A.19 MM. PREMEZCLADO, TIRO DIRECTO, COLOR NEGRO SUPERFICIAL Y ACABADO ESTAMPADO, INCLUYE: CIMBRA, DESCIMBRA, COLADO, DESMOLDANTE, CURADO, MATERIALES, MANO DE OBRA, EQUIPO Y HERRAMIENTA.</t>
  </si>
  <si>
    <t>DEMOLICION DE BANQUETA DE CONCRETO DE 10 CM DE ESPESOR PROMEDIO POR MEDIOS MECÁNICOS, INCLUYE: MANO DE OBRA, EQUIPO, ACARREO DEL MATERIAL PRODUCTO DE LA DEMOLICIÓN AL SITIO DE ACOPIO, LIMPIEZA. HERRAMIENTA.</t>
  </si>
  <si>
    <t>CIMENTACIÓN</t>
  </si>
  <si>
    <t>SIOP-012</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</si>
  <si>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</si>
  <si>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SIOP-014</t>
  </si>
  <si>
    <t>PLANTILLA DE CONCRETO F'C=100 KG/CM2, TMA=3/4, DE 5.00 CM DE ESPESOR PROMEDIO. INCLUYE: MATERIALES, HERRAMIENTAS, AFINE, NIVELACION, LIMPIEZA, MANO DE OBRA Y ACARREO DE MATERIALES AL SITIO DE SU UTILIZACION.</t>
  </si>
  <si>
    <t>SIOP-018</t>
  </si>
  <si>
    <t>SUMINISTRO Y COLOCACIÓN DE CONCRETO PREMEZCLADO BOMBEABLE F'C=250 KG/CM2, TMA= 3/4, R.N. EN CIMENTACIÓN. INCLUYE: MATERIALES, BOMBEO, TENDIDO, RASTREADO, VIBRADO, NIVELACIÓN, LIMPIEZA, PRUEBAS DE RESISTENCIA, CURADO CON CURACRETO, DESPERDICIO, MANO DE OBRA, EQUIPO, HERRAMIENTA.</t>
  </si>
  <si>
    <t>SIOP-019</t>
  </si>
  <si>
    <t>IMPERMEABILIZACIÓN DE CIMENTACIÓN (DALAS, ZAPATAS, MUROS, ETC.), CON VAPORTITE 550 A 2 MANOS, INCLUYE: MANO DE OBRA, MATERIAL, HERRAMIENTA, DESPERDICIOS, ACARREO DEL MATERIAL AL SITIO DE UTILIZACIÓN.</t>
  </si>
  <si>
    <t>SIOP-020</t>
  </si>
  <si>
    <t>RELLENO EN CEPAS O MESETAS CON MATERIAL DE BANCO COMPACTADO AL 90% PROCTOR POR MEDIOS MECÁNICOS, EN CAPAS NO MAYORES DE 20 CM., MEDIDO COMPACTO, INCLUYE: INCORPORACIÓN DE AGUA NECESARIA, MANO DE OBRA, EQUIPO Y HERRAMIENTA</t>
  </si>
  <si>
    <t>SIOP-021</t>
  </si>
  <si>
    <t>SIOP-022</t>
  </si>
  <si>
    <t>MUROS DE MAMPOSTERÍA</t>
  </si>
  <si>
    <t>SIOP-023</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</si>
  <si>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</si>
  <si>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SIOP-024</t>
  </si>
  <si>
    <t>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</si>
  <si>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SIOP-025</t>
  </si>
  <si>
    <t>SIOP-026</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</si>
  <si>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</si>
  <si>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SIOP-027</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</si>
  <si>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</si>
  <si>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SIOP-028</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</si>
  <si>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</si>
  <si>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SIOP-029</t>
  </si>
  <si>
    <t>SIOP-032</t>
  </si>
  <si>
    <t>MURO TIPO TEZÓN DE 28 CM DE ESPESOR, DE TABICÓN SOLIDO 11 X 14 X 28 CM, ASENTADO CON MEZCLA CEMENTO ARENA 1:4 ACABADO COMÚN, INCLUYE: MATERIALES, MANO DE OBRA, ACARREOS DE MATERIALES A SITIO DE UTILIZACIÓN, EQUIPO Y HERRAMIENTA.</t>
  </si>
  <si>
    <t>SIOP-033</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</si>
  <si>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</si>
  <si>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SIOP-037</t>
  </si>
  <si>
    <t>CIMBRA ACABADO COMUN EN LOSAS A BASE DE CHAROLA DE LAMINA, DE 0.00 A 4.50 MTS DE ALTURA.  INCLUYE: ANDAMIOS, MATERIALES, ACARREOS, CORTES, DESPERDICIOS, HABILITADO, CIMBRADO, DESCIMBRADO, MANO DE OBRA, EQUIPO,HERRAMIENTA Y TODO LO NECESARIO PARA SU CORRECTA EJECUCIÓN.</t>
  </si>
  <si>
    <t>SIOP-038</t>
  </si>
  <si>
    <t>CIMBRA EN TRABES ACABADO APARENTE UTILIZANDO CIMBRAPLAY DE 19 MM, DE 0.00 A 4.50 MTS DE ALTURA. INCLUYE: PUNTALES METALICOS, ANDAMIOS, MATERIALES, ACARREOS, CORTES, DESPERDICIOS, HABILITADO, CIMBRADO, DESCIMBRADO, MANO DE OBRA, EQUIPO,HERRAMIENTA Y TODO LO NECESARIO PARA SU CORRECTA EJECUCIÓN.</t>
  </si>
  <si>
    <t>SIOP-039</t>
  </si>
  <si>
    <t>CIMBRA DE MADERA CON ACABADO COMÚN EN PERALTES EN FRONTERA DE LOSAS HASTA 35 CM., DE ALTURA., INCLUYE: CIMBRADO, HERRAMIENTAS, DESCIMBRADO, LIMPIEZA, MATERIAL Y MANO DE OBRA.</t>
  </si>
  <si>
    <t>SIOP-040</t>
  </si>
  <si>
    <t>MALLA ELECTROSOLDADA 6X6-10/10 COMO REFUERZO EN LOSAS DE CONCRETO, INCLUYE: HABILITADO, DESPERDICIOS, TRASLAPES, MATERIAL DE FIJACIÓN, ANDAMIOS, HERRAMIENTA Y ACARREO DEL MATERIAL AL SITIO DE SU COLOCACIÓN.</t>
  </si>
  <si>
    <t>SIOP-041</t>
  </si>
  <si>
    <t>SUMINISTRO Y COLOCACIÓN DE CASETÓN POLIESTIRENO PARA ALIGERAMIENTO DE LOSAS CUALQUIER MEDIDA (DENSIDAD 10), INCLUYE: MATERIALES, ELEVACIONES, MATERIAL PARA SOPORTE Y/O ANCLAJE, MANO DE OBRA Y HERRAMIENTA.</t>
  </si>
  <si>
    <t>SIOP-043</t>
  </si>
  <si>
    <t>SUMINISTRO Y COLOCACIÓN DE CONCRETO PREMEZCLADO BOMBEABLE F'C=250 KG/CM2, T.M.A.= 3/4, R.N. EN ESTRUCTURAS. INCLUYE: BOMBEO, TENDIDO, RASTREADO, VIBRADO, NIVELACIÓN, HERRAMIENTAS, LIMPIEZA, PRUEBAS DE RESISTENCIA, CURADO CON CURACRETO, DESPERDICIO Y MANO DE OBRA.</t>
  </si>
  <si>
    <t>ALBAÑILERÍAS</t>
  </si>
  <si>
    <t>SIOP-044</t>
  </si>
  <si>
    <t>FIRME DE 10 CM ACABADO COMÚN, DE CONCRETO F'C= 150 KG/CM2 HECHO EN OBRA, INCLUYE: SUMINISTRO DE MATERIALES, ACARREOS, NIVELACIÓN, CIMBRADO DE FRONTERAS, MANO DE OBRA, EQUIPO Y HERRAMIENTA.</t>
  </si>
  <si>
    <t>SIOP-045</t>
  </si>
  <si>
    <t>MALLA ELECTROSOLDADA 6X6-10/10 COMO REFUERZO EN PISOS DE CONCRETO, INCLUYE: HABILITADO, DESPERDICIOS, TRASLAPES, MATERIAL DE FIJACIÓN, ANDAMIOS, HERRAMIENTA Y ACARREO DEL MATERIAL AL SITIO DE SU COLOCACIÓN.</t>
  </si>
  <si>
    <t>SIOP-046</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</si>
  <si>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</si>
  <si>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SIOP-047</t>
  </si>
  <si>
    <t>BOQUILLA DE 15 A 20 CM DE ANCHO, CON MORTERO CEMENTO ARENA PROPORCIÓN 1:3, TERMINADO PULIDO, EN APERTURA DE VANOS DE PUERTAS Y VENTANAS. INCLUYE: SUMINISTRO, PULIDO, MANO DE OBRA, HERRAMIENTA Y EQUIPO.</t>
  </si>
  <si>
    <t>SIOP-048</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</si>
  <si>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</si>
  <si>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SIOP-049</t>
  </si>
  <si>
    <t>ZARPEO DE MUROS, CADENAS, CASTILLO Y BÓVEDA, CON MORTERO DE CEMENTO-ARENA DE RIO 1:3, INCLUYE: ANDAMIOS, ACARREO, ELEVACIÓN DE MATERIAL, HERRAMIENTAS, EQUIPO DE SEGURIDAD Y MANO DE OBRA. A CUALQUIER NIVEL.</t>
  </si>
  <si>
    <t>SIOP-051</t>
  </si>
  <si>
    <t>ENTORTADO DE JALCRETO BOMBEABLE  F´C= 150kG/CM2, DE 10 CM. DE ESPESOR PROMEDIO, PARA NIVELAR EL  ENTREPISO, ACABADO APALILLADO, PARA RECIBIR PISO  INCLUYE: MATERIALES, BOMBA, NIVELACION, ELEVACIONES, DESPERDICIOS, HERRAMIENTAS, LIMPIEZA, MANO DE OBRA Y ACARREOS DE MATERIALES A LUGAR DE SU COLOCACION. EN CUALQUIER NIVEL.</t>
  </si>
  <si>
    <t>SIOP-052</t>
  </si>
  <si>
    <t>SUMINISTRO E INSTALACIÓN DE LADRILLO DE AZOTEA CON MEDIDAS  DE 17 X 17 CMS ASENTADO CON MORTERO CEMENTO-ARENA 1:4, INCLUYE:  MATERIALES, ACARREOS, ELEVACIÓN, CORTES, DESPERDICIOS, TRASLAPES, MANO DE OBRA. EQUIPO Y HERRAMIENTA.</t>
  </si>
  <si>
    <t>SIOP-053</t>
  </si>
  <si>
    <t>SUMINISTRO E INSTALACIÓN  DE ZAVALETA CON LADRILLO DE AZOTEA 17 X 17 CM,  ASENTADO CON MORTERO CEMENTO-ARENA 1:4, INCLUYE:  MATERIALES, ACARREOS, ELEVACIÓN, CORTES, DESPERDICIOS, TRASLAPES, MANO DE OBRA. EQUIPO Y HERRAMIENTA</t>
  </si>
  <si>
    <t>SIOP-054</t>
  </si>
  <si>
    <t>LECHADA SOBRE LADRILLO DE AZOTEA CON SISTEMA A BASE DE POLVO ARENA RIO-CEMENTO BLANCO-SELLADOR EN PROPORCION DE 3:4:1. INCLUYE: PREPARACION DE LA SUPERFICIE, ACARREOS, MATERIAL Y MANO DE OBRA.</t>
  </si>
  <si>
    <t>SIOP-055</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</si>
  <si>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</si>
  <si>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SIOP-056</t>
  </si>
  <si>
    <t>APLANADO INTERIOR DE PRETILES CON MORTERO CEMENTO-CAL-ARENA DE RIO EN PROP. 1:2:6 DE 2 CM. DE ESPESOR PROMEDIO, A PLOMO Y REGLA, ACABADO APALILLADO FINO, INCLUYE: MATERIALES, DESPERDICIOS, HERRAMIENTAS, PLOMEO, NIVELACIÓN, REMATES, LIMPIEZA DEL ÁREA DE TRABAJO Y ACARREO DE MATERIALES AL SITIO DE SU UTILIZACIÓN. A CUALQUIER NIVEL.</t>
  </si>
  <si>
    <t>SIOP-057</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</si>
  <si>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</si>
  <si>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SIOP-058</t>
  </si>
  <si>
    <t>SUMINISTRO Y COLOCACIÓN DE MEMBRANA DE PLÁSTICO NEGRO (LDPE) CALIBRE 600, EN CIMENTACIÓN, INCLUYE: TRAZO, CORTES, DESPERDICIOS, ACARREOS, MANO DE OBRA, FIJACIÓN Y TODO LO NECESARIO PARA SU CORRECTA INSTALACIÓN.</t>
  </si>
  <si>
    <t>CASTILLO DE CONCRETO K-0 F'C=200 KG/CM2, T.M.A.=3/4", CON SECCIÓN DE 15 X 15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</si>
  <si>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IMPERMEABILIZACIÓN</t>
  </si>
  <si>
    <t>SIOP-059</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</si>
  <si>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</si>
  <si>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DRENAJE PLUVIAL</t>
  </si>
  <si>
    <t>SIOP-060</t>
  </si>
  <si>
    <t>TRAZO Y NIVELACIÓN, CON MEDIOS TOPOGRÁFICOS, DE LÍNEA DE TUBERÍA. INCLUYE; MANO DE OBRA, EQUIPO, HERRAMIENTA Y TODO LO NECESARIO PARA SU CORRECTA EJECUCIÓN</t>
  </si>
  <si>
    <t>SIOP-061</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</si>
  <si>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</si>
  <si>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</si>
  <si>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</si>
  <si>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EN CEPAS O MESETAS CON MATERIAL DE BANCO COMPACTADO AL 90% PROCTOR CON COMPACTADOR DE IMPACTO, EN CAPAS NO MAYORES DE 20 CM., MEDIDO COMPACTO, INCLUYE: INCORPORACIÓN DE AGUA NECESARIA, MANO DE OBRA, EQUIPO Y HERRAMIENTA</t>
  </si>
  <si>
    <t>SIOP-066</t>
  </si>
  <si>
    <t>SUMINISTRO E INSTALACIÓN DE TUBERÍA PVC DE 6" (150MM) DE DIÁMETRO, CON NORMA MEXICANA NMX-E-199/1. INCLUYE: MATERIALES, HERRAMIENTA, MANO DE OBRA, CONEXIONES, ACCESORIOS, EQUIPO Y TODO LO NECESARIO PARA SU CORRECTA EJECUCIÓN.</t>
  </si>
  <si>
    <t>SIOP-067</t>
  </si>
  <si>
    <t>SUMINISTRO E INSTALACIÓN CONEXIÓN TIPO CODO DE 90° O 45° DE PVC SANITARIO DE 6” DE DIÁMETRO, INCLUYE: PEGAMENTO, MATERIAL, MATERIALES MENORES, FLETES Y ACARREO DE LOS MATERIALES AL SITIO DE SU INSTALACIÓN Y PRUEBAS.</t>
  </si>
  <si>
    <t>SIOP-068</t>
  </si>
  <si>
    <t>SUMINISTRO Y COLOCACIÓN DE COLADERA DE PRETIL, HELVEX MOD 4954; INCLUYE: MATERIALES, MANO DE OBRA, HERRAMIENTA, FIJACIONES, CONEXIONES.</t>
  </si>
  <si>
    <t>SIOP-069</t>
  </si>
  <si>
    <t>SUMINISTRO Y COLOCACIÓN DE REJILLA PREFABRICADA 6-20-40 MARCA NAPRESA A BASE DE MÓDULO SÓLIDO DE CONCRETO ARMADO, INCLUYE: ACARREOS, MATERIALES, MANO DE OBRA, HERRAMIENTA.</t>
  </si>
  <si>
    <t>DRENAJE SANITARIO</t>
  </si>
  <si>
    <t>SIOP-070</t>
  </si>
  <si>
    <t>SIOP-071</t>
  </si>
  <si>
    <t>SIOP-072</t>
  </si>
  <si>
    <t>SIOP-073</t>
  </si>
  <si>
    <t>SIOP-075</t>
  </si>
  <si>
    <t>SIOP-076</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</si>
  <si>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</si>
  <si>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SIOP-077</t>
  </si>
  <si>
    <t>SUMINISTRO E INSTALACIÓN DE TUBERÍA PVC DE 2" (51MM) DE DIÁMETRO, CON NORMA MEXICANA NMX-E-199/1. INCLUYE: HERRAMIENTA, MANO DE OBRA, CONEXIONES, ACCESORIOS, EQUIPO Y TODO LO NECESARIO PARA SU CORRECTA EJECUCIÓN.</t>
  </si>
  <si>
    <t>SIOP-079</t>
  </si>
  <si>
    <t>INSTALACIÓN DE TUBERÍA PVC SANITARIO S25 DE 6”. INCLUYE: SUMINISTRO, TENDIDO, CORTES, DESPERDICIOS, PEGAMENTO PVC, MANO DE OBRA, HERRAMIENTA Y EQUIPO.</t>
  </si>
  <si>
    <t>SIOP-080</t>
  </si>
  <si>
    <t>CODO PVC CEMENTAR SANITARIO DE 2"X 45°, INCLUYE: SUMINISTRO, INSTALACIÓN, MATERIALES, PEGAMENTO PVC, MANO DE OBRA, HERRAMIENTA Y EQUIPO.</t>
  </si>
  <si>
    <t>SIOP-086</t>
  </si>
  <si>
    <t>YEE PVC CONEXIÓN CEMENTAR, SANITARIO DE 2"X2". INCLUYE: SUMINISTRO, INSTALACIÓN, MATERIALES, MANO DE OBRA, HERRAMIENTA Y EQUIPO.</t>
  </si>
  <si>
    <t>SIOP-090</t>
  </si>
  <si>
    <t>SUMINISTRO E INSTALACIÓN CONEXIÓN TIPO "REDUCCIÓN" DE PVC SANITARIO DE 4" A 2” DE DIÁMETRO PARA DRENAJE, INCLUYE: PEGAMENTO, MATERIAL, MATERIALES MENORES, FLETES Y ACARREO DE LOS MATERIALES AL SITIO DE SU INSTALACIÓN Y PRUEBAS.</t>
  </si>
  <si>
    <t>SIOP-092</t>
  </si>
  <si>
    <t>AGUA POTABLE</t>
  </si>
  <si>
    <t>SIOP-093</t>
  </si>
  <si>
    <t>SIOP-096</t>
  </si>
  <si>
    <t>SUMINISTRO E INSTALACIÓN DE TUBERÍA DE POLIPROPILENO COPOLÍMERO RANDOM (TUBOPLUS O SIMILAR) DE 1 1/2" (38MM) DE DIÁMETRO, CON NORMA NMX-E-226/2 CNCP. INCLUYE: HERRAMIENTAS, CONEXIONES, EQUIPO, MANO DE OBRA Y TODO LO NECESARIO PARA SU CORRECTA EJECUCIÓN.</t>
  </si>
  <si>
    <t>SIOP-098</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</si>
  <si>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</si>
  <si>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</si>
  <si>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t>
  </si>
  <si>
    <t>SUMINISTRO Y COLOCACIÓN DE VÁLVULA DE GLOBO DE 1 1/2" DE TUBERÍA DE POLIPROPILENO COPOLÍMERO RANDOM (TUBOPLUS O SIMILAR) . INCLUYE: MATERIAL, MANO DE OBRA, EQUIPO Y HERRAMIENTA.</t>
  </si>
  <si>
    <t>SALIDAS ELÉCTRICAS E ILUMINACIÓN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</si>
  <si>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</si>
  <si>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</si>
  <si>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COLOCACION DE APAGADOR SENCILLO CATALOGO 25101-30 COLOR BLANCO SERIE 25 MARCA SIMON O SIMILAR. INCLUYE: PLACA DE 1, 2, O 3 VENTANAS, MANO DE OBRA, ACARREOS, HERRAMIENTA, DESPERDICIOS, LIMPIEZA Y TODO LO NECESARIO PARA SU CORRECTA INSTALACION.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</si>
  <si>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</si>
  <si>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LUMINARIA TIPO SPOT DOWNLIGTH EMPOTRABLE LED PARA PLAFÓN MARCA TECNOLITE O SIMILAR, DE 24W, 127V, INCLUYE: ACCESORIOS, MANO DE OBRA, EQUIPO Y HERRAMIENTA.</t>
  </si>
  <si>
    <t>BAJA TENSIÓN</t>
  </si>
  <si>
    <t>SIOP-134</t>
  </si>
  <si>
    <t>SUMINISTRO E INSTACIÓN DE CABLE VINANEL XXI THW-LS 600 V. 90°, MARCA CONDUMEX O SIMILAR, CAL. 12, INCLUYE: DESPERDICIOS, MATERIALES MENORES, HERRAMIENTA, CONEXIONES, MANO DE OBRA ESPECIALIZADA, LIMPIEZA DEL ÁREA DE TRABAJO, PRUEBAS Y ACARREO AL SITIO DE SU COLOCACIÓN.</t>
  </si>
  <si>
    <t>SIOP-135</t>
  </si>
  <si>
    <t>SUMINISTRO E INSTACIÓN DE CABLE VINANEL XXI THW-LS 600 V. 90°, MARCA CONDUMEX O SIMILAR, CAL. 10, INCLUYE: DESPERDICIOS, MATERIALES MENORES, HERRAMIENTA, CONEXIONES, MANO DE OBRA ESPECIALIZADA, LIMPIEZA DEL ÁREA DE TRABAJO, PRUEBAS Y ACARREO AL SITIO DE SU COLOCACIÓN.</t>
  </si>
  <si>
    <t>ACABADOS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</si>
  <si>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</si>
  <si>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AZULEJO SPA DE 30X60 CM. COLOR WHITE GLOSSY, MARCA INTERCERAMIC. INCLUYE: HERRAMIENTA, MATERIALES, MANO DE OBRA, EQUIPO Y TODO LO NECESARIO PARA SU CORRECTA INSTALACIÓN.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</si>
  <si>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</si>
  <si>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</si>
  <si>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BAÑOS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</si>
  <si>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</si>
  <si>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</si>
  <si>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</si>
  <si>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</si>
  <si>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</si>
  <si>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</si>
  <si>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</si>
  <si>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COLOCACION DE LAVABO CON PEDESTAL, MARCA URREA, MODELO ORION NEO O SIMILAR, COLOR BLANCO, INCLUYE: INSTALACIÓN, MANO DE OBRA, EQUIPO Y HERRAMIENTA.</t>
  </si>
  <si>
    <t>SUMINISTRO Y COLOCACIÓN DE ASIENTO ALARGADO PARA INODORO DE FLUXÓMETRO, COLOR BLANCO, MARCA AMERICAN STANDARD, MODELO M 230. INCLUYE: SUMINISTRO, INSTALACIÓN, CONEXIÓN, MANO DE OBRA, HERRAJES, HERRAMIENTA Y EQUIPO.</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</si>
  <si>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</si>
  <si>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</si>
  <si>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PAPEL HIGIÉNICO, MODELO AE25000 FUTURA, DE ACERO INOXIDABLE O SIMILAR INCLUYE: MATERIAL, MANO DE OBRA, EQUIPO Y HERRAMIENTA.</t>
  </si>
  <si>
    <t xml:space="preserve"> PZA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</si>
  <si>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</si>
  <si>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</si>
  <si>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SUMINISTRO E INSTALACIÓN DE CUBIERTA DE SUPERFICIE SOLIDA TIPO CORIAN COLOR BLANCO, CON MEDIDAS DE 4.12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</si>
  <si>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Y COLOCACIÓN DE BASURERO MODELO FUTURA BG88214 COLOR NEGRO MARCA JOFEL O SIMILAR, INCLUYE: COLOCACIÓN, ACARREOS, MANO DE OBRA, EQUIPO DE PROTECCIÓN PERSONAL Y TODO LO NECESARIO PARA SU CORRECTA EJECUCIÓN.</t>
  </si>
  <si>
    <t>CARPINTERIA</t>
  </si>
  <si>
    <t>SUMINISTRO Y COLOCACIÓN DE MANIJA PARA PUERTAS DE ENTRADA MARCA YALE MOD. SAN CARLOS MX4975, ACABADO NIQUEL SATÍN. INCLUYE: LLAVES, MATERIAL, MANO DE OBRA, EQUIPO Y HERRAMIENTA.</t>
  </si>
  <si>
    <t>SUMINISTRO Y COLOCACIÓN DE MANIJA PARA PUERTAS DE BAÑO MARCA YALE MOD. SAN CARLOS MX4976, ACABADO NIQUEL SATÍN. INCLUYE: LLAVES, MATERIAL, MANO DE OBRA, EQUIPO Y HERRAMIENTA.</t>
  </si>
  <si>
    <t>SUMINISTRO Y COLOCACIÓN DE TOPE DE PUERTA SATINADA, LÍNEA ZAMAK MCA. HERRALUM, MOD. 1159, INCLUYE: CARGO DIRECTO POR EL COSTO DE LOS MATERIALES, QUE INTERVENGAN, FLETE A OBRA, ACARREO AL SITIO DE SU UTILIZACIÓN, MANO DE OBRA, EQUIPO Y HERRAMIENTA.</t>
  </si>
  <si>
    <t>A13</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</si>
  <si>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</si>
  <si>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</si>
  <si>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</si>
  <si>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A19</t>
  </si>
  <si>
    <t>VOZ Y DATOS</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</si>
  <si>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</si>
  <si>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</si>
  <si>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</si>
  <si>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E INSTALACIÓN DE CONECTOR JACK ESTILO 110 (DE IMPACTO), TIPO KEYSTONE, CATEGORÍA 6, DE 8 POSICIONES Y 8 CABLES, COLOR AZUL, INCLUYE: MATERIALES, MANO DE OBRA, HERRAMIENTA Y TODO LO NECESARIO PARA LA CORRECTA INSTALACIÓN.</t>
  </si>
  <si>
    <t>SUMINISTRO Y COLOCACION DE PATCH CORD CAT 6 DE 5 FT COLOR AZUL, INCLUYE: SUMINISTRO, INSTALACIÓN, MATERIALES, MANO DE OBRA, HERRAMIENTA Y EQUIPO.</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</si>
  <si>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</si>
  <si>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</si>
  <si>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A20</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</si>
  <si>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2.40 M DE ALTO, CON ANTE PECHO DE 0.60 M Y VANO LIBRE DE 2.40 M, DE 0.80  M DE ANCHO. INCLUYE: MATERIAL, MANO DE OBRA, EQUIPO Y HERRAMIENTA.</t>
  </si>
  <si>
    <t>REGISTRO SANITARIO DE 0.60 X 0.40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</si>
  <si>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E INSTALACIÓN DE TUBERÍA DE POLIPROPILENO COPOLÍMERO RANDOM (TUBOPLUS O SIMILAR) DE 3/4" (19MM) DE DIÁMETRO, CON NORMA NMX-E-226/2 CNCP. INCLUYE: HERRAMIENTAS, CONEXIONES, EQUIPO, MANO DE OBRA Y TODO LO NECESARIO PARA SU CORRECTA EJECUCIÓN.</t>
  </si>
  <si>
    <t>SUMINISTRO Y COLOCACIÓN DE PISO DE PORCELANATO 60X60, RECTIFICADO, MOD. BERLIN WHITE,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</si>
  <si>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 xml:space="preserve">SUMINISTRO Y COLOCACIÓN DE VENTANAL PRINCIPAL A BASE DE ALUMINIO DE 3" COLOR GRIS EUROPA DE 0.70 M DE ANCHO POR 0.50 M DE ALTO DIVIDIDO EN 1 PIEZAS,CON CRISTAL LAMINADO Y TEMPLADO DE 9MM; INCLUYE: BISAGRAS HIDRÁULICAS RYOBI Y KIT DE HERRAJES, CORTES, PERFILES, ELEMENTOS DE FIJACIÓN, MATERIALES, MANO DE OBRA ESPECIALIZADA, EQUIPO Y HERRAMIENTA. </t>
  </si>
  <si>
    <t xml:space="preserve">SUMINISTRO Y COLOCACIÓN DE VENTANAL PRINCIPAL A BASE DE ALUMINIO DE 3" COLOR GRIS EUROPA DE 0.68 M DE ANCHO POR 0.50 M DE ALTO DIVIDIDO EN 1 PIEZAS,CON CRISTAL LAMINADO Y TEMPLADO DE 9MM; INCLUYE: BISAGRAS HIDRÁULICAS RYOBI Y KIT DE HERRAJES, CORTES, PERFILES, ELEMENTOS DE FIJACIÓN, MATERIALES, MANO DE OBRA ESPECIALIZADA, EQUIPO Y HERRAMIENTA. </t>
  </si>
  <si>
    <t xml:space="preserve">SUMINISTRO Y COLOCACIÓN DE VENTANAL PRINCIPAL A BASE DE ALUMINIO DE 3" COLOR GRIS EUROPA DE 2.52 M DE ANCHO POR 0.50 M DE ALTO DIVIDIDO EN 1 PIEZAS,CON CRISTAL LAMINADO Y TEMPLADO DE 9MM; INCLUYE: BISAGRAS HIDRÁULICAS RYOBI Y KIT DE HERRAJES, CORTES, PERFILES, ELEMENTOS DE FIJACIÓN, MATERIALES, MANO DE OBRA ESPECIALIZADA, EQUIPO Y HERRAMIENTA. </t>
  </si>
  <si>
    <t>A14</t>
  </si>
  <si>
    <t>A15</t>
  </si>
  <si>
    <t>A16</t>
  </si>
  <si>
    <t>A17</t>
  </si>
  <si>
    <t>A18</t>
  </si>
  <si>
    <t>A21</t>
  </si>
  <si>
    <t>SIOP-005</t>
  </si>
  <si>
    <t>SIOP-006</t>
  </si>
  <si>
    <t>SIOP-008</t>
  </si>
  <si>
    <t>SIOP-009</t>
  </si>
  <si>
    <t>SIOP-010</t>
  </si>
  <si>
    <t>SIOP-011</t>
  </si>
  <si>
    <t>SIOP-015</t>
  </si>
  <si>
    <t>SIOP-016</t>
  </si>
  <si>
    <t>SIOP-017</t>
  </si>
  <si>
    <t>SIOP-030</t>
  </si>
  <si>
    <t>SIOP-031</t>
  </si>
  <si>
    <t>SIOP-034</t>
  </si>
  <si>
    <t>SIOP-035</t>
  </si>
  <si>
    <t>SIOP-036</t>
  </si>
  <si>
    <t>SIOP-042</t>
  </si>
  <si>
    <t>SIOP-050</t>
  </si>
  <si>
    <t>SIOP-062</t>
  </si>
  <si>
    <t>SIOP-063</t>
  </si>
  <si>
    <t>SIOP-064</t>
  </si>
  <si>
    <t>SIOP-065</t>
  </si>
  <si>
    <t>SIOP-074</t>
  </si>
  <si>
    <t>SIOP-078</t>
  </si>
  <si>
    <t>SIOP-081</t>
  </si>
  <si>
    <t>SIOP-083</t>
  </si>
  <si>
    <t>SIOP-084</t>
  </si>
  <si>
    <t>SIOP-085</t>
  </si>
  <si>
    <t>SIOP-087</t>
  </si>
  <si>
    <t>SIOP-088</t>
  </si>
  <si>
    <t>SIOP-089</t>
  </si>
  <si>
    <t>SIOP-091</t>
  </si>
  <si>
    <t>SIOP-094</t>
  </si>
  <si>
    <t>SIOP-095</t>
  </si>
  <si>
    <t>SIOP-097</t>
  </si>
  <si>
    <t>SIOP-102</t>
  </si>
  <si>
    <t>SIOP-105</t>
  </si>
  <si>
    <t>SIOP-112</t>
  </si>
  <si>
    <t>SIOP-129</t>
  </si>
  <si>
    <t>SIOP-133</t>
  </si>
  <si>
    <t>SIOP-136</t>
  </si>
  <si>
    <t>SIOP-137</t>
  </si>
  <si>
    <t>SIOP-138</t>
  </si>
  <si>
    <t>SIOP-139</t>
  </si>
  <si>
    <t>SIOP-140</t>
  </si>
  <si>
    <t>DEMOLICIÓN DE MUROS DE PIEDRA A UNA ALTURA DE 0 A 3M, POR MEDIOS MECÁNICOS, SIN DAÑAR LA ESTRUCTURA EN USO; INCLUYE: DELIMITACIÓN DEL ÁREA DE TRABAJO, ACARREOS AL PUNTO DE ACOPIO PARA POSTERIOR RETIRO, MANO DE OBRA, HERRAMIENTA, LIMPIEZA Y LO NECESARIO PARA SU CORRECTA EJECUCIÓN.</t>
  </si>
  <si>
    <t>RETIRO DE ENJARRES EN MUROS Y BÓVEDAS POR MEDIOS MANUALES CON UN ESPESOR DE HASTA 4CM, EL CONCEPTO INCLUYE: ACARREO DEL MATERIAL PRODUCTO DE LA DEMOLICIÓN HASTA 20M DE DISTANCIA PRIMER ESTACIÓN, ESCALERAS, ANDAMIOS, HERRAMIENTAS, Y MANO DE OBRA.</t>
  </si>
  <si>
    <t>DESMONTAJE Y RETIRO DE PUERTAS DE HERRERÍA POR MEDIOS MANUALES, SIN RECUPERACIÓN; INCLUYE: MANO DE OBRA, EQUIPO, ACARREOS AL PUNTO DE ACOPIO, RETIRO FUERA DE LA OBRA, MANO DE OBRA, HERRAMIENTA, LIMPIEZA Y LO NECESARIO PARA SU CORRECTA EJECUCIÓN.</t>
  </si>
  <si>
    <t>DESCONEXIONES Y DESMONTAJE DE CONTACTOS Y APAGADORES ELÉCTRICOS. INCLUYE: ACARREOS, MANO DE OBRA Y HERRAMIENTA.</t>
  </si>
  <si>
    <t>DESMANTELAMIENTO Y RETIRO DE LUMINARIAS POR MEDIOS MANUALES, SIN RECUPERACIÓN; INCLUYE: MANO DE OBRA ,EQUIPO, ACARREOS AL PUNTO DE ACOPIO Y POSTERIOR RETIRO,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</si>
  <si>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</si>
  <si>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CIMBRA DE MADERA ACABADO COMUN, EN CIMENTACION, INCLUYE: MATERIALES, ACARREOS, CORTES, HABILITADOS, CIMBRADO, NIVELACIÓN, PLOMEO, DESCIMBRADO, DESPERDICIOS, MANO DE OBRA, EQUIPO Y HERRAMIENTA, ACARREO DEL MATERIAL DENTRO Y FUERA DE LA OBRA, LIMPIEZA.</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</si>
  <si>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</si>
  <si>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CASTILLO DE CONCRETO K-1 F'C=200 KG/CM2, T.M.A.=3/4", CON SECCIÓN DE 20 X 20 CM, PARA MURO, ARMADA CON 4 VARILLAS DEL # 4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</si>
  <si>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CINCUENTA Y CUATRO PESOS 40/100 M.N.</t>
  </si>
  <si>
    <t>SUMINISTRO E INSTALACIÓN DE CELOTEX DE 1/2" DE ESP., PARA JUNTA DE DILATACIÓN. INCLUYE: ACARREOS, ELEVACIONES HASTA 4.5M, MATERIALES, CORTES, DESPERDICIOS, MANO DE OBRA Y HERRAMIENTA</t>
  </si>
  <si>
    <t>FORJADO DE ESCALÓN DE 0.30 M DE HUELLA POR 0.17 M DE PERALTE SOBRE RAMPA DE CONCRETO EXISTENTE, A BASE DE LADRILLO DE LAMA DE 7×14×28 CM ASENTADO CON MORTERO CEMENTO-ARENA; TERMINADO CON APLANADO DE MORTERO CEMENTO-ARENA EN HUELLA, PERALTE Y COSTADOS, CON ACABADO LISTO PARA RECIBIR RECUBRIMIENTO. INCLUYE: SUMINISTRO DE MATERIALES, ACARREOS, TRAZO, NIVELACIÓN, HUMEDECIMIENTO DE LA SUPERFICIE, CORTES, ASENTADO DEL LADRILLO, ELABORACIÓN DEL ESCALÓN, APLANADOS, AFINADO, LIMPIEZA, HERRAMIENTA, EQUIPO MENOR, MANO DE OBRA Y TODO LO NECESARIO PARA SU CORRECTA EJECUCIÓN.</t>
  </si>
  <si>
    <t>ESTRUCTURA</t>
  </si>
  <si>
    <t>CUBIERTA Y RAMPA</t>
  </si>
  <si>
    <t>AFINE Y CONFORMACIÓN DE TERRENO NATURAL Y/O EN ÁREA DE CORTES, CON UN ESPESOR DE 20 CM, AL 95% PROCTOR MEDIDO COMPACTO, REALIZADO EN FORMA MECÁNICA CON COMPACTADOR DE IMPACTO, INCLUYE: SUMINISTRO DE AGUA PARA LOGRAR HUMEDAD OPTIMA, EQUIPO MECÁNICO, PRUEBAS DE COMPACTACIÓN, AFINE, NIVELACIÓN, HERRAMIENTAS Y MANO DE OBRA.</t>
  </si>
  <si>
    <t>CIMBRA DE MADERA ACABADO COMUN, EN CIMENTACION, INCLUYE: MATERIALES, ACARREOS, CORTES, HABILITADOS, CIMBRADO, DESCIMBRADO, MANO DE OBRA, EQUIPO Y HERRAMIENTA.</t>
  </si>
  <si>
    <t xml:space="preserve">SUMINISTRO E INSTALACIÓN DE ANCLA DE ACERO A-36 DE 5/8" X 0.34 M. DE DESARROLLO CON TUERCA Y CONTRATUERCA, INCLUYE: MATERIALES, MANO DE OBRA, EQUIPO, HERRAMIENTA Y TODO LO NECESARIO PARA SU CORRECTA EJECUCION. </t>
  </si>
  <si>
    <t>SUMINISTRO Y COLOCACIÓN DE CONCRETO PREMEZCLADO BOMBEABLE F'C=250 KG/CM2, TMA= 3/4, R.N. EN CIMENTACIÓN. INCLUYE: MATERIALES, BOMBEO, TENDIDO, RASTREADO, VIBRADO, NIVELACIÓN, LIMPIEZA, PRUEBAS DE RESISTENCIA, CURADO, DESPERDICIO, MANO DE OBRA, EQUIPO, HERRAMIENTA.</t>
  </si>
  <si>
    <t>IMPERMEABILIZACION DE ELEMENTOS DE CONCRETO CON VAPORCRETO O SIMILAR COMO  BARRERA DE VAPOR PARA ELEMENTOS DE CIMENTACION, INCLUYE: MATERIAL, MANO DE OBRA, HERRAMIENTA, DESPERDICIOS Y TODO LO NECESARIO PARA SU CORRECTA EJECUCION.</t>
  </si>
  <si>
    <t>SUMINISTRO E INSTALACION DE LAMINA LOSACERO CAL. 24 GALVANIZADA, SUJETA CON CONECTORES PERNOS TIPO NELSON, INCLUYE MATERIAL, MANO DE OBRA,EQUIPO, HERRAMIENTA, ELEVACIONES, ACARREOS Y TODO LO NECESARIO PARA SU CORRECTA INSTALACIÓN.</t>
  </si>
  <si>
    <t>SUMINISTRO, FABRICACIÓN Y MONTAJE DE ACERO ESTRUCTURAL CON PERFILES (VIGAS IPR, HSS, ANGULO, CANAL MONTEN, PLACA, OC, OR, SO), DE DIFERENTES TAMAÑOS Y CALIBRES, CONSIDERANDO LA INSTALACION HASTA 8 M EMPLEANDO PARA LA ELEVACION Y MANIOBRAS DE LA ESTRUCTURA UNA GRUA TIPO HIAB DE 21 TON Y PARA LAS MANIOBRAS E INSTALACION, INCLUYE: UNA CAPA DE PRIMARIO ANTICORROSIVO, SOLDADURA, OXIGENO, ACETILENO, MATERIALES, CONSUMIBLES, DESPERDICIOS, FLETES, ACARREOS, MANO DE OBRA, TRAZO, CORTE, HABILITADO, COLOCACIÓN, FIJACIÓN, PRUEBAS, HERRAMIENTA, ELEVACIONES, IZAJE, MONTAJE, ANDAMIOS, EQUIPO Y TODO LO NECESARIO PARA SU CORRECTA EJECUCIÓN.</t>
  </si>
  <si>
    <t>PINTURA DE ESMALTE 100 DE LA MARCA COMEX O SIMILAR, EN ESTRUCTURA METALICA HASTA UNA ALTURA DE 8M, APLICADA CON COMPRESORA, A DOS MANOS,  INCLUYE: PREPARACIÓN DE LA SUPERFICIE, MATERIALES, MANO DE OBRA, EQUIPO, HERRAMIENTA, ANDAMIOS, ESCALERAS Y TODO LO NECESARIO PARA SU CORRECTA EJECUCION.</t>
  </si>
  <si>
    <t>SUMINISTRO E INSTALACIÓN DE CUBIERTA DE LÁMINA MULTYTECHO DE 1 1/2" CAL. 26/26, INCLUYE: ACARREOS, ELEVACIONES, FIJACIÓN, TAPAJUNTAS, MANO DE OBRA, EQUIPO, HERRAMIENTA Y TODO LO NECESARIO PARA SU CORRECTA EJECUCION.</t>
  </si>
  <si>
    <t>SUMINISTRO, HABILITADO, FABRICACION Y COLOCACION DE TAPAGOTERO  FABRICADO EN LAMINA CAL. 22 DE 30 CMS DE DESARROLLO EN PERFIL, FIJADA A ESTRUCTURA CON PIJAS AUTOTALADRANTES 1/4" CON ARANDELAS DE NEOPRENO, INCLUYE: MATERIAL, HERRAMIENTA, EQUIPO, CORTES, DESPERDICIOS, ACARREOS, ELEVACIONES, SOLDADURA, GENERADOR, ANDAMIAJE, DESPERDICIOS, RESANE CON PASTA AUTOMOTRIZ EN UNIONES, PRIMARIO BASE Y MANO DE OBRA ESPECIALIZADA.</t>
  </si>
  <si>
    <t>SUMINISTRO, HABILITADO, FABRICACION Y COLOCACION DE CANALÓN  FABRICADO EN LAMINA GALVANIZADA CAL. 26,  DE 95 CMS DE DESARROLLO EN PERFIL, INCLUYE: MATERIAL, HERRAMIENTA, EQUIPO, CORTES, DESPERDICIOS, ACARREOS, ELEVACIONES, SOLDADURA, GENERADOR, ANDAMIAJE, DESPERDICIOS, RESANE CON PASTA AUTOMOTRIZ EN UNIONES, PRIMARIO BASE Y MANO DE OBRA ESPECIALIZADA.</t>
  </si>
  <si>
    <t>SUMINISTRO, HABILITADO, FABRICACION Y COLOCACION DE MOLDURA  BOTAGUAS FABRICADO EN LAMINA PINTRO CAL. 26 DE 40 CMS DE DESARROLLO EN PERFIL, FIJADO CON PIJA GALVANIZADA DE 1/4" CON ARANDELA DE NEOPRENO Y TAQUETE A CADA 50 CMS, INCLUYE: MATERIAL, HERRAMIENTA, EQUIPO, CORTES, DESPERDICIOS, ACARREOS, ELEVACIONES, SOLDADURA, GENERADOR, ANDAMIAJE, DESPERDICIOS, RESANE CON PASTA AUTOMOTRIZ EN UNIONES, PRIMARIO BASE Y MANO DE OBRA ESPECIALIZADA.</t>
  </si>
  <si>
    <t>INSTALACIÓN HIDROSANITARIA</t>
  </si>
  <si>
    <t>RELLENO ACOSTILLADO EN CEPAS O MESETAS CON MATERIAL DE BANCO COMPACTADO AL 90% MÍNIMO DE SU P.V.S.M. EN CAPAS NO MAYORES DE 20 CM, INCLUYE: INCORPORACIÓN DE AGUA NECESARIA, COMPACTACIÓN CON PISÓN, MANO DE OBRA, HERRAMIENTAS Y ACARREOS.</t>
  </si>
  <si>
    <t>SUMINISTRO E INSTALACIÓN DE TUBERÍA PVC DE 4" (100MM) DE DIÁMETRO, CON NORMA MEXICANA NMX-E-199/1. INCLUYE: HERRAMIENTA, MANO DE OBRA, CONEXIONES, ACCESORIOS, EQUIPO Y TODO LO NECESARIO PARA SU CORRECTA EJECUCIÓN.</t>
  </si>
  <si>
    <t>CODO PVC CEMENTAR, SANITARIO DE 4"X 45°. INCLUYE: SUMINISTRO, INSTALACIÓN, MATERIALES, PEGAMENTO PVC, MANO DE OBRA, HERRAMIENTA Y EQUIPO.</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</si>
  <si>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</si>
  <si>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</si>
  <si>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Y COLOCACIÓN DE VÁLVULA DE GLOBO DE 1 1/4"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</si>
  <si>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</si>
  <si>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SUMINISTRO Y COLOCACIÓN DE LUMINARIA A PRUEBA DE VAPOR DE TUBOS LED MARCA TECNOLITE O SIMILAR, MOD. OPORTO IV, 1.27M DE LONGITUD, 2X18W, 127-220V. INCLUYE: FOCOS, ACCESORIOS, MANO DE OBRA, EQUIPO, HERRAMIENTA .</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</si>
  <si>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</si>
  <si>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</si>
  <si>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E INSTACIÓN DE CABLE VINANEL XXI THW-LS 600 V. 90°, MARCA CONDUMEX O SIMILAR, CAL. 14, INCLUYE: DESPERDICIOS, MATERIALES MENORES, HERRAMIENTA, CONEXIONES, MANO DE OBRA ESPECIALIZADA, LIMPIEZA DEL ÁREA DE TRABAJO, PRUEBAS Y ACARREO AL SITIO DE SU COLOCACIÓN.</t>
  </si>
  <si>
    <t>ESTAMPADO DE LOGOTIPO DE DISCAPACITADOS EN RAMPA PEATONAL, INCLUYE: MOLDE DE NEOPRENO, DESMOLDANTE, SELLADOR, MANO DE OBRA Y HERRAMIENTA.</t>
  </si>
  <si>
    <t>BASE HIDRAULICA DE 100% PRODUCTO DE TRITURACION, ESPESOR DE 20 CM. DE ESPESOR COMPACTADA AL 100% AASTHO MODIFICADA (CONFORME A LAS NORMAS DE CONSTRUCCIÓN DE LA S.C.T.) INCLUYE: MATERIALES, AGUA, MANO DE OBRA, EQUIPO PARA MEZCLADO DE MATERIALES, EXTENDIDO, CONFORMACIÓN, COMPACTACIÓN Y DESPERDICIOS. VOLUMEN MEDIDO COMPACTO Y LA NORMA S. C. T. N-CSV-CAR-4-02-004/03, I. Y J., DONDE SE REQUIERA POR ASI INDICARLO EL ESTUDIO DE MECANICA DE SUELOS, P.U.O.T.</t>
  </si>
  <si>
    <t>GUARNICIÓN TIPO "L" EN SECCIÓN 35-20X45 Y CORONA DE 15 CM. DE ALTURA POR 12X15 CM, DE CONCRETO PREMEZCLADO F'C=250 KG/CM2., T.M.A. 19 MM., R.N., INCLUYE: CIMBRA, DESCIMBRA, COLADO, MATERIALES, DESPERDICIOS, CURADO, MANO DE OBRA, EQUIPO Y HERRAMIENTA.</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</si>
  <si>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</si>
  <si>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</si>
  <si>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SUMINISTRO Y COLOCACION DE TOPE PARA ESTACIONAMIENTO CON MEDIDAS DE 56X15X10CM LARGO-ANCHO-ALTO, MCA SEMEX O SIMILAR, INCLUYE: 2 ANCLAS DE 1 1/2" X 25 CM PARA TOPE SEMEX, ACARREOS, MANO DE OBRA, EQUIPO Y HERRAMIENTA.</t>
  </si>
  <si>
    <t>SUMINISTRO Y COLOCACION DE PLANTAS ARBUSTIVAS: DURANTA, LAUREL, BUGAMBILIA Y OTRAS ESPECIES DE 0.6 MT. DE ALTURA. INCLUYE: SU MANTENIMIENTO HASTA SU ENTREGA, ACARREOS, INSTALACIÓN, MANO DE OBRA, HERRAMIENTA.</t>
  </si>
  <si>
    <t>A7.1</t>
  </si>
  <si>
    <t>A7.2</t>
  </si>
  <si>
    <t>A8.1</t>
  </si>
  <si>
    <t>A8.2</t>
  </si>
  <si>
    <t>A8.3</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</si>
  <si>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</si>
  <si>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</si>
  <si>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</si>
  <si>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</si>
  <si>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</si>
  <si>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</si>
  <si>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</si>
  <si>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</si>
  <si>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</si>
  <si>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</si>
  <si>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</si>
  <si>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</si>
  <si>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</si>
  <si>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</si>
  <si>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</si>
  <si>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</si>
  <si>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</si>
  <si>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</si>
  <si>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</si>
  <si>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</si>
  <si>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</si>
  <si>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</si>
  <si>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</si>
  <si>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</si>
  <si>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</si>
  <si>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</si>
  <si>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</si>
  <si>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</si>
  <si>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</si>
  <si>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</si>
  <si>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</si>
  <si>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</si>
  <si>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</si>
  <si>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</si>
  <si>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</si>
  <si>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</si>
  <si>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</si>
  <si>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</si>
  <si>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</si>
  <si>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</si>
  <si>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</si>
  <si>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</si>
  <si>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</si>
  <si>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</si>
  <si>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</si>
  <si>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</si>
  <si>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</si>
  <si>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</si>
  <si>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</si>
  <si>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SIOP-E-SMAFINEDUC-OB-LP-0521-2026</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</si>
  <si>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</si>
  <si>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SUMINISTRO Y COLOCACIÓN DE TUBERÍA PVC CONDUIT PESADO DE 3/4'', INCLUYE: CONEXIONES, CORTES, DESPERDICIOS, MANO DE OBRA, EQUIPO Y MATERIALES.</t>
  </si>
  <si>
    <t>CIMBRA EN ACABADO CÓMUN A BASE DE TRIPLAY DE 19 MM, BARROTES, DUELAS, POLINES, CHAFLANES, DESMOLDANTE, SUMINISTROS, ACARREOS, HABILITADO, CIMBRADO, DESCIMBRADO, DESPERDICIOS, MANO DE OBRA, EQUIPO, HERRAMIENTA Y TODO LO NECESARIO PARA SU CORRECTA EJECUCIÓN.</t>
  </si>
  <si>
    <t>CIMBRA DE MADERA, ACABADO APARENTE, EN MURO DE CONTENCIÓN, CON CIMBRAPLAY DE 16 MM., INCLUYE: DESPERDICIO, HABILITADO, CIMBRADO Y DESCIMBRA, NIVELACIÓN, PLOMEO, MATERIALES, MANO DE OBRA, HERRAMIENTA, ACARREO DEL MATERIAL DENTRO Y FUERA DE LA OBRA.</t>
  </si>
  <si>
    <t>SUMINISTRO Y COLOCACIÓN DE CONCRETO PREMEZCLADO BOMBEABLE F'C=250 KG/CM2, TMA= 3/4, R.N. INCLUYE: MATERIALES, BOMBEO, TENDIDO, RASTREADO, VIBRADO, NIVELACIÓN, LIMPIEZA, PRUEBAS DE RESISTENCIA, CURADO CON CURACRETO, DESPERDICIO, MANO DE OBRA, EQUIPO, HERRAMIENTA.</t>
  </si>
  <si>
    <t>SUMINISTRO Y COLOCACION DE CANASTILLA PASAJUNTAS A BASE 5 BARRAS DE 1" X 46 CM @ 30 CM DE SEPARACIÓN PARA LOSA DE 20CM (LONGITUD DE 1.50M), INCLUYE: FABRICACIÓN DE LA CANASTA EN ALAMBRON DE 5/16" PARA LARGEROS Y ALAMBRON 1/4" EN PATAS, CORTES, DOBLECES, ELECTROSOLDADO DE LA CANASTA, ARMADO DE LA CANASTILLA CON ATIEZADORES EN ALAMBRON DE 1/4", SOLDADO CON SOLDADURA DE ARCO DE BARRAS DE REDONDO LISO DE 1"X0.46 GRADO G36 EN EXTREMOS ALTERNOS, DESPERDICIOS, COLOCACIÓN, MANO DE OBRA, EQUIPO HERRAMIENTA Y ACARREOS.</t>
  </si>
  <si>
    <t>SUMINISTRO Y COLOCACIÓN DE BARRAS DE AMARRE CON VARILLA CORRUGADA DE 5/8" DE DIAMETRO Y 70 CM DE DESARROLLO A CADA 40 CM DE SEPARACION. INCLUYE: MATERIAL, DESPERDICIO, CORTES, COLOCACION, HERRAMIENTA Y ACARREOS.</t>
  </si>
  <si>
    <t>SUMINISTRO Y COLOCACIÓN DE LUMINARIA LED DE EMERGENCIA MARCA PHILLIPS O SIMILAR, MOD. LEDR1W5, 2W, 120-277V. INCLUYE: MATERIALES, ACCESORIOS, MANO DE OBRA, EQUIPO, HERRAMIENTA..</t>
  </si>
  <si>
    <t>SEÑALETICA</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</si>
  <si>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</si>
  <si>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</si>
  <si>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A22</t>
  </si>
  <si>
    <t xml:space="preserve">SUMINISTRO Y COLOCACIÓN DE BANCA EN LÁMINA MULTIPERFORADORA PARA 3 PERSONAS, CON DIMENSIONES DE 1.80 X 0.65 X 0.80 M, MODELO RD-312B, MARCA REDDPARK, INCLUYE: ANCLAJE DE 0.30 X 0.30 X 0.20 M DE CONCRETO HECHO EN OBRA F'C= 200 KG/CM2, ACARREOS, FLETE, MANO DE OBRA, EQUIPO Y HERRAMIENTA.
</t>
  </si>
  <si>
    <t>SIOP-190</t>
  </si>
  <si>
    <t>SIOP-191</t>
  </si>
  <si>
    <t>SIOP-192</t>
  </si>
  <si>
    <t>SIOP-193</t>
  </si>
  <si>
    <t>SIOP-194</t>
  </si>
  <si>
    <t>SIOP-195</t>
  </si>
  <si>
    <t>SIOP-196</t>
  </si>
  <si>
    <t>SIOP-197</t>
  </si>
  <si>
    <t>SIOP-198</t>
  </si>
  <si>
    <t>SIOP-199</t>
  </si>
  <si>
    <t>SIOP-200</t>
  </si>
  <si>
    <t>SIOP-201</t>
  </si>
  <si>
    <t>RAZÓN SOCIAL DEL CONTRATISTA:</t>
  </si>
  <si>
    <t>E2</t>
  </si>
  <si>
    <t>PRECIO UNITARIO ($) PROPUESTO</t>
  </si>
  <si>
    <t>PRECIO UNITARIO ($) 
PROPUESTO CON LETRA</t>
  </si>
  <si>
    <t>Construcción de estacionamiento, rampas, banquetas, andador y servicios en planta baja. Urgencias Hospital Escuela Universidad de Guadalajara Nuevo Hospital Civil de Guadalajara Dr. Juan I. Menchaca, en el municipio de Guadalajara,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</si>
</sst>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
    <numFmt numFmtId="165" formatCode="&quot;$&quot;#,##0.00"/>
    <numFmt numFmtId="166" formatCode="0.0000000%"/>
    <numFmt numFmtId="167" formatCode="0.00000000%"/>
    <numFmt numFmtId="170" formatCode="0.000000"/>
  </numFmts>
  <fonts count="14">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sz val="11"/>
      <color theme="1"/>
      <name val="Calibri "/>
      <family val="2"/>
    </font>
    <font>
      <b/>
      <sz val="11"/>
      <color rgb="FF006600"/>
      <name val="Calibri "/>
      <family val="2"/>
    </font>
    <font>
      <sz val="11"/>
      <color rgb="FF006600"/>
      <name val="Calibri "/>
      <family val="2"/>
    </font>
    <font>
      <b/>
      <sz val="11"/>
      <color rgb="FF0000CC"/>
      <name val="Calibri "/>
      <family val="2"/>
    </font>
    <font>
      <sz val="11"/>
      <name val="Calibri"/>
      <family val="2"/>
    </font>
    <font>
      <b/>
      <sz val="11"/>
      <name val="Calibri"/>
      <family val="2"/>
    </font>
    <font>
      <b/>
      <sz val="11"/>
      <color theme="1" tint="0.0499899983406067"/>
      <name val="Calibri "/>
      <family val="2"/>
    </font>
    <font>
      <sz val="11"/>
      <color rgb="FF0000CC"/>
      <name val="Calibri "/>
      <family val="2"/>
    </font>
  </fonts>
  <fills count="5">
    <fill>
      <patternFill patternType="none"/>
    </fill>
    <fill>
      <patternFill patternType="gray125"/>
    </fill>
    <fill>
      <patternFill patternType="solid">
        <fgColor rgb="FF00953B"/>
        <bgColor indexed="64"/>
      </patternFill>
    </fill>
    <fill>
      <patternFill patternType="solid">
        <fgColor theme="0"/>
        <bgColor indexed="64"/>
      </patternFill>
    </fill>
    <fill>
      <patternFill patternType="solid">
        <fgColor theme="0" tint="-0.249939993023872"/>
        <bgColor indexed="64"/>
      </patternFill>
    </fill>
  </fills>
  <borders count="17">
    <border>
      <left/>
      <right/>
      <top/>
      <bottom/>
      <diagonal/>
    </border>
    <border>
      <left style="medium">
        <color auto="1"/>
      </left>
      <right/>
      <top/>
      <bottom/>
    </border>
    <border>
      <left/>
      <right/>
      <top/>
      <bottom style="medium">
        <color auto="1"/>
      </bottom>
    </border>
    <border>
      <left style="medium">
        <color auto="1"/>
      </left>
      <right/>
      <top/>
      <bottom style="medium">
        <color auto="1"/>
      </bottom>
    </border>
    <border>
      <left/>
      <right/>
      <top style="medium">
        <color auto="1"/>
      </top>
      <bottom/>
    </border>
    <border>
      <left style="medium">
        <color auto="1"/>
      </left>
      <right/>
      <top style="medium">
        <color auto="1"/>
      </top>
      <bottom/>
    </border>
    <border>
      <left/>
      <right style="medium">
        <color auto="1"/>
      </right>
      <top style="medium">
        <color auto="1"/>
      </top>
      <bottom/>
    </border>
    <border>
      <left style="medium">
        <color auto="1"/>
      </left>
      <right style="medium">
        <color auto="1"/>
      </right>
      <top/>
      <bottom style="medium">
        <color auto="1"/>
      </bottom>
    </border>
    <border>
      <left style="medium">
        <color auto="1"/>
      </left>
      <right style="medium">
        <color auto="1"/>
      </right>
      <top/>
      <bottom/>
    </border>
    <border>
      <left/>
      <right style="medium">
        <color auto="1"/>
      </right>
      <top/>
      <bottom/>
    </border>
    <border>
      <left style="medium">
        <color auto="1"/>
      </left>
      <right style="medium">
        <color auto="1"/>
      </right>
      <top style="medium">
        <color auto="1"/>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style="thin">
        <color auto="1"/>
      </left>
      <right/>
      <top/>
      <bottom/>
    </border>
    <border>
      <left/>
      <right style="thin">
        <color auto="1"/>
      </right>
      <top/>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cellStyleXfs>
  <cellXfs count="156">
    <xf numFmtId="0" fontId="0" fillId="0" borderId="0" xfId="0"/>
    <xf numFmtId="0" fontId="4" fillId="0" borderId="0" xfId="21" applyFont="1" applyAlignment="1">
      <alignment horizontal="center" vertical="center"/>
      <protection/>
    </xf>
    <xf numFmtId="0" fontId="4" fillId="0" borderId="1" xfId="21" applyFont="1" applyBorder="1" applyAlignment="1">
      <alignment horizontal="center" vertical="center"/>
      <protection/>
    </xf>
    <xf numFmtId="14" fontId="4" fillId="0" borderId="2" xfId="21" applyNumberFormat="1" applyFont="1" applyBorder="1" applyAlignment="1">
      <alignment horizontal="right" vertical="top"/>
      <protection/>
    </xf>
    <xf numFmtId="14" fontId="4" fillId="0" borderId="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 xfId="21" applyNumberFormat="1" applyFont="1" applyBorder="1" applyAlignment="1">
      <alignment horizontal="right" vertical="top"/>
      <protection/>
    </xf>
    <xf numFmtId="14" fontId="4" fillId="0" borderId="4" xfId="21" applyNumberFormat="1" applyFont="1" applyBorder="1" applyAlignment="1">
      <alignment horizontal="right" vertical="top"/>
      <protection/>
    </xf>
    <xf numFmtId="14" fontId="4" fillId="0" borderId="5" xfId="21" applyNumberFormat="1" applyFont="1" applyBorder="1" applyAlignment="1">
      <alignment horizontal="right" vertical="top"/>
      <protection/>
    </xf>
    <xf numFmtId="0" fontId="4" fillId="0" borderId="6" xfId="21" applyFont="1" applyBorder="1" applyAlignment="1">
      <alignment horizontal="center" vertical="top"/>
      <protection/>
    </xf>
    <xf numFmtId="0" fontId="4" fillId="0" borderId="4" xfId="21" applyFont="1" applyBorder="1" applyAlignment="1">
      <alignment horizontal="center" vertical="top"/>
      <protection/>
    </xf>
    <xf numFmtId="0" fontId="4" fillId="0" borderId="5" xfId="21" applyFont="1" applyBorder="1" applyAlignment="1">
      <alignment horizontal="center" vertical="top"/>
      <protection/>
    </xf>
    <xf numFmtId="0" fontId="5" fillId="2" borderId="0" xfId="25" applyFont="1" applyFill="1" applyAlignment="1">
      <alignment horizontal="center" vertical="top"/>
      <protection/>
    </xf>
    <xf numFmtId="0" fontId="6" fillId="0" borderId="7" xfId="0" applyFont="1" applyBorder="1" applyAlignment="1">
      <alignment horizontal="justify" vertical="top" wrapText="1"/>
    </xf>
    <xf numFmtId="0" fontId="6" fillId="0" borderId="8" xfId="0" applyFont="1" applyBorder="1" applyAlignment="1">
      <alignment horizontal="justify" vertical="top" wrapText="1"/>
    </xf>
    <xf numFmtId="0" fontId="4" fillId="0" borderId="9" xfId="21" applyFont="1" applyBorder="1" applyAlignment="1">
      <alignment horizontal="center" vertical="center"/>
      <protection/>
    </xf>
    <xf numFmtId="0" fontId="4" fillId="0" borderId="3" xfId="21" applyFont="1" applyBorder="1" applyAlignment="1">
      <alignment horizontal="center" vertical="center"/>
      <protection/>
    </xf>
    <xf numFmtId="0" fontId="3" fillId="0" borderId="10" xfId="21" applyFont="1" applyBorder="1" applyAlignment="1">
      <alignment horizontal="center" vertical="top"/>
      <protection/>
    </xf>
    <xf numFmtId="0" fontId="4" fillId="0" borderId="10" xfId="21" applyFont="1" applyBorder="1" applyAlignment="1">
      <alignment horizontal="center" vertical="top"/>
      <protection/>
    </xf>
    <xf numFmtId="0" fontId="3" fillId="0" borderId="0" xfId="21" applyFont="1" applyAlignment="1">
      <alignment vertical="top"/>
      <protection/>
    </xf>
    <xf numFmtId="0" fontId="3" fillId="0" borderId="8" xfId="21" applyFont="1" applyBorder="1" applyAlignment="1">
      <alignment horizontal="center" vertical="top"/>
      <protection/>
    </xf>
    <xf numFmtId="0" fontId="4" fillId="0" borderId="0" xfId="21" applyFont="1" applyAlignment="1">
      <alignment horizontal="center" vertical="top"/>
      <protection/>
    </xf>
    <xf numFmtId="0" fontId="4" fillId="0" borderId="5" xfId="21" applyFont="1" applyBorder="1" applyAlignment="1">
      <alignment horizontal="left" vertical="top"/>
      <protection/>
    </xf>
    <xf numFmtId="14" fontId="3" fillId="0" borderId="6" xfId="21" applyNumberFormat="1" applyFont="1" applyBorder="1" applyAlignment="1">
      <alignment horizontal="left" vertical="top"/>
      <protection/>
    </xf>
    <xf numFmtId="14" fontId="3" fillId="0" borderId="9" xfId="21" applyNumberFormat="1" applyFont="1" applyBorder="1" applyAlignment="1">
      <alignment horizontal="left" vertical="top"/>
      <protection/>
    </xf>
    <xf numFmtId="0" fontId="3" fillId="0" borderId="9" xfId="21" applyFont="1" applyBorder="1" applyAlignment="1">
      <alignment horizontal="left" vertical="top"/>
      <protection/>
    </xf>
    <xf numFmtId="14" fontId="3" fillId="0" borderId="11"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5" fillId="2" borderId="0" xfId="25" applyFont="1" applyFill="1" applyAlignment="1">
      <alignment horizontal="center" vertical="top"/>
      <protection/>
    </xf>
    <xf numFmtId="0" fontId="3" fillId="0" borderId="0" xfId="21" applyFont="1" applyAlignment="1">
      <alignment horizontal="center" vertical="top"/>
      <protection/>
    </xf>
    <xf numFmtId="0" fontId="4" fillId="0" borderId="8" xfId="21" applyFont="1" applyBorder="1" applyAlignment="1">
      <alignment horizontal="center" vertical="top"/>
      <protection/>
    </xf>
    <xf numFmtId="0" fontId="7" fillId="0" borderId="0" xfId="25" applyFont="1" applyAlignment="1">
      <alignment horizontal="justify" vertical="top"/>
      <protection/>
    </xf>
    <xf numFmtId="165" fontId="8" fillId="0" borderId="0" xfId="23" applyNumberFormat="1" applyFont="1" applyAlignment="1">
      <alignment horizontal="right" vertical="top"/>
    </xf>
    <xf numFmtId="165" fontId="7" fillId="0" borderId="0" xfId="20" applyNumberFormat="1" applyFont="1" applyFill="1" applyAlignment="1">
      <alignment vertical="top"/>
    </xf>
    <xf numFmtId="0" fontId="4" fillId="0" borderId="8" xfId="21" applyFont="1" applyBorder="1" applyAlignment="1">
      <alignment vertical="top"/>
      <protection/>
    </xf>
    <xf numFmtId="0" fontId="4" fillId="0" borderId="7"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8"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6" xfId="21" applyNumberFormat="1" applyFont="1" applyBorder="1" applyAlignment="1">
      <alignment vertical="top"/>
      <protection/>
    </xf>
    <xf numFmtId="165" fontId="4" fillId="0" borderId="9" xfId="21" applyNumberFormat="1" applyFont="1" applyBorder="1" applyAlignment="1">
      <alignment vertical="top"/>
      <protection/>
    </xf>
    <xf numFmtId="165" fontId="4" fillId="0" borderId="11" xfId="21" applyNumberFormat="1" applyFont="1" applyBorder="1" applyAlignment="1">
      <alignment vertical="top"/>
      <protection/>
    </xf>
    <xf numFmtId="165" fontId="4" fillId="0" borderId="10" xfId="21" applyNumberFormat="1" applyFont="1" applyBorder="1" applyAlignment="1">
      <alignment horizontal="center" vertical="top"/>
      <protection/>
    </xf>
    <xf numFmtId="165" fontId="4" fillId="0" borderId="8" xfId="21" applyNumberFormat="1" applyFont="1" applyBorder="1" applyAlignment="1">
      <alignment horizontal="center" vertical="top"/>
      <protection/>
    </xf>
    <xf numFmtId="165" fontId="4" fillId="0" borderId="7" xfId="21" applyNumberFormat="1" applyFont="1" applyBorder="1" applyAlignment="1">
      <alignment horizontal="center" vertical="top"/>
      <protection/>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8" fillId="0" borderId="0" xfId="25" applyNumberFormat="1" applyFont="1" applyAlignment="1">
      <alignment horizontal="center" vertical="top"/>
      <protection/>
    </xf>
    <xf numFmtId="165" fontId="3" fillId="0" borderId="0" xfId="25" applyNumberFormat="1" applyFont="1" applyAlignment="1">
      <alignment vertical="top"/>
      <protection/>
    </xf>
    <xf numFmtId="2" fontId="3" fillId="0" borderId="0" xfId="25" applyNumberFormat="1" applyFont="1" applyAlignment="1">
      <alignment vertical="top"/>
      <protection/>
    </xf>
    <xf numFmtId="44" fontId="3" fillId="0" borderId="0" xfId="20" applyFont="1" applyAlignment="1">
      <alignment vertical="top"/>
    </xf>
    <xf numFmtId="0" fontId="3" fillId="0" borderId="0" xfId="21" applyFont="1" applyAlignment="1">
      <alignment horizontal="center" vertical="center"/>
      <protection/>
    </xf>
    <xf numFmtId="2" fontId="3" fillId="0" borderId="0" xfId="21" applyNumberFormat="1" applyFont="1" applyAlignment="1">
      <alignment horizontal="center" vertical="top"/>
      <protection/>
    </xf>
    <xf numFmtId="165" fontId="3" fillId="0" borderId="0" xfId="25" applyNumberFormat="1" applyFont="1" applyAlignment="1">
      <alignment horizontal="center" vertical="top"/>
      <protection/>
    </xf>
    <xf numFmtId="2" fontId="3" fillId="0" borderId="0" xfId="25" applyNumberFormat="1" applyFont="1" applyAlignment="1">
      <alignment horizontal="center" vertical="top"/>
      <protection/>
    </xf>
    <xf numFmtId="165" fontId="9" fillId="0" borderId="0" xfId="25" applyNumberFormat="1" applyFont="1" applyAlignment="1">
      <alignment horizontal="center" vertical="top"/>
      <protection/>
    </xf>
    <xf numFmtId="165" fontId="7" fillId="0" borderId="0" xfId="20" applyNumberFormat="1" applyFont="1" applyFill="1" applyAlignment="1">
      <alignment horizontal="center" vertical="top"/>
    </xf>
    <xf numFmtId="166" fontId="3" fillId="0" borderId="0" xfId="28" applyNumberFormat="1" applyFont="1" applyAlignment="1">
      <alignment horizontal="center" vertical="top"/>
    </xf>
    <xf numFmtId="167" fontId="3" fillId="0" borderId="0" xfId="28" applyNumberFormat="1" applyFont="1" applyAlignment="1">
      <alignment horizontal="center" vertical="top"/>
    </xf>
    <xf numFmtId="0" fontId="3" fillId="0" borderId="0" xfId="21" applyFont="1" applyAlignment="1">
      <alignment vertical="top"/>
      <protection/>
    </xf>
    <xf numFmtId="0" fontId="4" fillId="0" borderId="0" xfId="21" applyFont="1" applyAlignment="1">
      <alignment vertical="top"/>
      <protection/>
    </xf>
    <xf numFmtId="0" fontId="3" fillId="0" borderId="0" xfId="25" applyFont="1" applyAlignment="1">
      <alignment vertical="top"/>
      <protection/>
    </xf>
    <xf numFmtId="165" fontId="4" fillId="0" borderId="0" xfId="25" applyNumberFormat="1" applyFont="1" applyAlignment="1">
      <alignment vertical="top"/>
      <protection/>
    </xf>
    <xf numFmtId="0" fontId="4" fillId="0" borderId="0" xfId="25" applyFont="1" applyAlignment="1">
      <alignment vertical="top"/>
      <protection/>
    </xf>
    <xf numFmtId="0" fontId="3" fillId="0" borderId="0" xfId="21" applyFont="1" applyAlignment="1">
      <alignment vertical="top" wrapText="1"/>
      <protection/>
    </xf>
    <xf numFmtId="165" fontId="3" fillId="0" borderId="0" xfId="25" applyNumberFormat="1" applyFont="1" applyAlignment="1">
      <alignment vertical="top" wrapText="1"/>
      <protection/>
    </xf>
    <xf numFmtId="0" fontId="3" fillId="0" borderId="0" xfId="25" applyFont="1" applyAlignment="1">
      <alignment vertical="top" wrapText="1"/>
      <protection/>
    </xf>
    <xf numFmtId="0" fontId="10" fillId="3" borderId="0" xfId="25" applyFont="1" applyFill="1" applyAlignment="1">
      <alignment vertical="top"/>
      <protection/>
    </xf>
    <xf numFmtId="165" fontId="10" fillId="3" borderId="0" xfId="25" applyNumberFormat="1" applyFont="1" applyFill="1" applyAlignment="1">
      <alignment vertical="top"/>
      <protection/>
    </xf>
    <xf numFmtId="165" fontId="3" fillId="0" borderId="0" xfId="21" applyNumberFormat="1" applyFont="1" applyAlignment="1">
      <alignment vertical="top"/>
      <protection/>
    </xf>
    <xf numFmtId="2" fontId="3" fillId="0" borderId="0" xfId="25" applyNumberFormat="1" applyFont="1" applyAlignment="1">
      <alignment vertical="top"/>
      <protection/>
    </xf>
    <xf numFmtId="165" fontId="3" fillId="0" borderId="0" xfId="25" applyNumberFormat="1" applyFont="1" applyAlignment="1">
      <alignment horizontal="left" vertical="top"/>
      <protection/>
    </xf>
    <xf numFmtId="0" fontId="3" fillId="0" borderId="0" xfId="25" applyFont="1" applyAlignment="1">
      <alignment horizontal="left" vertical="top"/>
      <protection/>
    </xf>
    <xf numFmtId="2" fontId="3" fillId="0" borderId="0" xfId="21" applyNumberFormat="1" applyFont="1" applyAlignment="1">
      <alignment horizontal="center"/>
      <protection/>
    </xf>
    <xf numFmtId="2" fontId="3" fillId="0" borderId="0" xfId="25" applyNumberFormat="1" applyFont="1">
      <alignment/>
      <protection/>
    </xf>
    <xf numFmtId="2" fontId="4" fillId="0" borderId="0" xfId="21" applyNumberFormat="1" applyFont="1" applyAlignment="1">
      <alignment horizontal="center" vertical="top"/>
      <protection/>
    </xf>
    <xf numFmtId="165" fontId="4" fillId="0" borderId="0" xfId="21" applyNumberFormat="1" applyFont="1" applyAlignment="1">
      <alignment horizontal="center"/>
      <protection/>
    </xf>
    <xf numFmtId="164" fontId="6" fillId="0" borderId="7" xfId="0" applyNumberFormat="1" applyFont="1" applyBorder="1" applyAlignment="1">
      <alignment horizontal="center" vertical="center"/>
    </xf>
    <xf numFmtId="0" fontId="4" fillId="0" borderId="2" xfId="21" applyFont="1" applyBorder="1" applyAlignment="1">
      <alignment horizontal="center" vertical="center"/>
      <protection/>
    </xf>
    <xf numFmtId="0" fontId="4" fillId="0" borderId="11" xfId="21" applyFont="1" applyBorder="1" applyAlignment="1">
      <alignment horizontal="center" vertical="center"/>
      <protection/>
    </xf>
    <xf numFmtId="0" fontId="5" fillId="2" borderId="12" xfId="21" applyFont="1" applyFill="1" applyBorder="1" applyAlignment="1">
      <alignment horizontal="center" vertical="top"/>
      <protection/>
    </xf>
    <xf numFmtId="0" fontId="5" fillId="2" borderId="13" xfId="21" applyFont="1" applyFill="1" applyBorder="1" applyAlignment="1">
      <alignment horizontal="center" vertical="top"/>
      <protection/>
    </xf>
    <xf numFmtId="0" fontId="5" fillId="2" borderId="14" xfId="21" applyFont="1" applyFill="1" applyBorder="1" applyAlignment="1">
      <alignment horizontal="center" vertical="top"/>
      <protection/>
    </xf>
    <xf numFmtId="0" fontId="3" fillId="0" borderId="1" xfId="21" applyFont="1" applyBorder="1" applyAlignment="1">
      <alignment horizontal="center" vertical="center"/>
      <protection/>
    </xf>
    <xf numFmtId="0" fontId="3" fillId="0" borderId="0" xfId="21" applyFont="1" applyAlignment="1">
      <alignment horizontal="center" vertical="center"/>
      <protection/>
    </xf>
    <xf numFmtId="0" fontId="3" fillId="0" borderId="9" xfId="21" applyFont="1" applyBorder="1" applyAlignment="1">
      <alignment horizontal="center" vertical="center"/>
      <protection/>
    </xf>
    <xf numFmtId="0" fontId="3" fillId="0" borderId="3" xfId="21" applyFont="1" applyBorder="1" applyAlignment="1">
      <alignment horizontal="center" vertical="center"/>
      <protection/>
    </xf>
    <xf numFmtId="0" fontId="3" fillId="0" borderId="2" xfId="21" applyFont="1" applyBorder="1" applyAlignment="1">
      <alignment horizontal="center" vertical="center"/>
      <protection/>
    </xf>
    <xf numFmtId="0" fontId="3" fillId="0" borderId="11" xfId="21" applyFont="1" applyBorder="1" applyAlignment="1">
      <alignment horizontal="center" vertical="center"/>
      <protection/>
    </xf>
    <xf numFmtId="0" fontId="11" fillId="0" borderId="10" xfId="21" applyFont="1" applyBorder="1" applyAlignment="1">
      <alignment horizontal="left" vertical="top"/>
      <protection/>
    </xf>
    <xf numFmtId="0" fontId="10" fillId="0" borderId="8" xfId="21" applyFont="1" applyBorder="1" applyAlignment="1">
      <alignment horizontal="center" vertical="center"/>
      <protection/>
    </xf>
    <xf numFmtId="0" fontId="10" fillId="0" borderId="7" xfId="21" applyFont="1" applyBorder="1" applyAlignment="1">
      <alignment horizontal="center" vertical="center"/>
      <protection/>
    </xf>
    <xf numFmtId="2" fontId="5" fillId="2" borderId="13" xfId="22" applyNumberFormat="1" applyFont="1" applyFill="1" applyBorder="1" applyAlignment="1">
      <alignment horizontal="center" vertical="center" wrapText="1"/>
      <protection/>
    </xf>
    <xf numFmtId="44" fontId="3" fillId="0" borderId="0" xfId="20" applyFont="1" applyAlignment="1">
      <alignment horizontal="center" vertical="top"/>
    </xf>
    <xf numFmtId="2" fontId="3" fillId="0" borderId="0" xfId="20" applyNumberFormat="1" applyFont="1" applyAlignment="1">
      <alignment horizontal="center" vertical="top" wrapText="1"/>
    </xf>
    <xf numFmtId="44" fontId="3" fillId="0" borderId="0" xfId="21" applyNumberFormat="1" applyFont="1" applyAlignment="1">
      <alignment horizontal="center" vertical="top"/>
      <protection/>
    </xf>
    <xf numFmtId="49" fontId="5" fillId="2" borderId="12" xfId="22" applyNumberFormat="1" applyFont="1" applyFill="1" applyBorder="1" applyAlignment="1">
      <alignment horizontal="center" vertical="center" wrapText="1"/>
      <protection/>
    </xf>
    <xf numFmtId="49" fontId="5" fillId="2" borderId="13" xfId="22" applyNumberFormat="1" applyFont="1" applyFill="1" applyBorder="1" applyAlignment="1">
      <alignment horizontal="center" vertical="center" wrapText="1"/>
      <protection/>
    </xf>
    <xf numFmtId="165" fontId="5" fillId="2" borderId="14" xfId="22" applyNumberFormat="1" applyFont="1" applyFill="1" applyBorder="1" applyAlignment="1">
      <alignment horizontal="center" vertical="center" wrapText="1"/>
      <protection/>
    </xf>
    <xf numFmtId="49" fontId="4" fillId="0" borderId="0" xfId="21" applyNumberFormat="1" applyFont="1" applyAlignment="1">
      <alignment horizontal="left" vertical="top"/>
      <protection/>
    </xf>
    <xf numFmtId="0" fontId="12" fillId="0" borderId="0" xfId="21" applyFont="1" applyAlignment="1">
      <alignment horizontal="justify" vertical="top"/>
      <protection/>
    </xf>
    <xf numFmtId="0" fontId="3" fillId="0" borderId="0" xfId="21" applyFont="1" applyAlignment="1">
      <alignment horizontal="center" vertical="top"/>
      <protection/>
    </xf>
    <xf numFmtId="2" fontId="3" fillId="0" borderId="0" xfId="21" applyNumberFormat="1" applyFont="1" applyAlignment="1">
      <alignment horizontal="right" vertical="top"/>
      <protection/>
    </xf>
    <xf numFmtId="165" fontId="3" fillId="0" borderId="0" xfId="23" applyNumberFormat="1" applyFont="1" applyBorder="1" applyAlignment="1">
      <alignment horizontal="center" vertical="top"/>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7" fillId="0" borderId="0" xfId="25" applyFont="1" applyAlignment="1">
      <alignment horizontal="justify" vertical="top"/>
      <protection/>
    </xf>
    <xf numFmtId="0" fontId="7" fillId="0" borderId="0" xfId="25" applyFont="1" applyAlignment="1">
      <alignment horizontal="justify" vertical="top" wrapText="1"/>
      <protection/>
    </xf>
    <xf numFmtId="170" fontId="3" fillId="0" borderId="0" xfId="25" applyNumberFormat="1" applyFont="1" applyAlignment="1">
      <alignment horizontal="center" vertical="top" wrapText="1"/>
      <protection/>
    </xf>
    <xf numFmtId="165" fontId="8" fillId="0" borderId="0" xfId="25" applyNumberFormat="1" applyFont="1" applyAlignment="1">
      <alignment horizontal="center" vertical="top"/>
      <protection/>
    </xf>
    <xf numFmtId="165" fontId="3" fillId="0" borderId="0" xfId="23" applyNumberFormat="1" applyFont="1" applyAlignment="1">
      <alignment horizontal="center" vertical="top" wrapText="1"/>
    </xf>
    <xf numFmtId="165" fontId="7" fillId="0" borderId="0" xfId="20" applyNumberFormat="1" applyFont="1" applyFill="1" applyAlignment="1">
      <alignment vertical="top"/>
    </xf>
    <xf numFmtId="49" fontId="3" fillId="0" borderId="0" xfId="25" applyNumberFormat="1" applyFont="1" applyAlignment="1">
      <alignment horizontal="left" vertical="top"/>
      <protection/>
    </xf>
    <xf numFmtId="49" fontId="3" fillId="0" borderId="0" xfId="25" applyNumberFormat="1" applyFont="1" applyAlignment="1">
      <alignment horizontal="justify" vertical="top" wrapText="1"/>
      <protection/>
    </xf>
    <xf numFmtId="0" fontId="3" fillId="0" borderId="0" xfId="25" applyFont="1" applyAlignment="1">
      <alignment horizontal="center" vertical="top"/>
      <protection/>
    </xf>
    <xf numFmtId="2" fontId="3" fillId="0" borderId="0" xfId="25" applyNumberFormat="1" applyFont="1" applyAlignment="1">
      <alignment horizontal="center" vertical="top" wrapText="1"/>
      <protection/>
    </xf>
    <xf numFmtId="44" fontId="3" fillId="0" borderId="0" xfId="20" applyFont="1" applyAlignment="1">
      <alignment horizontal="right" vertical="top"/>
    </xf>
    <xf numFmtId="165" fontId="3" fillId="0" borderId="0" xfId="25" applyNumberFormat="1" applyFont="1" applyAlignment="1">
      <alignment horizontal="right" vertical="top"/>
      <protection/>
    </xf>
    <xf numFmtId="165" fontId="3" fillId="0" borderId="0" xfId="25" applyNumberFormat="1" applyFont="1" applyAlignment="1">
      <alignment horizontal="justify" vertical="top" wrapText="1"/>
      <protection/>
    </xf>
    <xf numFmtId="44" fontId="3" fillId="0" borderId="0" xfId="20" applyFont="1" applyFill="1" applyAlignment="1">
      <alignment horizontal="right" vertical="top"/>
    </xf>
    <xf numFmtId="49" fontId="3" fillId="0" borderId="0" xfId="25" applyNumberFormat="1" applyFont="1" applyAlignment="1">
      <alignment horizontal="justify" vertical="top"/>
      <protection/>
    </xf>
    <xf numFmtId="44" fontId="3" fillId="0" borderId="0" xfId="20" applyFont="1" applyAlignment="1">
      <alignment horizontal="center" vertical="top"/>
    </xf>
    <xf numFmtId="44" fontId="8" fillId="0" borderId="0" xfId="20" applyFont="1" applyAlignment="1">
      <alignment horizontal="center" vertical="top"/>
    </xf>
    <xf numFmtId="2" fontId="3" fillId="0" borderId="0" xfId="25" applyNumberFormat="1" applyFont="1" applyFill="1" applyAlignment="1">
      <alignment horizontal="center" vertical="top" wrapText="1"/>
      <protection/>
    </xf>
    <xf numFmtId="0" fontId="3" fillId="0" borderId="0" xfId="25" applyFont="1" applyAlignment="1">
      <alignment horizontal="center" vertical="top" wrapText="1"/>
      <protection/>
    </xf>
    <xf numFmtId="44" fontId="3" fillId="0" borderId="0" xfId="20" applyFont="1" applyAlignment="1">
      <alignment horizontal="right" vertical="top" wrapText="1"/>
    </xf>
    <xf numFmtId="0" fontId="9" fillId="0" borderId="0" xfId="25" applyFont="1" applyAlignment="1">
      <alignment horizontal="justify" vertical="top"/>
      <protection/>
    </xf>
    <xf numFmtId="165" fontId="8" fillId="0" borderId="0" xfId="23" applyNumberFormat="1" applyFont="1" applyAlignment="1">
      <alignment horizontal="right" vertical="top"/>
    </xf>
    <xf numFmtId="165" fontId="9" fillId="0" borderId="0" xfId="20" applyNumberFormat="1" applyFont="1" applyFill="1" applyAlignment="1">
      <alignment vertical="top"/>
    </xf>
    <xf numFmtId="44" fontId="3" fillId="0" borderId="0" xfId="20" applyFont="1" applyAlignment="1">
      <alignment vertical="top"/>
    </xf>
    <xf numFmtId="0" fontId="4" fillId="4" borderId="15"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6" xfId="21" applyFont="1" applyFill="1" applyBorder="1" applyAlignment="1">
      <alignment horizontal="center" vertical="top"/>
      <protection/>
    </xf>
    <xf numFmtId="0" fontId="4" fillId="0" borderId="0" xfId="21" applyFont="1" applyAlignment="1">
      <alignment horizontal="left" vertical="top" wrapText="1"/>
      <protection/>
    </xf>
    <xf numFmtId="0" fontId="4" fillId="0" borderId="0" xfId="21" applyFont="1" applyAlignment="1">
      <alignment vertical="top"/>
      <protection/>
    </xf>
    <xf numFmtId="2" fontId="4" fillId="0" borderId="0" xfId="21" applyNumberFormat="1" applyFont="1" applyAlignment="1">
      <alignment vertical="top"/>
      <protection/>
    </xf>
    <xf numFmtId="165" fontId="4" fillId="0" borderId="0" xfId="21" applyNumberFormat="1" applyFont="1" applyAlignment="1">
      <alignment horizontal="center" vertical="top"/>
      <protection/>
    </xf>
    <xf numFmtId="165" fontId="4" fillId="0" borderId="0" xfId="20" applyNumberFormat="1" applyFont="1" applyFill="1" applyAlignment="1">
      <alignment horizontal="right" vertical="top"/>
    </xf>
    <xf numFmtId="2" fontId="8" fillId="0" borderId="0" xfId="25" applyNumberFormat="1" applyFont="1" applyAlignment="1">
      <alignment horizontal="center" vertical="top" wrapText="1"/>
      <protection/>
    </xf>
    <xf numFmtId="2" fontId="13" fillId="0" borderId="0" xfId="25" applyNumberFormat="1" applyFont="1" applyAlignment="1">
      <alignment horizontal="center" vertical="top" wrapText="1"/>
      <protection/>
    </xf>
    <xf numFmtId="165" fontId="13" fillId="0" borderId="0" xfId="25" applyNumberFormat="1" applyFont="1" applyAlignment="1">
      <alignment horizontal="center" vertical="top"/>
      <protection/>
    </xf>
    <xf numFmtId="165" fontId="13" fillId="0" borderId="0" xfId="23" applyNumberFormat="1" applyFont="1" applyAlignment="1">
      <alignment horizontal="right" vertical="top"/>
    </xf>
    <xf numFmtId="165" fontId="3" fillId="0" borderId="0" xfId="23" applyNumberFormat="1" applyFont="1" applyAlignment="1">
      <alignment horizontal="left" vertical="top" wrapText="1"/>
    </xf>
    <xf numFmtId="165" fontId="3" fillId="0" borderId="0" xfId="23" applyNumberFormat="1" applyFont="1" applyFill="1" applyAlignment="1">
      <alignment horizontal="left" vertical="top" wrapText="1"/>
    </xf>
    <xf numFmtId="165" fontId="8" fillId="0" borderId="0" xfId="23" applyNumberFormat="1" applyFont="1" applyAlignment="1">
      <alignment horizontal="left" vertical="top"/>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59044</xdr:colOff>
      <xdr:row>3</xdr:row>
      <xdr:rowOff>29166</xdr:rowOff>
    </xdr:from>
    <xdr:to>
      <xdr:col>0</xdr:col>
      <xdr:colOff>1183144</xdr:colOff>
      <xdr:row>8</xdr:row>
      <xdr:rowOff>1919</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57150" y="6000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2287250" y="676275"/>
          <a:ext cx="1724025" cy="52387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AG296"/>
  <sheetViews>
    <sheetView showGridLines="0" tabSelected="1" view="pageBreakPreview" zoomScale="70" zoomScaleNormal="70" zoomScaleSheetLayoutView="70" zoomScalePageLayoutView="52" workbookViewId="0" topLeftCell="A1"/>
  </sheetViews>
  <sheetFormatPr defaultColWidth="9.14428571428571" defaultRowHeight="14.25"/>
  <cols>
    <col min="1" max="1" width="20" style="19" customWidth="1"/>
    <col min="2" max="2" width="77.4285714285714" style="19" customWidth="1"/>
    <col min="3" max="3" width="10.4285714285714" style="19" customWidth="1"/>
    <col min="4" max="4" width="15.7142857142857" style="43" customWidth="1"/>
    <col min="5" max="5" width="21.5714285714286" style="56" customWidth="1"/>
    <col min="6" max="6" width="38.7142857142857" style="19" customWidth="1"/>
    <col min="7" max="7" width="26.7142857142857" style="46" customWidth="1"/>
    <col min="8" max="8" width="23.4285714285714" style="32" customWidth="1"/>
    <col min="9" max="9" width="17" style="32" bestFit="1" customWidth="1"/>
    <col min="10" max="10" width="15.7142857142857" style="32" bestFit="1" customWidth="1"/>
    <col min="11" max="11" width="18.5714285714286" style="32" bestFit="1" customWidth="1"/>
    <col min="12" max="12" width="15.5714285714286" style="32" bestFit="1" customWidth="1"/>
    <col min="13" max="15" width="15.7142857142857" style="19" bestFit="1" customWidth="1"/>
    <col min="16" max="16384" width="9.14285714285714" style="19"/>
  </cols>
  <sheetData>
    <row r="1" spans="1:7" ht="15">
      <c r="A1" s="17"/>
      <c r="B1" s="18" t="s">
        <v>0</v>
      </c>
      <c r="C1" s="11" t="s">
        <v>1</v>
      </c>
      <c r="D1" s="10"/>
      <c r="E1" s="10"/>
      <c r="F1" s="9"/>
      <c r="G1" s="49"/>
    </row>
    <row r="2" spans="1:7" ht="15">
      <c r="A2" s="20"/>
      <c r="B2" s="33" t="s">
        <v>2</v>
      </c>
      <c r="C2" s="94" t="s">
        <v>443</v>
      </c>
      <c r="D2" s="95"/>
      <c r="E2" s="95"/>
      <c r="F2" s="96"/>
      <c r="G2" s="50"/>
    </row>
    <row r="3" spans="1:7" ht="15">
      <c r="A3" s="20"/>
      <c r="B3" s="21" t="s">
        <v>3</v>
      </c>
      <c r="C3" s="94"/>
      <c r="D3" s="95"/>
      <c r="E3" s="95"/>
      <c r="F3" s="96"/>
      <c r="G3" s="50"/>
    </row>
    <row r="4" spans="1:7" ht="15">
      <c r="A4" s="20"/>
      <c r="B4" s="37"/>
      <c r="C4" s="94"/>
      <c r="D4" s="95"/>
      <c r="E4" s="95"/>
      <c r="F4" s="96"/>
      <c r="G4" s="50"/>
    </row>
    <row r="5" spans="1:7" ht="15.75" thickBot="1">
      <c r="A5" s="20"/>
      <c r="B5" s="38"/>
      <c r="C5" s="97"/>
      <c r="D5" s="98"/>
      <c r="E5" s="98"/>
      <c r="F5" s="99"/>
      <c r="G5" s="50"/>
    </row>
    <row r="6" spans="1:7" ht="15">
      <c r="A6" s="20"/>
      <c r="B6" s="22" t="s">
        <v>4</v>
      </c>
      <c r="C6" s="8" t="s">
        <v>5</v>
      </c>
      <c r="D6" s="7"/>
      <c r="E6" s="7"/>
      <c r="F6" s="23"/>
      <c r="G6" s="50"/>
    </row>
    <row r="7" spans="1:7" ht="15">
      <c r="A7" s="20"/>
      <c r="B7" s="14" t="s">
        <v>473</v>
      </c>
      <c r="C7" s="6" t="s">
        <v>6</v>
      </c>
      <c r="D7" s="5"/>
      <c r="E7" s="5"/>
      <c r="F7" s="24"/>
      <c r="G7" s="50"/>
    </row>
    <row r="8" spans="1:7" ht="19.5" customHeight="1">
      <c r="A8" s="20"/>
      <c r="B8" s="14"/>
      <c r="C8" s="6" t="s">
        <v>7</v>
      </c>
      <c r="D8" s="5"/>
      <c r="E8" s="5"/>
      <c r="F8" s="25"/>
      <c r="G8" s="50"/>
    </row>
    <row r="9" spans="1:7" ht="28.5" customHeight="1" thickBot="1">
      <c r="A9" s="20"/>
      <c r="B9" s="13"/>
      <c r="C9" s="4" t="s">
        <v>8</v>
      </c>
      <c r="D9" s="3"/>
      <c r="E9" s="3"/>
      <c r="F9" s="26"/>
      <c r="G9" s="51"/>
    </row>
    <row r="10" spans="1:7" ht="15">
      <c r="A10" s="20"/>
      <c r="B10" s="100" t="s">
        <v>469</v>
      </c>
      <c r="C10" s="11" t="s">
        <v>9</v>
      </c>
      <c r="D10" s="10"/>
      <c r="E10" s="10"/>
      <c r="F10" s="9"/>
      <c r="G10" s="52" t="s">
        <v>10</v>
      </c>
    </row>
    <row r="11" spans="1:7" ht="15">
      <c r="A11" s="20"/>
      <c r="B11" s="101"/>
      <c r="C11" s="2"/>
      <c r="D11" s="1"/>
      <c r="E11" s="1"/>
      <c r="F11" s="15"/>
      <c r="G11" s="53" t="s">
        <v>470</v>
      </c>
    </row>
    <row r="12" spans="1:7" ht="15.75" thickBot="1">
      <c r="A12" s="88"/>
      <c r="B12" s="102"/>
      <c r="C12" s="16"/>
      <c r="D12" s="89"/>
      <c r="E12" s="89"/>
      <c r="F12" s="90"/>
      <c r="G12" s="54"/>
    </row>
    <row r="13" spans="4:4" ht="15" thickBot="1">
      <c r="D13" s="39"/>
    </row>
    <row r="14" spans="1:7" ht="15.75" thickBot="1">
      <c r="A14" s="91" t="s">
        <v>44</v>
      </c>
      <c r="B14" s="92"/>
      <c r="C14" s="92"/>
      <c r="D14" s="92"/>
      <c r="E14" s="92"/>
      <c r="F14" s="92"/>
      <c r="G14" s="93"/>
    </row>
    <row r="15" spans="1:7" ht="15.75" thickBot="1">
      <c r="A15" s="27"/>
      <c r="B15" s="27"/>
      <c r="C15" s="27"/>
      <c r="D15" s="40"/>
      <c r="E15" s="57"/>
      <c r="F15" s="27"/>
      <c r="G15" s="47"/>
    </row>
    <row r="16" spans="1:12" s="28" customFormat="1" ht="30.75" thickBot="1">
      <c r="A16" s="107" t="s">
        <v>11</v>
      </c>
      <c r="B16" s="108" t="s">
        <v>12</v>
      </c>
      <c r="C16" s="108" t="s">
        <v>13</v>
      </c>
      <c r="D16" s="103" t="s">
        <v>14</v>
      </c>
      <c r="E16" s="103" t="s">
        <v>471</v>
      </c>
      <c r="F16" s="103" t="s">
        <v>472</v>
      </c>
      <c r="G16" s="109" t="s">
        <v>15</v>
      </c>
      <c r="H16" s="62"/>
      <c r="I16" s="62"/>
      <c r="J16" s="62"/>
      <c r="K16" s="62"/>
      <c r="L16" s="62"/>
    </row>
    <row r="17" spans="1:7" ht="60">
      <c r="A17" s="110" t="s">
        <v>16</v>
      </c>
      <c r="B17" s="111" t="str">
        <f>B7</f>
        <v>Construcción de estacionamiento, rampas, banquetas, andador y servicios en planta baja. Urgencias Hospital Escuela Universidad de Guadalajara Nuevo Hospital Civil de Guadalajara Dr. Juan I. Menchaca, en el municipio de Guadalajara, Jalisco.</v>
      </c>
      <c r="C17" s="112"/>
      <c r="D17" s="113"/>
      <c r="E17" s="114"/>
      <c r="F17" s="115"/>
      <c r="G17" s="116">
        <f>G18+G34+G45+G56+G64+G81+G83+G106+G141+G149+G157+G164+G181+G186+G192+G194+G202+G210+G226+G234+G240+G243</f>
        <v>0</v>
      </c>
    </row>
    <row r="18" spans="1:14" ht="15">
      <c r="A18" s="117" t="s">
        <v>29</v>
      </c>
      <c r="B18" s="118" t="s">
        <v>45</v>
      </c>
      <c r="C18" s="117"/>
      <c r="D18" s="119"/>
      <c r="E18" s="120"/>
      <c r="F18" s="121"/>
      <c r="G18" s="122">
        <f>SUM(G19:G33)</f>
        <v>0</v>
      </c>
      <c r="I18" s="106"/>
      <c r="N18" s="30"/>
    </row>
    <row r="19" spans="1:14" ht="128.25">
      <c r="A19" s="123" t="s">
        <v>22</v>
      </c>
      <c r="B19" s="124" t="s">
        <v>41</v>
      </c>
      <c r="C19" s="125" t="s">
        <v>23</v>
      </c>
      <c r="D19" s="126">
        <v>2020.42</v>
      </c>
      <c r="E19" s="127"/>
      <c r="F19" s="153" t="str" cm="1">
        <f t="array" ref="F19">numtext(E19)</f>
        <v>CERO PESOS 00/100 M.N.</v>
      </c>
      <c r="G19" s="128">
        <f t="shared" si="0" ref="G19:G33">ROUND(D19*E19,2)</f>
        <v>0</v>
      </c>
      <c r="H19" s="105"/>
      <c r="I19" s="104"/>
      <c r="L19" s="63"/>
      <c r="N19" s="30"/>
    </row>
    <row r="20" spans="1:14" ht="42.75">
      <c r="A20" s="123" t="s">
        <v>71</v>
      </c>
      <c r="B20" s="124" t="s">
        <v>60</v>
      </c>
      <c r="C20" s="125" t="s">
        <v>24</v>
      </c>
      <c r="D20" s="126">
        <v>87.53</v>
      </c>
      <c r="E20" s="127"/>
      <c r="F20" s="153" t="str" cm="1">
        <f t="array" ref="F20">numtext(E20)</f>
        <v>CERO PESOS 00/100 M.N.</v>
      </c>
      <c r="G20" s="128">
        <f t="shared" si="0"/>
        <v>0</v>
      </c>
      <c r="H20" s="105"/>
      <c r="I20" s="104"/>
      <c r="K20" s="56"/>
      <c r="L20" s="63"/>
      <c r="N20" s="30"/>
    </row>
    <row r="21" spans="1:14" ht="57">
      <c r="A21" s="123" t="s">
        <v>72</v>
      </c>
      <c r="B21" s="129" t="s">
        <v>116</v>
      </c>
      <c r="C21" s="125" t="s">
        <v>23</v>
      </c>
      <c r="D21" s="126">
        <v>217.75</v>
      </c>
      <c r="E21" s="127"/>
      <c r="F21" s="153" t="str" cm="1">
        <f t="array" ref="F21">numtext(E21)</f>
        <v>CERO PESOS 00/100 M.N.</v>
      </c>
      <c r="G21" s="128">
        <f t="shared" si="0"/>
        <v>0</v>
      </c>
      <c r="H21" s="105"/>
      <c r="I21" s="104"/>
      <c r="L21" s="63"/>
      <c r="N21" s="30"/>
    </row>
    <row r="22" spans="1:14" ht="85.5">
      <c r="A22" s="123" t="s">
        <v>73</v>
      </c>
      <c r="B22" s="129" t="s">
        <v>108</v>
      </c>
      <c r="C22" s="125" t="s">
        <v>23</v>
      </c>
      <c r="D22" s="126">
        <v>62.39</v>
      </c>
      <c r="E22" s="127"/>
      <c r="F22" s="153" t="str" cm="1">
        <f t="array" ref="F22">numtext(E22)</f>
        <v>CERO PESOS 00/100 M.N.</v>
      </c>
      <c r="G22" s="128">
        <f t="shared" si="0"/>
        <v>0</v>
      </c>
      <c r="H22" s="105"/>
      <c r="I22" s="104"/>
      <c r="L22" s="63"/>
      <c r="N22" s="30"/>
    </row>
    <row r="23" spans="1:14" s="70" customFormat="1" ht="71.25">
      <c r="A23" s="123" t="s">
        <v>301</v>
      </c>
      <c r="B23" s="129" t="s">
        <v>344</v>
      </c>
      <c r="C23" s="125" t="s">
        <v>23</v>
      </c>
      <c r="D23" s="126">
        <v>28.21</v>
      </c>
      <c r="E23" s="130"/>
      <c r="F23" s="154" t="str" cm="1">
        <f t="array" ref="F23">numtext(E23)</f>
        <v>CERO PESOS 00/100 M.N.</v>
      </c>
      <c r="G23" s="128">
        <f t="shared" si="0"/>
        <v>0</v>
      </c>
      <c r="H23" s="105"/>
      <c r="I23" s="104"/>
      <c r="L23" s="71"/>
      <c r="N23" s="72"/>
    </row>
    <row r="24" spans="1:14" ht="57">
      <c r="A24" s="123" t="s">
        <v>302</v>
      </c>
      <c r="B24" s="131" t="s">
        <v>109</v>
      </c>
      <c r="C24" s="125" t="s">
        <v>24</v>
      </c>
      <c r="D24" s="126">
        <v>12.10</v>
      </c>
      <c r="E24" s="127"/>
      <c r="F24" s="154" t="str">
        <f t="array" ref="F24">numtext(E24)</f>
        <v>CERO PESOS 00/100 M.N.</v>
      </c>
      <c r="G24" s="128">
        <f t="shared" si="0"/>
        <v>0</v>
      </c>
      <c r="H24" s="105"/>
      <c r="I24" s="104"/>
      <c r="L24" s="63"/>
      <c r="N24" s="30"/>
    </row>
    <row r="25" spans="1:23" ht="57">
      <c r="A25" s="123" t="s">
        <v>61</v>
      </c>
      <c r="B25" s="131" t="s">
        <v>110</v>
      </c>
      <c r="C25" s="125" t="s">
        <v>23</v>
      </c>
      <c r="D25" s="126">
        <v>528.73</v>
      </c>
      <c r="E25" s="127"/>
      <c r="F25" s="154" t="str">
        <f t="array" ref="F25">numtext(E25)</f>
        <v>CERO PESOS 00/100 M.N.</v>
      </c>
      <c r="G25" s="128">
        <f t="shared" si="0"/>
        <v>0</v>
      </c>
      <c r="H25" s="105"/>
      <c r="I25" s="104"/>
      <c r="L25" s="63"/>
      <c r="N25" s="30"/>
      <c r="T25" s="30"/>
      <c r="U25" s="30"/>
      <c r="V25" s="30"/>
      <c r="W25" s="30"/>
    </row>
    <row r="26" spans="1:14" ht="71.25">
      <c r="A26" s="123" t="s">
        <v>303</v>
      </c>
      <c r="B26" s="129" t="s">
        <v>111</v>
      </c>
      <c r="C26" s="125" t="s">
        <v>23</v>
      </c>
      <c r="D26" s="126">
        <v>118.83</v>
      </c>
      <c r="E26" s="127"/>
      <c r="F26" s="153" t="str" cm="1">
        <f t="array" ref="F26">numtext(E26)</f>
        <v>CERO PESOS 00/100 M.N.</v>
      </c>
      <c r="G26" s="128">
        <f t="shared" si="0"/>
        <v>0</v>
      </c>
      <c r="H26" s="105"/>
      <c r="I26" s="104"/>
      <c r="L26" s="63"/>
      <c r="N26" s="30"/>
    </row>
    <row r="27" spans="1:14" ht="71.25">
      <c r="A27" s="123" t="s">
        <v>304</v>
      </c>
      <c r="B27" s="129" t="s">
        <v>345</v>
      </c>
      <c r="C27" s="125" t="s">
        <v>23</v>
      </c>
      <c r="D27" s="126">
        <v>34.64</v>
      </c>
      <c r="E27" s="127"/>
      <c r="F27" s="153" t="str" cm="1">
        <f t="array" ref="F27">numtext(E27)</f>
        <v>CERO PESOS 00/100 M.N.</v>
      </c>
      <c r="G27" s="128">
        <f t="shared" si="0"/>
        <v>0</v>
      </c>
      <c r="H27" s="105"/>
      <c r="I27" s="104"/>
      <c r="J27" s="19"/>
      <c r="K27" s="19"/>
      <c r="L27" s="63"/>
      <c r="N27" s="30"/>
    </row>
    <row r="28" spans="1:14" ht="71.25">
      <c r="A28" s="123" t="s">
        <v>305</v>
      </c>
      <c r="B28" s="129" t="s">
        <v>346</v>
      </c>
      <c r="C28" s="125" t="s">
        <v>28</v>
      </c>
      <c r="D28" s="126">
        <v>1</v>
      </c>
      <c r="E28" s="132"/>
      <c r="F28" s="153" t="str" cm="1">
        <f t="array" ref="F28">numtext(E28)</f>
        <v>CERO PESOS 00/100 M.N.</v>
      </c>
      <c r="G28" s="128">
        <f t="shared" si="0"/>
        <v>0</v>
      </c>
      <c r="H28" s="105"/>
      <c r="I28" s="104"/>
      <c r="J28" s="19"/>
      <c r="K28" s="19"/>
      <c r="L28" s="63"/>
      <c r="N28" s="30"/>
    </row>
    <row r="29" spans="1:14" ht="28.5">
      <c r="A29" s="123" t="s">
        <v>306</v>
      </c>
      <c r="B29" s="129" t="s">
        <v>347</v>
      </c>
      <c r="C29" s="125" t="s">
        <v>28</v>
      </c>
      <c r="D29" s="126">
        <v>4</v>
      </c>
      <c r="E29" s="132"/>
      <c r="F29" s="153" t="str" cm="1">
        <f t="array" ref="F29">numtext(E29)</f>
        <v>CERO PESOS 00/100 M.N.</v>
      </c>
      <c r="G29" s="128">
        <f t="shared" si="0"/>
        <v>0</v>
      </c>
      <c r="H29" s="105"/>
      <c r="I29" s="104"/>
      <c r="J29" s="19"/>
      <c r="K29" s="19"/>
      <c r="L29" s="63"/>
      <c r="N29" s="30"/>
    </row>
    <row r="30" spans="1:14" ht="71.25">
      <c r="A30" s="123" t="s">
        <v>118</v>
      </c>
      <c r="B30" s="129" t="s">
        <v>348</v>
      </c>
      <c r="C30" s="125" t="s">
        <v>28</v>
      </c>
      <c r="D30" s="126">
        <v>6</v>
      </c>
      <c r="E30" s="132"/>
      <c r="F30" s="153" t="str" cm="1">
        <f t="array" ref="F30">numtext(E30)</f>
        <v>CERO PESOS 00/100 M.N.</v>
      </c>
      <c r="G30" s="128">
        <f t="shared" si="0"/>
        <v>0</v>
      </c>
      <c r="H30" s="105"/>
      <c r="I30" s="104"/>
      <c r="J30" s="19"/>
      <c r="K30" s="19"/>
      <c r="L30" s="63"/>
      <c r="N30" s="30"/>
    </row>
    <row r="31" spans="1:14" ht="99.75">
      <c r="A31" s="123" t="s">
        <v>74</v>
      </c>
      <c r="B31" s="129" t="s">
        <v>349</v>
      </c>
      <c r="C31" s="125" t="s">
        <v>26</v>
      </c>
      <c r="D31" s="126">
        <v>30</v>
      </c>
      <c r="E31" s="132"/>
      <c r="F31" s="153" t="str" cm="1">
        <f t="array" ref="F31">numtext(E31)</f>
        <v>CERO PESOS 00/100 M.N.</v>
      </c>
      <c r="G31" s="128">
        <f t="shared" si="0"/>
        <v>0</v>
      </c>
      <c r="H31" s="105"/>
      <c r="I31" s="104"/>
      <c r="J31" s="19"/>
      <c r="K31" s="19"/>
      <c r="L31" s="63"/>
      <c r="N31" s="30"/>
    </row>
    <row r="32" spans="1:14" ht="57">
      <c r="A32" s="123" t="s">
        <v>120</v>
      </c>
      <c r="B32" s="124" t="s">
        <v>46</v>
      </c>
      <c r="C32" s="125" t="s">
        <v>24</v>
      </c>
      <c r="D32" s="126">
        <v>128.63</v>
      </c>
      <c r="E32" s="127"/>
      <c r="F32" s="153" t="str" cm="1">
        <f t="array" ref="F32">numtext(E32)</f>
        <v>CERO PESOS 00/100 M.N.</v>
      </c>
      <c r="G32" s="128">
        <f t="shared" si="0"/>
        <v>0</v>
      </c>
      <c r="H32" s="105"/>
      <c r="I32" s="104"/>
      <c r="L32" s="63"/>
      <c r="N32" s="30"/>
    </row>
    <row r="33" spans="1:14" ht="57">
      <c r="A33" s="123" t="s">
        <v>307</v>
      </c>
      <c r="B33" s="124" t="s">
        <v>47</v>
      </c>
      <c r="C33" s="125" t="s">
        <v>27</v>
      </c>
      <c r="D33" s="126">
        <v>1944.02</v>
      </c>
      <c r="E33" s="127"/>
      <c r="F33" s="153" t="str" cm="1">
        <f t="array" ref="F33">numtext(E33)</f>
        <v>CERO PESOS 00/100 M.N.</v>
      </c>
      <c r="G33" s="128">
        <f t="shared" si="0"/>
        <v>0</v>
      </c>
      <c r="H33" s="105"/>
      <c r="I33" s="104"/>
      <c r="L33" s="63"/>
      <c r="N33" s="30"/>
    </row>
    <row r="34" spans="1:14" ht="15">
      <c r="A34" s="117" t="s">
        <v>31</v>
      </c>
      <c r="B34" s="118" t="s">
        <v>117</v>
      </c>
      <c r="C34" s="117"/>
      <c r="D34" s="126"/>
      <c r="E34" s="133"/>
      <c r="F34" s="153"/>
      <c r="G34" s="122">
        <f>SUM(G35:G44)</f>
        <v>0</v>
      </c>
      <c r="H34" s="105"/>
      <c r="I34" s="104"/>
      <c r="L34" s="63"/>
      <c r="N34" s="30"/>
    </row>
    <row r="35" spans="1:14" ht="71.25">
      <c r="A35" s="123" t="s">
        <v>308</v>
      </c>
      <c r="B35" s="124" t="s">
        <v>119</v>
      </c>
      <c r="C35" s="125" t="s">
        <v>24</v>
      </c>
      <c r="D35" s="126">
        <v>63.22</v>
      </c>
      <c r="E35" s="127"/>
      <c r="F35" s="153" t="str" cm="1">
        <f t="array" ref="F35">numtext(E35)</f>
        <v>CERO PESOS 00/100 M.N.</v>
      </c>
      <c r="G35" s="128">
        <f t="shared" si="1" ref="G35:G44">ROUND(D35*E35,2)</f>
        <v>0</v>
      </c>
      <c r="H35" s="105"/>
      <c r="I35" s="104"/>
      <c r="L35" s="63"/>
      <c r="N35" s="30"/>
    </row>
    <row r="36" spans="1:14" ht="85.5">
      <c r="A36" s="123" t="s">
        <v>309</v>
      </c>
      <c r="B36" s="124" t="s">
        <v>42</v>
      </c>
      <c r="C36" s="125" t="s">
        <v>23</v>
      </c>
      <c r="D36" s="126">
        <v>360.05</v>
      </c>
      <c r="E36" s="127"/>
      <c r="F36" s="153" t="str" cm="1">
        <f t="array" ref="F36">numtext(E36)</f>
        <v>CERO PESOS 00/100 M.N.</v>
      </c>
      <c r="G36" s="128">
        <f t="shared" si="1"/>
        <v>0</v>
      </c>
      <c r="H36" s="105"/>
      <c r="I36" s="104"/>
      <c r="L36" s="63"/>
      <c r="N36" s="30"/>
    </row>
    <row r="37" spans="1:14" ht="57">
      <c r="A37" s="123" t="s">
        <v>122</v>
      </c>
      <c r="B37" s="124" t="s">
        <v>121</v>
      </c>
      <c r="C37" s="125" t="s">
        <v>23</v>
      </c>
      <c r="D37" s="126">
        <v>30.13</v>
      </c>
      <c r="E37" s="127"/>
      <c r="F37" s="153" t="str" cm="1">
        <f t="array" ref="F37">numtext(E37)</f>
        <v>CERO PESOS 00/100 M.N.</v>
      </c>
      <c r="G37" s="128">
        <f t="shared" si="1"/>
        <v>0</v>
      </c>
      <c r="H37" s="105"/>
      <c r="I37" s="104"/>
      <c r="L37" s="63"/>
      <c r="N37" s="30"/>
    </row>
    <row r="38" spans="1:25" s="30" customFormat="1" ht="71.25">
      <c r="A38" s="123" t="s">
        <v>124</v>
      </c>
      <c r="B38" s="124" t="s">
        <v>350</v>
      </c>
      <c r="C38" s="125" t="s">
        <v>23</v>
      </c>
      <c r="D38" s="126">
        <v>69.6</v>
      </c>
      <c r="E38" s="132"/>
      <c r="F38" s="153" t="str" cm="1">
        <f t="array" ref="F38">numtext(E38)</f>
        <v>CERO PESOS 00/100 M.N.</v>
      </c>
      <c r="G38" s="128">
        <f t="shared" si="1"/>
        <v>0</v>
      </c>
      <c r="H38" s="105"/>
      <c r="I38" s="104"/>
      <c r="K38" s="59"/>
      <c r="M38" s="59"/>
      <c r="O38" s="73"/>
      <c r="X38" s="59"/>
      <c r="Y38" s="74"/>
    </row>
    <row r="39" spans="1:12" s="30" customFormat="1" ht="114">
      <c r="A39" s="123" t="s">
        <v>126</v>
      </c>
      <c r="B39" s="124" t="s">
        <v>351</v>
      </c>
      <c r="C39" s="125" t="s">
        <v>25</v>
      </c>
      <c r="D39" s="126">
        <v>348</v>
      </c>
      <c r="E39" s="132"/>
      <c r="F39" s="153" t="str" cm="1">
        <f t="array" ref="F39">numtext(E39)</f>
        <v>CERO PESOS 00/100 M.N.</v>
      </c>
      <c r="G39" s="128">
        <f t="shared" si="1"/>
        <v>0</v>
      </c>
      <c r="H39" s="105"/>
      <c r="I39" s="104"/>
      <c r="L39" s="59"/>
    </row>
    <row r="40" spans="1:14" ht="71.25">
      <c r="A40" s="123" t="s">
        <v>128</v>
      </c>
      <c r="B40" s="124" t="s">
        <v>123</v>
      </c>
      <c r="C40" s="125" t="s">
        <v>24</v>
      </c>
      <c r="D40" s="126">
        <v>21.17</v>
      </c>
      <c r="E40" s="127"/>
      <c r="F40" s="153" t="str" cm="1">
        <f t="array" ref="F40">numtext(E40)</f>
        <v>CERO PESOS 00/100 M.N.</v>
      </c>
      <c r="G40" s="128">
        <f t="shared" si="1"/>
        <v>0</v>
      </c>
      <c r="H40" s="105"/>
      <c r="I40" s="104"/>
      <c r="L40" s="63"/>
      <c r="N40" s="30"/>
    </row>
    <row r="41" spans="1:14" ht="57">
      <c r="A41" s="123" t="s">
        <v>129</v>
      </c>
      <c r="B41" s="124" t="s">
        <v>125</v>
      </c>
      <c r="C41" s="125" t="s">
        <v>23</v>
      </c>
      <c r="D41" s="126">
        <v>24.82</v>
      </c>
      <c r="E41" s="127"/>
      <c r="F41" s="153" t="str" cm="1">
        <f t="array" ref="F41">numtext(E41)</f>
        <v>CERO PESOS 00/100 M.N.</v>
      </c>
      <c r="G41" s="128">
        <f t="shared" si="1"/>
        <v>0</v>
      </c>
      <c r="H41" s="105"/>
      <c r="I41" s="104"/>
      <c r="L41" s="63"/>
      <c r="N41" s="30"/>
    </row>
    <row r="42" spans="1:14" ht="71.25">
      <c r="A42" s="123" t="s">
        <v>131</v>
      </c>
      <c r="B42" s="124" t="s">
        <v>127</v>
      </c>
      <c r="C42" s="125" t="s">
        <v>24</v>
      </c>
      <c r="D42" s="126">
        <v>17.48</v>
      </c>
      <c r="E42" s="127"/>
      <c r="F42" s="153" t="str" cm="1">
        <f t="array" ref="F42">numtext(E42)</f>
        <v>CERO PESOS 00/100 M.N.</v>
      </c>
      <c r="G42" s="128">
        <f t="shared" si="1"/>
        <v>0</v>
      </c>
      <c r="H42" s="105"/>
      <c r="I42" s="104"/>
      <c r="L42" s="63"/>
      <c r="N42" s="30"/>
    </row>
    <row r="43" spans="1:14" ht="57">
      <c r="A43" s="123" t="s">
        <v>133</v>
      </c>
      <c r="B43" s="124" t="s">
        <v>46</v>
      </c>
      <c r="C43" s="125" t="s">
        <v>24</v>
      </c>
      <c r="D43" s="126">
        <v>17.66</v>
      </c>
      <c r="E43" s="127"/>
      <c r="F43" s="153" t="str" cm="1">
        <f t="array" ref="F43">numtext(E43)</f>
        <v>CERO PESOS 00/100 M.N.</v>
      </c>
      <c r="G43" s="128">
        <f t="shared" si="1"/>
        <v>0</v>
      </c>
      <c r="H43" s="105"/>
      <c r="I43" s="104"/>
      <c r="L43" s="63"/>
      <c r="N43" s="30"/>
    </row>
    <row r="44" spans="1:14" ht="57">
      <c r="A44" s="123" t="s">
        <v>135</v>
      </c>
      <c r="B44" s="124" t="s">
        <v>47</v>
      </c>
      <c r="C44" s="125" t="s">
        <v>27</v>
      </c>
      <c r="D44" s="126">
        <v>176.60</v>
      </c>
      <c r="E44" s="127"/>
      <c r="F44" s="153" t="str" cm="1">
        <f t="array" ref="F44">numtext(E44)</f>
        <v>CERO PESOS 00/100 M.N.</v>
      </c>
      <c r="G44" s="128">
        <f t="shared" si="1"/>
        <v>0</v>
      </c>
      <c r="H44" s="105"/>
      <c r="I44" s="104"/>
      <c r="L44" s="63"/>
      <c r="N44" s="30"/>
    </row>
    <row r="45" spans="1:14" ht="15">
      <c r="A45" s="117" t="s">
        <v>32</v>
      </c>
      <c r="B45" s="118" t="s">
        <v>130</v>
      </c>
      <c r="C45" s="117"/>
      <c r="D45" s="126"/>
      <c r="E45" s="133"/>
      <c r="F45" s="153"/>
      <c r="G45" s="122">
        <f>SUM(G46:G55)</f>
        <v>0</v>
      </c>
      <c r="H45" s="105"/>
      <c r="I45" s="104"/>
      <c r="L45" s="63"/>
      <c r="N45" s="30"/>
    </row>
    <row r="46" spans="1:14" ht="99.75">
      <c r="A46" s="123" t="s">
        <v>136</v>
      </c>
      <c r="B46" s="124" t="s">
        <v>132</v>
      </c>
      <c r="C46" s="125" t="s">
        <v>26</v>
      </c>
      <c r="D46" s="126">
        <v>132.17</v>
      </c>
      <c r="E46" s="127"/>
      <c r="F46" s="153" t="str" cm="1">
        <f t="array" ref="F46">numtext(E46)</f>
        <v>CERO PESOS 00/100 M.N.</v>
      </c>
      <c r="G46" s="128">
        <f t="shared" si="2" ref="G46:G55">ROUND(D46*E46,2)</f>
        <v>0</v>
      </c>
      <c r="H46" s="105"/>
      <c r="I46" s="104"/>
      <c r="L46" s="63"/>
      <c r="N46" s="30"/>
    </row>
    <row r="47" spans="1:14" ht="99.75">
      <c r="A47" s="123" t="s">
        <v>138</v>
      </c>
      <c r="B47" s="124" t="s">
        <v>134</v>
      </c>
      <c r="C47" s="125" t="s">
        <v>26</v>
      </c>
      <c r="D47" s="126">
        <v>44.33</v>
      </c>
      <c r="E47" s="127"/>
      <c r="F47" s="153" t="str" cm="1">
        <f t="array" ref="F47">numtext(E47)</f>
        <v>CERO PESOS 00/100 M.N.</v>
      </c>
      <c r="G47" s="128">
        <f t="shared" si="2"/>
        <v>0</v>
      </c>
      <c r="H47" s="105"/>
      <c r="I47" s="104"/>
      <c r="L47" s="63"/>
      <c r="N47" s="30"/>
    </row>
    <row r="48" spans="1:14" ht="57">
      <c r="A48" s="123" t="s">
        <v>140</v>
      </c>
      <c r="B48" s="124" t="s">
        <v>125</v>
      </c>
      <c r="C48" s="125" t="s">
        <v>23</v>
      </c>
      <c r="D48" s="126">
        <v>4.76</v>
      </c>
      <c r="E48" s="127"/>
      <c r="F48" s="153" t="str" cm="1">
        <f t="array" ref="F48">numtext(E48)</f>
        <v>CERO PESOS 00/100 M.N.</v>
      </c>
      <c r="G48" s="128">
        <f t="shared" si="2"/>
        <v>0</v>
      </c>
      <c r="H48" s="105"/>
      <c r="I48" s="104"/>
      <c r="L48" s="63"/>
      <c r="N48" s="30"/>
    </row>
    <row r="49" spans="1:14" ht="71.25">
      <c r="A49" s="123" t="s">
        <v>142</v>
      </c>
      <c r="B49" s="124" t="s">
        <v>137</v>
      </c>
      <c r="C49" s="125" t="s">
        <v>28</v>
      </c>
      <c r="D49" s="126">
        <v>23</v>
      </c>
      <c r="E49" s="127"/>
      <c r="F49" s="153" t="str" cm="1">
        <f t="array" ref="F49">numtext(E49)</f>
        <v>CERO PESOS 00/100 M.N.</v>
      </c>
      <c r="G49" s="128">
        <f t="shared" si="2"/>
        <v>0</v>
      </c>
      <c r="H49" s="105"/>
      <c r="I49" s="104"/>
      <c r="L49" s="63"/>
      <c r="N49" s="30"/>
    </row>
    <row r="50" spans="1:14" ht="99.75">
      <c r="A50" s="123" t="s">
        <v>310</v>
      </c>
      <c r="B50" s="124" t="s">
        <v>139</v>
      </c>
      <c r="C50" s="125" t="s">
        <v>28</v>
      </c>
      <c r="D50" s="126">
        <v>32</v>
      </c>
      <c r="E50" s="127"/>
      <c r="F50" s="153" t="str" cm="1">
        <f t="array" ref="F50">numtext(E50)</f>
        <v>CERO PESOS 00/100 M.N.</v>
      </c>
      <c r="G50" s="128">
        <f t="shared" si="2"/>
        <v>0</v>
      </c>
      <c r="H50" s="105"/>
      <c r="I50" s="104"/>
      <c r="L50" s="63"/>
      <c r="N50" s="30"/>
    </row>
    <row r="51" spans="1:14" ht="99.75">
      <c r="A51" s="123" t="s">
        <v>311</v>
      </c>
      <c r="B51" s="124" t="s">
        <v>141</v>
      </c>
      <c r="C51" s="125" t="s">
        <v>28</v>
      </c>
      <c r="D51" s="126">
        <v>31</v>
      </c>
      <c r="E51" s="127"/>
      <c r="F51" s="153" t="str" cm="1">
        <f t="array" ref="F51">numtext(E51)</f>
        <v>CERO PESOS 00/100 M.N.</v>
      </c>
      <c r="G51" s="128">
        <f t="shared" si="2"/>
        <v>0</v>
      </c>
      <c r="H51" s="105"/>
      <c r="I51" s="104"/>
      <c r="L51" s="63"/>
      <c r="N51" s="30"/>
    </row>
    <row r="52" spans="1:14" ht="114">
      <c r="A52" s="123" t="s">
        <v>143</v>
      </c>
      <c r="B52" s="124" t="s">
        <v>188</v>
      </c>
      <c r="C52" s="125" t="s">
        <v>26</v>
      </c>
      <c r="D52" s="126">
        <v>115.90</v>
      </c>
      <c r="E52" s="127"/>
      <c r="F52" s="153" t="str" cm="1">
        <f t="array" ref="F52">numtext(E52)</f>
        <v>CERO PESOS 00/100 M.N.</v>
      </c>
      <c r="G52" s="128">
        <f t="shared" si="2"/>
        <v>0</v>
      </c>
      <c r="H52" s="105"/>
      <c r="I52" s="104"/>
      <c r="L52" s="63"/>
      <c r="N52" s="30"/>
    </row>
    <row r="53" spans="1:10" s="30" customFormat="1" ht="114">
      <c r="A53" s="123" t="s">
        <v>145</v>
      </c>
      <c r="B53" s="124" t="s">
        <v>352</v>
      </c>
      <c r="C53" s="125" t="s">
        <v>26</v>
      </c>
      <c r="D53" s="126">
        <v>9</v>
      </c>
      <c r="E53" s="132"/>
      <c r="F53" s="153" t="str" cm="1">
        <f t="array" ref="F53">numtext(E53)</f>
        <v>CERO PESOS 00/100 M.N.</v>
      </c>
      <c r="G53" s="128">
        <f>ROUND(D53*E53,2)</f>
        <v>0</v>
      </c>
      <c r="H53" s="105"/>
      <c r="I53" s="104"/>
      <c r="J53" s="59"/>
    </row>
    <row r="54" spans="1:14" ht="57">
      <c r="A54" s="123" t="s">
        <v>312</v>
      </c>
      <c r="B54" s="124" t="s">
        <v>144</v>
      </c>
      <c r="C54" s="125" t="s">
        <v>23</v>
      </c>
      <c r="D54" s="126">
        <v>32.43</v>
      </c>
      <c r="E54" s="127"/>
      <c r="F54" s="153" t="str" cm="1">
        <f t="array" ref="F54">numtext(E54)</f>
        <v>CERO PESOS 00/100 M.N.</v>
      </c>
      <c r="G54" s="128">
        <f t="shared" si="2"/>
        <v>0</v>
      </c>
      <c r="H54" s="105"/>
      <c r="I54" s="104"/>
      <c r="L54" s="63"/>
      <c r="N54" s="30"/>
    </row>
    <row r="55" spans="1:14" ht="85.5">
      <c r="A55" s="123" t="s">
        <v>313</v>
      </c>
      <c r="B55" s="124" t="s">
        <v>146</v>
      </c>
      <c r="C55" s="125" t="s">
        <v>23</v>
      </c>
      <c r="D55" s="126">
        <v>154.28</v>
      </c>
      <c r="E55" s="127"/>
      <c r="F55" s="153" t="str" cm="1">
        <f t="array" ref="F55">numtext(E55)</f>
        <v>CERO PESOS 00/100 M.N.</v>
      </c>
      <c r="G55" s="128">
        <f t="shared" si="2"/>
        <v>0</v>
      </c>
      <c r="H55" s="105"/>
      <c r="I55" s="104"/>
      <c r="L55" s="63"/>
      <c r="N55" s="30"/>
    </row>
    <row r="56" spans="1:14" ht="15">
      <c r="A56" s="117" t="s">
        <v>33</v>
      </c>
      <c r="B56" s="118" t="s">
        <v>356</v>
      </c>
      <c r="C56" s="117"/>
      <c r="D56" s="126"/>
      <c r="E56" s="133"/>
      <c r="F56" s="153"/>
      <c r="G56" s="122">
        <f>SUM(G57:G63)</f>
        <v>0</v>
      </c>
      <c r="H56" s="105"/>
      <c r="I56" s="104"/>
      <c r="L56" s="63"/>
      <c r="N56" s="30"/>
    </row>
    <row r="57" spans="1:14" ht="71.25">
      <c r="A57" s="123" t="s">
        <v>314</v>
      </c>
      <c r="B57" s="124" t="s">
        <v>148</v>
      </c>
      <c r="C57" s="125" t="s">
        <v>23</v>
      </c>
      <c r="D57" s="126">
        <v>23.30</v>
      </c>
      <c r="E57" s="127"/>
      <c r="F57" s="153" t="str" cm="1">
        <f t="array" ref="F57">numtext(E57)</f>
        <v>CERO PESOS 00/100 M.N.</v>
      </c>
      <c r="G57" s="128">
        <f t="shared" si="3" ref="G57:G63">ROUND(D57*E57,2)</f>
        <v>0</v>
      </c>
      <c r="H57" s="105"/>
      <c r="I57" s="104"/>
      <c r="L57" s="63"/>
      <c r="N57" s="30"/>
    </row>
    <row r="58" spans="1:14" ht="85.5">
      <c r="A58" s="123" t="s">
        <v>147</v>
      </c>
      <c r="B58" s="124" t="s">
        <v>150</v>
      </c>
      <c r="C58" s="125" t="s">
        <v>23</v>
      </c>
      <c r="D58" s="126">
        <v>4.77</v>
      </c>
      <c r="E58" s="127"/>
      <c r="F58" s="153" t="str" cm="1">
        <f t="array" ref="F58">numtext(E58)</f>
        <v>CERO PESOS 00/100 M.N.</v>
      </c>
      <c r="G58" s="128">
        <f t="shared" si="3"/>
        <v>0</v>
      </c>
      <c r="H58" s="105"/>
      <c r="I58" s="104"/>
      <c r="L58" s="63"/>
      <c r="N58" s="30"/>
    </row>
    <row r="59" spans="1:14" ht="42.75">
      <c r="A59" s="123" t="s">
        <v>149</v>
      </c>
      <c r="B59" s="124" t="s">
        <v>152</v>
      </c>
      <c r="C59" s="125" t="s">
        <v>23</v>
      </c>
      <c r="D59" s="126">
        <v>2.53</v>
      </c>
      <c r="E59" s="127"/>
      <c r="F59" s="153" t="str" cm="1">
        <f t="array" ref="F59">numtext(E59)</f>
        <v>CERO PESOS 00/100 M.N.</v>
      </c>
      <c r="G59" s="128">
        <f t="shared" si="3"/>
        <v>0</v>
      </c>
      <c r="H59" s="105"/>
      <c r="I59" s="104"/>
      <c r="L59" s="63"/>
      <c r="N59" s="30"/>
    </row>
    <row r="60" spans="1:9" s="30" customFormat="1" ht="114">
      <c r="A60" s="123" t="s">
        <v>151</v>
      </c>
      <c r="B60" s="124" t="s">
        <v>351</v>
      </c>
      <c r="C60" s="125" t="s">
        <v>25</v>
      </c>
      <c r="D60" s="126">
        <v>178.32</v>
      </c>
      <c r="E60" s="127"/>
      <c r="F60" s="154" t="s">
        <v>353</v>
      </c>
      <c r="G60" s="128">
        <f t="shared" si="3"/>
        <v>0</v>
      </c>
      <c r="H60" s="105"/>
      <c r="I60" s="104"/>
    </row>
    <row r="61" spans="1:14" ht="57">
      <c r="A61" s="123" t="s">
        <v>153</v>
      </c>
      <c r="B61" s="124" t="s">
        <v>154</v>
      </c>
      <c r="C61" s="125" t="s">
        <v>23</v>
      </c>
      <c r="D61" s="126">
        <v>8.44</v>
      </c>
      <c r="E61" s="127"/>
      <c r="F61" s="153" t="str" cm="1">
        <f t="array" ref="F61">numtext(E61)</f>
        <v>CERO PESOS 00/100 M.N.</v>
      </c>
      <c r="G61" s="128">
        <f t="shared" si="3"/>
        <v>0</v>
      </c>
      <c r="H61" s="105"/>
      <c r="I61" s="104"/>
      <c r="L61" s="63"/>
      <c r="N61" s="30"/>
    </row>
    <row r="62" spans="1:14" ht="57">
      <c r="A62" s="123" t="s">
        <v>155</v>
      </c>
      <c r="B62" s="124" t="s">
        <v>156</v>
      </c>
      <c r="C62" s="125" t="s">
        <v>24</v>
      </c>
      <c r="D62" s="126">
        <v>1.70</v>
      </c>
      <c r="E62" s="127"/>
      <c r="F62" s="153" t="str" cm="1">
        <f t="array" ref="F62">numtext(E62)</f>
        <v>CERO PESOS 00/100 M.N.</v>
      </c>
      <c r="G62" s="128">
        <f t="shared" si="3"/>
        <v>0</v>
      </c>
      <c r="H62" s="105"/>
      <c r="I62" s="104"/>
      <c r="L62" s="63"/>
      <c r="N62" s="30"/>
    </row>
    <row r="63" spans="1:14" ht="71.25">
      <c r="A63" s="123" t="s">
        <v>315</v>
      </c>
      <c r="B63" s="124" t="s">
        <v>158</v>
      </c>
      <c r="C63" s="125" t="s">
        <v>24</v>
      </c>
      <c r="D63" s="126">
        <v>4.02</v>
      </c>
      <c r="E63" s="127"/>
      <c r="F63" s="153" t="str" cm="1">
        <f t="array" ref="F63">numtext(E63)</f>
        <v>CERO PESOS 00/100 M.N.</v>
      </c>
      <c r="G63" s="128">
        <f t="shared" si="3"/>
        <v>0</v>
      </c>
      <c r="H63" s="105"/>
      <c r="I63" s="104"/>
      <c r="L63" s="63"/>
      <c r="N63" s="30"/>
    </row>
    <row r="64" spans="1:14" ht="15">
      <c r="A64" s="117" t="s">
        <v>34</v>
      </c>
      <c r="B64" s="118" t="s">
        <v>159</v>
      </c>
      <c r="C64" s="125"/>
      <c r="D64" s="126"/>
      <c r="E64" s="127"/>
      <c r="F64" s="153"/>
      <c r="G64" s="122">
        <f>SUM(G65:G80)</f>
        <v>0</v>
      </c>
      <c r="H64" s="105"/>
      <c r="I64" s="104"/>
      <c r="L64" s="63"/>
      <c r="N64" s="30"/>
    </row>
    <row r="65" spans="1:14" ht="57">
      <c r="A65" s="123" t="s">
        <v>157</v>
      </c>
      <c r="B65" s="124" t="s">
        <v>161</v>
      </c>
      <c r="C65" s="125" t="s">
        <v>23</v>
      </c>
      <c r="D65" s="134">
        <v>407.53</v>
      </c>
      <c r="E65" s="127"/>
      <c r="F65" s="153" t="str" cm="1">
        <f t="array" ref="F65">numtext(E65)</f>
        <v>CERO PESOS 00/100 M.N.</v>
      </c>
      <c r="G65" s="128">
        <f t="shared" si="4" ref="G65:G73">ROUND(D65*E65,2)</f>
        <v>0</v>
      </c>
      <c r="H65" s="105"/>
      <c r="I65" s="104"/>
      <c r="L65" s="63"/>
      <c r="N65" s="30"/>
    </row>
    <row r="66" spans="1:14" ht="57">
      <c r="A66" s="123" t="s">
        <v>160</v>
      </c>
      <c r="B66" s="124" t="s">
        <v>163</v>
      </c>
      <c r="C66" s="125" t="s">
        <v>23</v>
      </c>
      <c r="D66" s="134">
        <v>407.53</v>
      </c>
      <c r="E66" s="127"/>
      <c r="F66" s="153" t="str" cm="1">
        <f t="array" ref="F66">numtext(E66)</f>
        <v>CERO PESOS 00/100 M.N.</v>
      </c>
      <c r="G66" s="128">
        <f t="shared" si="4"/>
        <v>0</v>
      </c>
      <c r="H66" s="105"/>
      <c r="I66" s="104"/>
      <c r="L66" s="63"/>
      <c r="N66" s="30"/>
    </row>
    <row r="67" spans="1:14" ht="85.5">
      <c r="A67" s="123" t="s">
        <v>162</v>
      </c>
      <c r="B67" s="124" t="s">
        <v>165</v>
      </c>
      <c r="C67" s="125" t="s">
        <v>23</v>
      </c>
      <c r="D67" s="126">
        <v>308.56</v>
      </c>
      <c r="E67" s="127"/>
      <c r="F67" s="153" t="str" cm="1">
        <f t="array" ref="F67">numtext(E67)</f>
        <v>CERO PESOS 00/100 M.N.</v>
      </c>
      <c r="G67" s="128">
        <f>ROUND(D67*E67,2)</f>
        <v>0</v>
      </c>
      <c r="H67" s="105"/>
      <c r="I67" s="104"/>
      <c r="L67" s="63"/>
      <c r="N67" s="30"/>
    </row>
    <row r="68" spans="1:14" ht="57">
      <c r="A68" s="123" t="s">
        <v>164</v>
      </c>
      <c r="B68" s="124" t="s">
        <v>167</v>
      </c>
      <c r="C68" s="125" t="s">
        <v>26</v>
      </c>
      <c r="D68" s="126">
        <v>32.56</v>
      </c>
      <c r="E68" s="127"/>
      <c r="F68" s="153" t="str" cm="1">
        <f t="array" ref="F68">numtext(E68)</f>
        <v>CERO PESOS 00/100 M.N.</v>
      </c>
      <c r="G68" s="128">
        <f t="shared" si="4"/>
        <v>0</v>
      </c>
      <c r="H68" s="105"/>
      <c r="I68" s="104"/>
      <c r="L68" s="63"/>
      <c r="N68" s="30"/>
    </row>
    <row r="69" spans="1:14" ht="71.25">
      <c r="A69" s="123" t="s">
        <v>166</v>
      </c>
      <c r="B69" s="124" t="s">
        <v>169</v>
      </c>
      <c r="C69" s="125" t="s">
        <v>26</v>
      </c>
      <c r="D69" s="126">
        <v>76.6</v>
      </c>
      <c r="E69" s="127"/>
      <c r="F69" s="153" t="str" cm="1">
        <f t="array" ref="F69">numtext(E69)</f>
        <v>CERO PESOS 00/100 M.N.</v>
      </c>
      <c r="G69" s="128">
        <f t="shared" si="4"/>
        <v>0</v>
      </c>
      <c r="H69" s="105"/>
      <c r="I69" s="104"/>
      <c r="L69" s="63"/>
      <c r="N69" s="30"/>
    </row>
    <row r="70" spans="1:14" ht="57">
      <c r="A70" s="123" t="s">
        <v>168</v>
      </c>
      <c r="B70" s="124" t="s">
        <v>171</v>
      </c>
      <c r="C70" s="125" t="s">
        <v>23</v>
      </c>
      <c r="D70" s="126">
        <v>300.15</v>
      </c>
      <c r="E70" s="127"/>
      <c r="F70" s="153" t="str" cm="1">
        <f t="array" ref="F70">numtext(E70)</f>
        <v>CERO PESOS 00/100 M.N.</v>
      </c>
      <c r="G70" s="128">
        <f t="shared" si="4"/>
        <v>0</v>
      </c>
      <c r="H70" s="105"/>
      <c r="I70" s="104"/>
      <c r="L70" s="63"/>
      <c r="N70" s="30"/>
    </row>
    <row r="71" spans="1:13" s="30" customFormat="1" ht="57">
      <c r="A71" s="123" t="s">
        <v>170</v>
      </c>
      <c r="B71" s="124" t="s">
        <v>354</v>
      </c>
      <c r="C71" s="125" t="s">
        <v>23</v>
      </c>
      <c r="D71" s="126">
        <v>13.60</v>
      </c>
      <c r="E71" s="127"/>
      <c r="F71" s="153" t="str" cm="1">
        <f t="array" ref="F71">numtext(E71)</f>
        <v>CERO PESOS 00/100 M.N.</v>
      </c>
      <c r="G71" s="128">
        <f t="shared" si="4"/>
        <v>0</v>
      </c>
      <c r="H71" s="105"/>
      <c r="I71" s="104"/>
      <c r="J71" s="19"/>
      <c r="K71" s="59"/>
      <c r="L71" s="59"/>
      <c r="M71" s="59"/>
    </row>
    <row r="72" spans="1:13" s="77" customFormat="1" ht="142.5">
      <c r="A72" s="123" t="s">
        <v>316</v>
      </c>
      <c r="B72" s="124" t="s">
        <v>355</v>
      </c>
      <c r="C72" s="135" t="s">
        <v>26</v>
      </c>
      <c r="D72" s="126">
        <v>32.2</v>
      </c>
      <c r="E72" s="136"/>
      <c r="F72" s="153" t="str" cm="1">
        <f t="array" ref="F72">numtext(E72)</f>
        <v>CERO PESOS 00/100 M.N.</v>
      </c>
      <c r="G72" s="128">
        <f t="shared" si="4"/>
        <v>0</v>
      </c>
      <c r="H72" s="105"/>
      <c r="I72" s="104"/>
      <c r="J72" s="75"/>
      <c r="K72" s="76"/>
      <c r="L72" s="76"/>
      <c r="M72" s="76"/>
    </row>
    <row r="73" spans="1:14" ht="85.5">
      <c r="A73" s="123" t="s">
        <v>172</v>
      </c>
      <c r="B73" s="124" t="s">
        <v>173</v>
      </c>
      <c r="C73" s="125" t="s">
        <v>23</v>
      </c>
      <c r="D73" s="126">
        <v>8.44</v>
      </c>
      <c r="E73" s="127"/>
      <c r="F73" s="153" t="str" cm="1">
        <f t="array" ref="F73">numtext(E73)</f>
        <v>CERO PESOS 00/100 M.N.</v>
      </c>
      <c r="G73" s="128">
        <f t="shared" si="4"/>
        <v>0</v>
      </c>
      <c r="H73" s="105"/>
      <c r="I73" s="104"/>
      <c r="L73" s="63"/>
      <c r="N73" s="30"/>
    </row>
    <row r="74" spans="1:14" ht="57">
      <c r="A74" s="123" t="s">
        <v>174</v>
      </c>
      <c r="B74" s="124" t="s">
        <v>175</v>
      </c>
      <c r="C74" s="125" t="s">
        <v>23</v>
      </c>
      <c r="D74" s="126">
        <v>8.44</v>
      </c>
      <c r="E74" s="127"/>
      <c r="F74" s="153" t="str" cm="1">
        <f t="array" ref="F74">numtext(E74)</f>
        <v>CERO PESOS 00/100 M.N.</v>
      </c>
      <c r="G74" s="128">
        <f t="shared" si="5" ref="G74:G80">ROUND(D74*E74,2)</f>
        <v>0</v>
      </c>
      <c r="H74" s="105"/>
      <c r="I74" s="104"/>
      <c r="L74" s="63"/>
      <c r="N74" s="30"/>
    </row>
    <row r="75" spans="1:14" ht="57">
      <c r="A75" s="123" t="s">
        <v>176</v>
      </c>
      <c r="B75" s="124" t="s">
        <v>177</v>
      </c>
      <c r="C75" s="125" t="s">
        <v>26</v>
      </c>
      <c r="D75" s="126">
        <v>12.40</v>
      </c>
      <c r="E75" s="127"/>
      <c r="F75" s="153" t="str" cm="1">
        <f t="array" ref="F75">numtext(E75)</f>
        <v>CERO PESOS 00/100 M.N.</v>
      </c>
      <c r="G75" s="128">
        <f t="shared" si="5"/>
        <v>0</v>
      </c>
      <c r="H75" s="105"/>
      <c r="I75" s="104"/>
      <c r="L75" s="63"/>
      <c r="N75" s="30"/>
    </row>
    <row r="76" spans="1:14" ht="57">
      <c r="A76" s="123" t="s">
        <v>178</v>
      </c>
      <c r="B76" s="124" t="s">
        <v>179</v>
      </c>
      <c r="C76" s="125" t="s">
        <v>23</v>
      </c>
      <c r="D76" s="126">
        <v>8.44</v>
      </c>
      <c r="E76" s="127"/>
      <c r="F76" s="153" t="str" cm="1">
        <f t="array" ref="F76">numtext(E76)</f>
        <v>CERO PESOS 00/100 M.N.</v>
      </c>
      <c r="G76" s="128">
        <f t="shared" si="5"/>
        <v>0</v>
      </c>
      <c r="H76" s="105"/>
      <c r="I76" s="104"/>
      <c r="L76" s="63"/>
      <c r="N76" s="30"/>
    </row>
    <row r="77" spans="1:14" ht="99.75">
      <c r="A77" s="123" t="s">
        <v>180</v>
      </c>
      <c r="B77" s="124" t="s">
        <v>181</v>
      </c>
      <c r="C77" s="125" t="s">
        <v>23</v>
      </c>
      <c r="D77" s="126">
        <v>6.84</v>
      </c>
      <c r="E77" s="127"/>
      <c r="F77" s="153" t="str" cm="1">
        <f t="array" ref="F77">numtext(E77)</f>
        <v>CERO PESOS 00/100 M.N.</v>
      </c>
      <c r="G77" s="128">
        <f t="shared" si="5"/>
        <v>0</v>
      </c>
      <c r="H77" s="105"/>
      <c r="I77" s="104"/>
      <c r="L77" s="63"/>
      <c r="N77" s="30"/>
    </row>
    <row r="78" spans="1:14" ht="85.5">
      <c r="A78" s="123" t="s">
        <v>182</v>
      </c>
      <c r="B78" s="124" t="s">
        <v>183</v>
      </c>
      <c r="C78" s="125" t="s">
        <v>23</v>
      </c>
      <c r="D78" s="126">
        <v>6.84</v>
      </c>
      <c r="E78" s="127"/>
      <c r="F78" s="153" t="str" cm="1">
        <f t="array" ref="F78">numtext(E78)</f>
        <v>CERO PESOS 00/100 M.N.</v>
      </c>
      <c r="G78" s="128">
        <f t="shared" si="5"/>
        <v>0</v>
      </c>
      <c r="H78" s="105"/>
      <c r="I78" s="104"/>
      <c r="L78" s="63"/>
      <c r="N78" s="30"/>
    </row>
    <row r="79" spans="1:14" ht="114">
      <c r="A79" s="123" t="s">
        <v>184</v>
      </c>
      <c r="B79" s="124" t="s">
        <v>185</v>
      </c>
      <c r="C79" s="125" t="s">
        <v>28</v>
      </c>
      <c r="D79" s="126">
        <v>7</v>
      </c>
      <c r="E79" s="127"/>
      <c r="F79" s="153" t="str" cm="1">
        <f t="array" ref="F79">numtext(E79)</f>
        <v>CERO PESOS 00/100 M.N.</v>
      </c>
      <c r="G79" s="128">
        <f t="shared" si="5"/>
        <v>0</v>
      </c>
      <c r="H79" s="105"/>
      <c r="I79" s="104"/>
      <c r="L79" s="63"/>
      <c r="N79" s="30"/>
    </row>
    <row r="80" spans="1:14" ht="57">
      <c r="A80" s="123" t="s">
        <v>186</v>
      </c>
      <c r="B80" s="124" t="s">
        <v>187</v>
      </c>
      <c r="C80" s="125" t="s">
        <v>23</v>
      </c>
      <c r="D80" s="126">
        <v>8.22</v>
      </c>
      <c r="E80" s="127"/>
      <c r="F80" s="153" t="str" cm="1">
        <f t="array" ref="F80">numtext(E80)</f>
        <v>CERO PESOS 00/100 M.N.</v>
      </c>
      <c r="G80" s="128">
        <f t="shared" si="5"/>
        <v>0</v>
      </c>
      <c r="H80" s="105"/>
      <c r="I80" s="104"/>
      <c r="L80" s="63"/>
      <c r="N80" s="30"/>
    </row>
    <row r="81" spans="1:14" ht="15">
      <c r="A81" s="117" t="s">
        <v>35</v>
      </c>
      <c r="B81" s="118" t="s">
        <v>189</v>
      </c>
      <c r="C81" s="125"/>
      <c r="D81" s="126"/>
      <c r="E81" s="127"/>
      <c r="F81" s="153"/>
      <c r="G81" s="122">
        <f>SUM(G82)</f>
        <v>0</v>
      </c>
      <c r="H81" s="105"/>
      <c r="I81" s="104"/>
      <c r="L81" s="63"/>
      <c r="N81" s="30"/>
    </row>
    <row r="82" spans="1:14" ht="270.75">
      <c r="A82" s="123" t="s">
        <v>190</v>
      </c>
      <c r="B82" s="124" t="s">
        <v>191</v>
      </c>
      <c r="C82" s="125" t="s">
        <v>23</v>
      </c>
      <c r="D82" s="126">
        <v>8.44</v>
      </c>
      <c r="E82" s="127"/>
      <c r="F82" s="153" t="str" cm="1">
        <f t="array" ref="F82">numtext(E82)</f>
        <v>CERO PESOS 00/100 M.N.</v>
      </c>
      <c r="G82" s="128">
        <f>ROUND(D82*E82,2)</f>
        <v>0</v>
      </c>
      <c r="H82" s="105"/>
      <c r="I82" s="104"/>
      <c r="L82" s="63"/>
      <c r="N82" s="30"/>
    </row>
    <row r="83" spans="1:14" ht="15">
      <c r="A83" s="117" t="s">
        <v>30</v>
      </c>
      <c r="B83" s="118" t="s">
        <v>357</v>
      </c>
      <c r="C83" s="125"/>
      <c r="D83" s="126"/>
      <c r="E83" s="132"/>
      <c r="F83" s="153"/>
      <c r="G83" s="122">
        <f>G84+G94</f>
        <v>0</v>
      </c>
      <c r="H83" s="105"/>
      <c r="I83" s="104"/>
      <c r="J83" s="46"/>
      <c r="K83" s="19"/>
      <c r="L83" s="19"/>
      <c r="N83" s="30"/>
    </row>
    <row r="84" spans="1:10" s="30" customFormat="1" ht="15">
      <c r="A84" s="137" t="s">
        <v>389</v>
      </c>
      <c r="B84" s="137" t="s">
        <v>117</v>
      </c>
      <c r="C84" s="117"/>
      <c r="D84" s="126"/>
      <c r="E84" s="133"/>
      <c r="F84" s="155"/>
      <c r="G84" s="139">
        <f>SUM(G85:G93)</f>
        <v>0</v>
      </c>
      <c r="H84" s="105"/>
      <c r="I84" s="104"/>
      <c r="J84" s="46"/>
    </row>
    <row r="85" spans="1:12" s="30" customFormat="1" ht="71.25">
      <c r="A85" s="123" t="s">
        <v>193</v>
      </c>
      <c r="B85" s="124" t="s">
        <v>196</v>
      </c>
      <c r="C85" s="125" t="s">
        <v>24</v>
      </c>
      <c r="D85" s="126">
        <v>267.68</v>
      </c>
      <c r="E85" s="132"/>
      <c r="F85" s="153" t="str" cm="1">
        <f t="array" ref="F85">numtext(E85)</f>
        <v>CERO PESOS 00/100 M.N.</v>
      </c>
      <c r="G85" s="128">
        <f>ROUND(D85*E85,2)</f>
        <v>0</v>
      </c>
      <c r="H85" s="105"/>
      <c r="I85" s="104"/>
      <c r="J85" s="46"/>
      <c r="L85" s="59"/>
    </row>
    <row r="86" spans="1:12" s="30" customFormat="1" ht="85.5">
      <c r="A86" s="123" t="s">
        <v>195</v>
      </c>
      <c r="B86" s="124" t="s">
        <v>358</v>
      </c>
      <c r="C86" s="125" t="s">
        <v>23</v>
      </c>
      <c r="D86" s="126">
        <v>178.45</v>
      </c>
      <c r="E86" s="132"/>
      <c r="F86" s="153" t="str" cm="1">
        <f t="array" ref="F86">numtext(E86)</f>
        <v>CERO PESOS 00/100 M.N.</v>
      </c>
      <c r="G86" s="128">
        <f t="shared" si="6" ref="G86:G87">ROUND(D86*E86,2)</f>
        <v>0</v>
      </c>
      <c r="H86" s="105"/>
      <c r="I86" s="104"/>
      <c r="J86" s="46"/>
      <c r="L86" s="59"/>
    </row>
    <row r="87" spans="1:23" s="30" customFormat="1" ht="57">
      <c r="A87" s="123" t="s">
        <v>317</v>
      </c>
      <c r="B87" s="124" t="s">
        <v>121</v>
      </c>
      <c r="C87" s="125" t="s">
        <v>23</v>
      </c>
      <c r="D87" s="126">
        <v>178.45</v>
      </c>
      <c r="E87" s="132"/>
      <c r="F87" s="153" t="str" cm="1">
        <f t="array" ref="F87">numtext(E87)</f>
        <v>CERO PESOS 00/100 M.N.</v>
      </c>
      <c r="G87" s="128">
        <f t="shared" si="6"/>
        <v>0</v>
      </c>
      <c r="H87" s="105"/>
      <c r="I87" s="104"/>
      <c r="J87" s="46"/>
      <c r="L87" s="59"/>
      <c r="V87" s="74"/>
      <c r="W87" s="59"/>
    </row>
    <row r="88" spans="1:9" s="30" customFormat="1" ht="57">
      <c r="A88" s="123" t="s">
        <v>318</v>
      </c>
      <c r="B88" s="124" t="s">
        <v>187</v>
      </c>
      <c r="C88" s="125" t="s">
        <v>23</v>
      </c>
      <c r="D88" s="126">
        <v>300</v>
      </c>
      <c r="E88" s="132"/>
      <c r="F88" s="154" t="str" cm="1">
        <f t="array" ref="F88">numtext(E88)</f>
        <v>CERO PESOS 00/100 M.N.</v>
      </c>
      <c r="G88" s="128">
        <f>ROUND(D88*E88,2)</f>
        <v>0</v>
      </c>
      <c r="H88" s="105"/>
      <c r="I88" s="104"/>
    </row>
    <row r="89" spans="1:25" s="30" customFormat="1" ht="42.75">
      <c r="A89" s="123" t="s">
        <v>319</v>
      </c>
      <c r="B89" s="124" t="s">
        <v>359</v>
      </c>
      <c r="C89" s="125" t="s">
        <v>23</v>
      </c>
      <c r="D89" s="126">
        <v>105.96</v>
      </c>
      <c r="E89" s="132"/>
      <c r="F89" s="153" t="str" cm="1">
        <f t="array" ref="F89">numtext(E89)</f>
        <v>CERO PESOS 00/100 M.N.</v>
      </c>
      <c r="G89" s="128">
        <f t="shared" si="7" ref="G89:G90">ROUND(D89*E89,2)</f>
        <v>0</v>
      </c>
      <c r="H89" s="105"/>
      <c r="I89" s="104"/>
      <c r="J89" s="46"/>
      <c r="M89" s="59"/>
      <c r="O89" s="73"/>
      <c r="X89" s="59"/>
      <c r="Y89" s="74"/>
    </row>
    <row r="90" spans="1:12" s="30" customFormat="1" ht="114">
      <c r="A90" s="123" t="s">
        <v>320</v>
      </c>
      <c r="B90" s="124" t="s">
        <v>351</v>
      </c>
      <c r="C90" s="125" t="s">
        <v>25</v>
      </c>
      <c r="D90" s="126">
        <v>800</v>
      </c>
      <c r="E90" s="132"/>
      <c r="F90" s="153" t="str" cm="1">
        <f t="array" ref="F90">numtext(E90)</f>
        <v>CERO PESOS 00/100 M.N.</v>
      </c>
      <c r="G90" s="128">
        <f t="shared" si="7"/>
        <v>0</v>
      </c>
      <c r="H90" s="105"/>
      <c r="I90" s="104"/>
      <c r="J90" s="46"/>
      <c r="L90" s="59"/>
    </row>
    <row r="91" spans="1:9" s="78" customFormat="1" ht="57">
      <c r="A91" s="123" t="s">
        <v>200</v>
      </c>
      <c r="B91" s="124" t="s">
        <v>360</v>
      </c>
      <c r="C91" s="125" t="s">
        <v>28</v>
      </c>
      <c r="D91" s="126">
        <v>16</v>
      </c>
      <c r="E91" s="132"/>
      <c r="F91" s="153" t="str">
        <f t="array" ref="F91">+numtext(E91)</f>
        <v>CERO PESOS 00/100 M.N.</v>
      </c>
      <c r="G91" s="128">
        <f t="shared" si="8" ref="G91">+ROUND(D91*E91,2)</f>
        <v>0</v>
      </c>
      <c r="H91" s="105"/>
      <c r="I91" s="104"/>
    </row>
    <row r="92" spans="1:12" s="30" customFormat="1" ht="71.25">
      <c r="A92" s="123" t="s">
        <v>202</v>
      </c>
      <c r="B92" s="124" t="s">
        <v>361</v>
      </c>
      <c r="C92" s="125" t="s">
        <v>24</v>
      </c>
      <c r="D92" s="126">
        <v>7</v>
      </c>
      <c r="E92" s="132"/>
      <c r="F92" s="153" t="str" cm="1">
        <f t="array" ref="F92">numtext(E92)</f>
        <v>CERO PESOS 00/100 M.N.</v>
      </c>
      <c r="G92" s="128">
        <f t="shared" si="9" ref="G92:G93">ROUND(D92*E92,2)</f>
        <v>0</v>
      </c>
      <c r="H92" s="105"/>
      <c r="I92" s="104"/>
      <c r="J92" s="46"/>
      <c r="L92" s="59"/>
    </row>
    <row r="93" spans="1:13" s="30" customFormat="1" ht="71.25">
      <c r="A93" s="123" t="s">
        <v>204</v>
      </c>
      <c r="B93" s="124" t="s">
        <v>362</v>
      </c>
      <c r="C93" s="125" t="s">
        <v>23</v>
      </c>
      <c r="D93" s="126">
        <v>80</v>
      </c>
      <c r="E93" s="132"/>
      <c r="F93" s="154" t="str" cm="1">
        <f t="array" ref="F93">numtext(E93)</f>
        <v>CERO PESOS 00/100 M.N.</v>
      </c>
      <c r="G93" s="128">
        <f t="shared" si="9"/>
        <v>0</v>
      </c>
      <c r="H93" s="105"/>
      <c r="I93" s="104"/>
      <c r="L93" s="59"/>
      <c r="M93" s="59"/>
    </row>
    <row r="94" spans="1:10" s="30" customFormat="1" ht="15">
      <c r="A94" s="137" t="s">
        <v>390</v>
      </c>
      <c r="B94" s="137" t="s">
        <v>356</v>
      </c>
      <c r="C94" s="125"/>
      <c r="D94" s="126"/>
      <c r="E94" s="132"/>
      <c r="F94" s="153"/>
      <c r="G94" s="139">
        <f>SUM(G95:G105)</f>
        <v>0</v>
      </c>
      <c r="H94" s="105"/>
      <c r="I94" s="104"/>
      <c r="J94" s="46"/>
    </row>
    <row r="95" spans="1:33" s="30" customFormat="1" ht="71.25">
      <c r="A95" s="123" t="s">
        <v>206</v>
      </c>
      <c r="B95" s="124" t="s">
        <v>446</v>
      </c>
      <c r="C95" s="125" t="s">
        <v>23</v>
      </c>
      <c r="D95" s="126">
        <v>150</v>
      </c>
      <c r="E95" s="127"/>
      <c r="F95" s="153" t="str" cm="1">
        <f t="array" ref="F95">numtext(E95)</f>
        <v>CERO PESOS 00/100 M.N.</v>
      </c>
      <c r="G95" s="128">
        <f t="shared" si="10" ref="G95:G98">ROUND(D95*E95,2)</f>
        <v>0</v>
      </c>
      <c r="H95" s="105"/>
      <c r="I95" s="104"/>
      <c r="J95" s="84"/>
      <c r="K95" s="85"/>
      <c r="L95" s="85"/>
      <c r="M95" s="85"/>
      <c r="V95" s="19"/>
      <c r="W95" s="19"/>
      <c r="X95" s="19"/>
      <c r="Y95" s="19"/>
      <c r="Z95" s="19"/>
      <c r="AA95" s="19"/>
      <c r="AB95" s="19"/>
      <c r="AC95" s="19"/>
      <c r="AD95" s="19"/>
      <c r="AE95" s="19"/>
      <c r="AF95" s="19"/>
      <c r="AG95" s="19"/>
    </row>
    <row r="96" spans="1:33" s="30" customFormat="1" ht="71.25">
      <c r="A96" s="123" t="s">
        <v>209</v>
      </c>
      <c r="B96" s="124" t="s">
        <v>447</v>
      </c>
      <c r="C96" s="125" t="s">
        <v>23</v>
      </c>
      <c r="D96" s="126">
        <v>264.50</v>
      </c>
      <c r="E96" s="127"/>
      <c r="F96" s="153" t="str" cm="1">
        <f t="array" ref="F96">numtext(E96)</f>
        <v>CERO PESOS 00/100 M.N.</v>
      </c>
      <c r="G96" s="128">
        <f t="shared" si="10"/>
        <v>0</v>
      </c>
      <c r="H96" s="105"/>
      <c r="I96" s="104"/>
      <c r="J96" s="84"/>
      <c r="K96" s="85"/>
      <c r="L96" s="85"/>
      <c r="M96" s="85"/>
      <c r="V96" s="19"/>
      <c r="W96" s="19"/>
      <c r="X96" s="19"/>
      <c r="Y96" s="19"/>
      <c r="Z96" s="19"/>
      <c r="AA96" s="19"/>
      <c r="AB96" s="19"/>
      <c r="AC96" s="19"/>
      <c r="AD96" s="19"/>
      <c r="AE96" s="19"/>
      <c r="AF96" s="19"/>
      <c r="AG96" s="19"/>
    </row>
    <row r="97" spans="1:33" s="30" customFormat="1" ht="114">
      <c r="A97" s="123" t="s">
        <v>210</v>
      </c>
      <c r="B97" s="124" t="s">
        <v>351</v>
      </c>
      <c r="C97" s="125" t="s">
        <v>25</v>
      </c>
      <c r="D97" s="126">
        <v>3600</v>
      </c>
      <c r="E97" s="127"/>
      <c r="F97" s="153" t="str" cm="1">
        <f t="array" ref="F97">numtext(E97)</f>
        <v>CERO PESOS 00/100 M.N.</v>
      </c>
      <c r="G97" s="128">
        <f t="shared" si="10"/>
        <v>0</v>
      </c>
      <c r="H97" s="105"/>
      <c r="I97" s="104"/>
      <c r="J97" s="84"/>
      <c r="K97" s="85"/>
      <c r="L97" s="85"/>
      <c r="M97" s="85"/>
      <c r="V97" s="19"/>
      <c r="W97" s="19"/>
      <c r="X97" s="19"/>
      <c r="Y97" s="19"/>
      <c r="Z97" s="19"/>
      <c r="AA97" s="19"/>
      <c r="AB97" s="19"/>
      <c r="AC97" s="19"/>
      <c r="AD97" s="19"/>
      <c r="AE97" s="19"/>
      <c r="AF97" s="19"/>
      <c r="AG97" s="19"/>
    </row>
    <row r="98" spans="1:33" s="30" customFormat="1" ht="71.25">
      <c r="A98" s="123" t="s">
        <v>211</v>
      </c>
      <c r="B98" s="124" t="s">
        <v>448</v>
      </c>
      <c r="C98" s="125" t="s">
        <v>24</v>
      </c>
      <c r="D98" s="126">
        <v>56.58</v>
      </c>
      <c r="E98" s="127"/>
      <c r="F98" s="153" t="str" cm="1">
        <f t="array" ref="F98">numtext(E98)</f>
        <v>CERO PESOS 00/100 M.N.</v>
      </c>
      <c r="G98" s="128">
        <f t="shared" si="10"/>
        <v>0</v>
      </c>
      <c r="H98" s="105"/>
      <c r="I98" s="104"/>
      <c r="J98" s="84"/>
      <c r="K98" s="85"/>
      <c r="L98" s="85"/>
      <c r="M98" s="85"/>
      <c r="V98" s="19"/>
      <c r="W98" s="19"/>
      <c r="X98" s="19"/>
      <c r="Y98" s="19"/>
      <c r="Z98" s="19"/>
      <c r="AA98" s="19"/>
      <c r="AB98" s="19"/>
      <c r="AC98" s="19"/>
      <c r="AD98" s="19"/>
      <c r="AE98" s="19"/>
      <c r="AF98" s="19"/>
      <c r="AG98" s="19"/>
    </row>
    <row r="99" spans="1:10" s="30" customFormat="1" ht="71.25">
      <c r="A99" s="123" t="s">
        <v>212</v>
      </c>
      <c r="B99" s="124" t="s">
        <v>363</v>
      </c>
      <c r="C99" s="125" t="s">
        <v>23</v>
      </c>
      <c r="D99" s="126">
        <v>142.64</v>
      </c>
      <c r="E99" s="132"/>
      <c r="F99" s="153" t="str" cm="1">
        <f t="array" ref="F99">numtext(E99)</f>
        <v>CERO PESOS 00/100 M.N.</v>
      </c>
      <c r="G99" s="128">
        <f t="shared" si="11" ref="G99:G101">ROUND(D99*E99,2)</f>
        <v>0</v>
      </c>
      <c r="H99" s="105"/>
      <c r="I99" s="104"/>
      <c r="J99" s="46"/>
    </row>
    <row r="100" spans="1:10" s="30" customFormat="1" ht="156.75">
      <c r="A100" s="123" t="s">
        <v>321</v>
      </c>
      <c r="B100" s="124" t="s">
        <v>364</v>
      </c>
      <c r="C100" s="125" t="s">
        <v>25</v>
      </c>
      <c r="D100" s="126">
        <v>8329.60</v>
      </c>
      <c r="E100" s="132"/>
      <c r="F100" s="153" t="str" cm="1">
        <f t="array" ref="F100">numtext(E100)</f>
        <v>CERO PESOS 00/100 M.N.</v>
      </c>
      <c r="G100" s="128">
        <f t="shared" si="11"/>
        <v>0</v>
      </c>
      <c r="H100" s="105"/>
      <c r="I100" s="104"/>
      <c r="J100" s="46"/>
    </row>
    <row r="101" spans="1:10" s="30" customFormat="1" ht="85.5">
      <c r="A101" s="123" t="s">
        <v>213</v>
      </c>
      <c r="B101" s="124" t="s">
        <v>365</v>
      </c>
      <c r="C101" s="125" t="s">
        <v>25</v>
      </c>
      <c r="D101" s="126">
        <v>8329.60</v>
      </c>
      <c r="E101" s="132"/>
      <c r="F101" s="153" t="str" cm="1">
        <f t="array" ref="F101">numtext(E101)</f>
        <v>CERO PESOS 00/100 M.N.</v>
      </c>
      <c r="G101" s="128">
        <f t="shared" si="11"/>
        <v>0</v>
      </c>
      <c r="H101" s="105"/>
      <c r="I101" s="104"/>
      <c r="J101" s="46"/>
    </row>
    <row r="102" spans="1:11" s="78" customFormat="1" ht="57">
      <c r="A102" s="123" t="s">
        <v>214</v>
      </c>
      <c r="B102" s="124" t="s">
        <v>366</v>
      </c>
      <c r="C102" s="125" t="s">
        <v>23</v>
      </c>
      <c r="D102" s="126">
        <v>214.61</v>
      </c>
      <c r="E102" s="132"/>
      <c r="F102" s="153" t="str">
        <f t="array" ref="F102">+numtext(E102)</f>
        <v>CERO PESOS 00/100 M.N.</v>
      </c>
      <c r="G102" s="128">
        <f t="shared" si="12" ref="G102:G105">+ROUND(D102*E102,2)</f>
        <v>0</v>
      </c>
      <c r="H102" s="105"/>
      <c r="I102" s="104"/>
      <c r="J102" s="79"/>
      <c r="K102" s="79"/>
    </row>
    <row r="103" spans="1:10" s="78" customFormat="1" ht="114">
      <c r="A103" s="123" t="s">
        <v>216</v>
      </c>
      <c r="B103" s="124" t="s">
        <v>367</v>
      </c>
      <c r="C103" s="125" t="s">
        <v>26</v>
      </c>
      <c r="D103" s="126">
        <v>75.94</v>
      </c>
      <c r="E103" s="132"/>
      <c r="F103" s="153" t="str">
        <f t="array" ref="F103">+numtext(E103)</f>
        <v>CERO PESOS 00/100 M.N.</v>
      </c>
      <c r="G103" s="128">
        <f t="shared" si="12"/>
        <v>0</v>
      </c>
      <c r="H103" s="105"/>
      <c r="I103" s="104"/>
      <c r="J103" s="79"/>
    </row>
    <row r="104" spans="1:12" s="78" customFormat="1" ht="99.75">
      <c r="A104" s="123" t="s">
        <v>322</v>
      </c>
      <c r="B104" s="124" t="s">
        <v>368</v>
      </c>
      <c r="C104" s="125" t="s">
        <v>26</v>
      </c>
      <c r="D104" s="126">
        <v>75.94</v>
      </c>
      <c r="E104" s="132"/>
      <c r="F104" s="153" t="str">
        <f t="array" ref="F104">+numtext(E104)</f>
        <v>CERO PESOS 00/100 M.N.</v>
      </c>
      <c r="G104" s="128">
        <f t="shared" si="12"/>
        <v>0</v>
      </c>
      <c r="H104" s="105"/>
      <c r="I104" s="104"/>
      <c r="J104" s="79"/>
      <c r="K104" s="79"/>
      <c r="L104" s="79"/>
    </row>
    <row r="105" spans="1:11" s="78" customFormat="1" ht="114">
      <c r="A105" s="123" t="s">
        <v>218</v>
      </c>
      <c r="B105" s="124" t="s">
        <v>369</v>
      </c>
      <c r="C105" s="125" t="s">
        <v>26</v>
      </c>
      <c r="D105" s="126">
        <v>75.94</v>
      </c>
      <c r="E105" s="132"/>
      <c r="F105" s="153" t="str">
        <f t="array" ref="F105">+numtext(E105)</f>
        <v>CERO PESOS 00/100 M.N.</v>
      </c>
      <c r="G105" s="128">
        <f t="shared" si="12"/>
        <v>0</v>
      </c>
      <c r="H105" s="105"/>
      <c r="I105" s="104"/>
      <c r="J105" s="79"/>
      <c r="K105" s="79"/>
    </row>
    <row r="106" spans="1:9" s="72" customFormat="1" ht="15">
      <c r="A106" s="117" t="s">
        <v>36</v>
      </c>
      <c r="B106" s="118" t="s">
        <v>370</v>
      </c>
      <c r="C106" s="125"/>
      <c r="D106" s="126"/>
      <c r="E106" s="127"/>
      <c r="F106" s="154"/>
      <c r="G106" s="122">
        <f>G107+G114+G130</f>
        <v>0</v>
      </c>
      <c r="H106" s="105"/>
      <c r="I106" s="104"/>
    </row>
    <row r="107" spans="1:14" ht="15">
      <c r="A107" s="137" t="s">
        <v>391</v>
      </c>
      <c r="B107" s="137" t="s">
        <v>192</v>
      </c>
      <c r="C107" s="125"/>
      <c r="D107" s="126"/>
      <c r="E107" s="127"/>
      <c r="F107" s="153"/>
      <c r="G107" s="139">
        <f>SUM(G108:G113)</f>
        <v>0</v>
      </c>
      <c r="H107" s="105"/>
      <c r="I107" s="104"/>
      <c r="L107" s="63"/>
      <c r="N107" s="30"/>
    </row>
    <row r="108" spans="1:14" ht="42.75">
      <c r="A108" s="123" t="s">
        <v>220</v>
      </c>
      <c r="B108" s="124" t="s">
        <v>194</v>
      </c>
      <c r="C108" s="125" t="s">
        <v>26</v>
      </c>
      <c r="D108" s="126">
        <v>5.37</v>
      </c>
      <c r="E108" s="127"/>
      <c r="F108" s="153" t="str" cm="1">
        <f t="array" ref="F108">numtext(E108)</f>
        <v>CERO PESOS 00/100 M.N.</v>
      </c>
      <c r="G108" s="128">
        <f t="shared" si="13" ref="G108:G113">ROUND(D108*E108,2)</f>
        <v>0</v>
      </c>
      <c r="H108" s="105"/>
      <c r="I108" s="104"/>
      <c r="L108" s="63"/>
      <c r="N108" s="30"/>
    </row>
    <row r="109" spans="1:14" ht="71.25">
      <c r="A109" s="123" t="s">
        <v>323</v>
      </c>
      <c r="B109" s="124" t="s">
        <v>196</v>
      </c>
      <c r="C109" s="125" t="s">
        <v>24</v>
      </c>
      <c r="D109" s="126">
        <v>5.37</v>
      </c>
      <c r="E109" s="127"/>
      <c r="F109" s="153" t="str" cm="1">
        <f t="array" ref="F109">numtext(E109)</f>
        <v>CERO PESOS 00/100 M.N.</v>
      </c>
      <c r="G109" s="128">
        <f t="shared" si="13"/>
        <v>0</v>
      </c>
      <c r="H109" s="105"/>
      <c r="I109" s="104"/>
      <c r="L109" s="63"/>
      <c r="N109" s="30"/>
    </row>
    <row r="110" spans="1:14" ht="57">
      <c r="A110" s="123" t="s">
        <v>75</v>
      </c>
      <c r="B110" s="124" t="s">
        <v>201</v>
      </c>
      <c r="C110" s="125" t="s">
        <v>26</v>
      </c>
      <c r="D110" s="126">
        <v>5.37</v>
      </c>
      <c r="E110" s="127"/>
      <c r="F110" s="153" t="str" cm="1">
        <f t="array" ref="F110">numtext(E110)</f>
        <v>CERO PESOS 00/100 M.N.</v>
      </c>
      <c r="G110" s="128">
        <f t="shared" si="13"/>
        <v>0</v>
      </c>
      <c r="H110" s="105"/>
      <c r="I110" s="104"/>
      <c r="L110" s="63"/>
      <c r="N110" s="30"/>
    </row>
    <row r="111" spans="1:14" ht="57">
      <c r="A111" s="123" t="s">
        <v>324</v>
      </c>
      <c r="B111" s="124" t="s">
        <v>203</v>
      </c>
      <c r="C111" s="125" t="s">
        <v>28</v>
      </c>
      <c r="D111" s="126">
        <v>4</v>
      </c>
      <c r="E111" s="127"/>
      <c r="F111" s="153" t="str" cm="1">
        <f t="array" ref="F111">numtext(E111)</f>
        <v>CERO PESOS 00/100 M.N.</v>
      </c>
      <c r="G111" s="128">
        <f t="shared" si="13"/>
        <v>0</v>
      </c>
      <c r="H111" s="105"/>
      <c r="I111" s="104"/>
      <c r="L111" s="63"/>
      <c r="N111" s="30"/>
    </row>
    <row r="112" spans="1:14" ht="42.75">
      <c r="A112" s="123" t="s">
        <v>325</v>
      </c>
      <c r="B112" s="124" t="s">
        <v>205</v>
      </c>
      <c r="C112" s="125" t="s">
        <v>28</v>
      </c>
      <c r="D112" s="126">
        <v>1</v>
      </c>
      <c r="E112" s="127"/>
      <c r="F112" s="153" t="str" cm="1">
        <f t="array" ref="F112">numtext(E112)</f>
        <v>CERO PESOS 00/100 M.N.</v>
      </c>
      <c r="G112" s="128">
        <f t="shared" si="13"/>
        <v>0</v>
      </c>
      <c r="H112" s="105"/>
      <c r="I112" s="104"/>
      <c r="L112" s="63"/>
      <c r="N112" s="30"/>
    </row>
    <row r="113" spans="1:14" ht="42.75">
      <c r="A113" s="123" t="s">
        <v>326</v>
      </c>
      <c r="B113" s="124" t="s">
        <v>207</v>
      </c>
      <c r="C113" s="125" t="s">
        <v>26</v>
      </c>
      <c r="D113" s="126">
        <v>1</v>
      </c>
      <c r="E113" s="127"/>
      <c r="F113" s="153" t="str" cm="1">
        <f t="array" ref="F113">numtext(E113)</f>
        <v>CERO PESOS 00/100 M.N.</v>
      </c>
      <c r="G113" s="128">
        <f t="shared" si="13"/>
        <v>0</v>
      </c>
      <c r="H113" s="105"/>
      <c r="I113" s="104"/>
      <c r="L113" s="63"/>
      <c r="N113" s="30"/>
    </row>
    <row r="114" spans="1:14" ht="15">
      <c r="A114" s="137" t="s">
        <v>392</v>
      </c>
      <c r="B114" s="137" t="s">
        <v>208</v>
      </c>
      <c r="C114" s="125"/>
      <c r="D114" s="126"/>
      <c r="E114" s="127"/>
      <c r="F114" s="153"/>
      <c r="G114" s="139">
        <f>SUM(G115:G129)</f>
        <v>0</v>
      </c>
      <c r="H114" s="105"/>
      <c r="I114" s="104"/>
      <c r="L114" s="63"/>
      <c r="N114" s="30"/>
    </row>
    <row r="115" spans="1:14" ht="42.75">
      <c r="A115" s="123" t="s">
        <v>222</v>
      </c>
      <c r="B115" s="124" t="s">
        <v>194</v>
      </c>
      <c r="C115" s="125" t="s">
        <v>26</v>
      </c>
      <c r="D115" s="126">
        <v>86.29</v>
      </c>
      <c r="E115" s="127"/>
      <c r="F115" s="153" t="str" cm="1">
        <f t="array" ref="F115">numtext(E115)</f>
        <v>CERO PESOS 00/100 M.N.</v>
      </c>
      <c r="G115" s="128">
        <f t="shared" si="14" ref="G115:G126">ROUND(D115*E115,2)</f>
        <v>0</v>
      </c>
      <c r="H115" s="105"/>
      <c r="I115" s="104"/>
      <c r="L115" s="63"/>
      <c r="N115" s="30"/>
    </row>
    <row r="116" spans="1:14" ht="71.25">
      <c r="A116" s="123" t="s">
        <v>327</v>
      </c>
      <c r="B116" s="124" t="s">
        <v>196</v>
      </c>
      <c r="C116" s="125" t="s">
        <v>24</v>
      </c>
      <c r="D116" s="126">
        <v>36.28</v>
      </c>
      <c r="E116" s="127"/>
      <c r="F116" s="153" t="str" cm="1">
        <f t="array" ref="F116">numtext(E116)</f>
        <v>CERO PESOS 00/100 M.N.</v>
      </c>
      <c r="G116" s="128">
        <f t="shared" si="14"/>
        <v>0</v>
      </c>
      <c r="H116" s="105"/>
      <c r="I116" s="104"/>
      <c r="L116" s="63"/>
      <c r="N116" s="30"/>
    </row>
    <row r="117" spans="1:14" ht="42.75">
      <c r="A117" s="123" t="s">
        <v>328</v>
      </c>
      <c r="B117" s="124" t="s">
        <v>197</v>
      </c>
      <c r="C117" s="125" t="s">
        <v>23</v>
      </c>
      <c r="D117" s="126">
        <v>86.29</v>
      </c>
      <c r="E117" s="127"/>
      <c r="F117" s="153" t="str" cm="1">
        <f t="array" ref="F117">numtext(E117)</f>
        <v>CERO PESOS 00/100 M.N.</v>
      </c>
      <c r="G117" s="128">
        <f t="shared" si="14"/>
        <v>0</v>
      </c>
      <c r="H117" s="105"/>
      <c r="I117" s="104"/>
      <c r="L117" s="63"/>
      <c r="N117" s="30"/>
    </row>
    <row r="118" spans="1:14" ht="42.75">
      <c r="A118" s="123" t="s">
        <v>329</v>
      </c>
      <c r="B118" s="124" t="s">
        <v>198</v>
      </c>
      <c r="C118" s="125" t="s">
        <v>24</v>
      </c>
      <c r="D118" s="126">
        <v>4</v>
      </c>
      <c r="E118" s="127"/>
      <c r="F118" s="153" t="str" cm="1">
        <f t="array" ref="F118">numtext(E118)</f>
        <v>CERO PESOS 00/100 M.N.</v>
      </c>
      <c r="G118" s="128">
        <f t="shared" si="14"/>
        <v>0</v>
      </c>
      <c r="H118" s="105"/>
      <c r="I118" s="104"/>
      <c r="L118" s="63"/>
      <c r="N118" s="30"/>
    </row>
    <row r="119" spans="1:10" s="30" customFormat="1" ht="71.25">
      <c r="A119" s="123" t="s">
        <v>224</v>
      </c>
      <c r="B119" s="124" t="s">
        <v>371</v>
      </c>
      <c r="C119" s="125" t="s">
        <v>24</v>
      </c>
      <c r="D119" s="126">
        <v>7.45</v>
      </c>
      <c r="E119" s="127"/>
      <c r="F119" s="154" t="str" cm="1">
        <f t="array" ref="F119">numtext(E119)</f>
        <v>CERO PESOS 00/100 M.N.</v>
      </c>
      <c r="G119" s="128">
        <f t="shared" si="14"/>
        <v>0</v>
      </c>
      <c r="H119" s="105"/>
      <c r="I119" s="104"/>
      <c r="J119" s="19"/>
    </row>
    <row r="120" spans="1:14" ht="71.25">
      <c r="A120" s="123" t="s">
        <v>330</v>
      </c>
      <c r="B120" s="124" t="s">
        <v>199</v>
      </c>
      <c r="C120" s="125" t="s">
        <v>24</v>
      </c>
      <c r="D120" s="126">
        <v>33.86</v>
      </c>
      <c r="E120" s="127"/>
      <c r="F120" s="153" t="str" cm="1">
        <f t="array" ref="F120">numtext(E120)</f>
        <v>CERO PESOS 00/100 M.N.</v>
      </c>
      <c r="G120" s="128">
        <f t="shared" si="14"/>
        <v>0</v>
      </c>
      <c r="H120" s="105"/>
      <c r="I120" s="104"/>
      <c r="L120" s="63"/>
      <c r="N120" s="30"/>
    </row>
    <row r="121" spans="1:14" ht="85.5">
      <c r="A121" s="123" t="s">
        <v>226</v>
      </c>
      <c r="B121" s="124" t="s">
        <v>215</v>
      </c>
      <c r="C121" s="125" t="s">
        <v>28</v>
      </c>
      <c r="D121" s="126">
        <v>3</v>
      </c>
      <c r="E121" s="127"/>
      <c r="F121" s="153" t="str" cm="1">
        <f t="array" ref="F121">numtext(E121)</f>
        <v>CERO PESOS 00/100 M.N.</v>
      </c>
      <c r="G121" s="128">
        <f t="shared" si="14"/>
        <v>0</v>
      </c>
      <c r="H121" s="105"/>
      <c r="I121" s="104"/>
      <c r="L121" s="63"/>
      <c r="N121" s="30"/>
    </row>
    <row r="122" spans="1:14" ht="57">
      <c r="A122" s="123" t="s">
        <v>228</v>
      </c>
      <c r="B122" s="124" t="s">
        <v>217</v>
      </c>
      <c r="C122" s="125" t="s">
        <v>26</v>
      </c>
      <c r="D122" s="126">
        <v>19.64</v>
      </c>
      <c r="E122" s="127"/>
      <c r="F122" s="153" t="str" cm="1">
        <f t="array" ref="F122">numtext(E122)</f>
        <v>CERO PESOS 00/100 M.N.</v>
      </c>
      <c r="G122" s="128">
        <f t="shared" si="14"/>
        <v>0</v>
      </c>
      <c r="H122" s="105"/>
      <c r="I122" s="104"/>
      <c r="L122" s="63"/>
      <c r="N122" s="30"/>
    </row>
    <row r="123" spans="1:10" s="30" customFormat="1" ht="57">
      <c r="A123" s="123" t="s">
        <v>331</v>
      </c>
      <c r="B123" s="124" t="s">
        <v>372</v>
      </c>
      <c r="C123" s="125" t="s">
        <v>26</v>
      </c>
      <c r="D123" s="126">
        <v>2.13</v>
      </c>
      <c r="E123" s="127"/>
      <c r="F123" s="154" t="str" cm="1">
        <f t="array" ref="F123">numtext(E123)</f>
        <v>CERO PESOS 00/100 M.N.</v>
      </c>
      <c r="G123" s="128">
        <f t="shared" si="14"/>
        <v>0</v>
      </c>
      <c r="H123" s="105"/>
      <c r="I123" s="104"/>
      <c r="J123" s="19"/>
    </row>
    <row r="124" spans="1:14" ht="42.75">
      <c r="A124" s="123" t="s">
        <v>332</v>
      </c>
      <c r="B124" s="124" t="s">
        <v>219</v>
      </c>
      <c r="C124" s="125" t="s">
        <v>26</v>
      </c>
      <c r="D124" s="126">
        <v>64.50</v>
      </c>
      <c r="E124" s="127"/>
      <c r="F124" s="153" t="str" cm="1">
        <f t="array" ref="F124">numtext(E124)</f>
        <v>CERO PESOS 00/100 M.N.</v>
      </c>
      <c r="G124" s="128">
        <f t="shared" si="14"/>
        <v>0</v>
      </c>
      <c r="H124" s="105"/>
      <c r="I124" s="104"/>
      <c r="L124" s="63"/>
      <c r="N124" s="30"/>
    </row>
    <row r="125" spans="1:14" ht="42.75">
      <c r="A125" s="123" t="s">
        <v>229</v>
      </c>
      <c r="B125" s="124" t="s">
        <v>221</v>
      </c>
      <c r="C125" s="125" t="s">
        <v>28</v>
      </c>
      <c r="D125" s="126">
        <v>10</v>
      </c>
      <c r="E125" s="127"/>
      <c r="F125" s="153" t="str" cm="1">
        <f t="array" ref="F125">numtext(E125)</f>
        <v>CERO PESOS 00/100 M.N.</v>
      </c>
      <c r="G125" s="128">
        <f t="shared" si="14"/>
        <v>0</v>
      </c>
      <c r="H125" s="105"/>
      <c r="I125" s="104"/>
      <c r="L125" s="63"/>
      <c r="N125" s="30"/>
    </row>
    <row r="126" spans="1:10" s="30" customFormat="1" ht="42.75">
      <c r="A126" s="123" t="s">
        <v>333</v>
      </c>
      <c r="B126" s="124" t="s">
        <v>373</v>
      </c>
      <c r="C126" s="125" t="s">
        <v>28</v>
      </c>
      <c r="D126" s="126">
        <v>2</v>
      </c>
      <c r="E126" s="127"/>
      <c r="F126" s="154" t="str" cm="1">
        <f t="array" ref="F126">numtext(E126)</f>
        <v>CERO PESOS 00/100 M.N.</v>
      </c>
      <c r="G126" s="128">
        <f t="shared" si="14"/>
        <v>0</v>
      </c>
      <c r="H126" s="105"/>
      <c r="I126" s="104"/>
      <c r="J126" s="19"/>
    </row>
    <row r="127" spans="1:14" ht="42.75">
      <c r="A127" s="123" t="s">
        <v>231</v>
      </c>
      <c r="B127" s="124" t="s">
        <v>223</v>
      </c>
      <c r="C127" s="125" t="s">
        <v>28</v>
      </c>
      <c r="D127" s="126">
        <v>1</v>
      </c>
      <c r="E127" s="127"/>
      <c r="F127" s="153" t="str" cm="1">
        <f t="array" ref="F127">numtext(E127)</f>
        <v>CERO PESOS 00/100 M.N.</v>
      </c>
      <c r="G127" s="128">
        <f>ROUND(D127*E127,2)</f>
        <v>0</v>
      </c>
      <c r="H127" s="105"/>
      <c r="I127" s="104"/>
      <c r="L127" s="63"/>
      <c r="N127" s="30"/>
    </row>
    <row r="128" spans="1:14" ht="57">
      <c r="A128" s="123" t="s">
        <v>78</v>
      </c>
      <c r="B128" s="124" t="s">
        <v>225</v>
      </c>
      <c r="C128" s="125" t="s">
        <v>28</v>
      </c>
      <c r="D128" s="126">
        <v>5</v>
      </c>
      <c r="E128" s="127"/>
      <c r="F128" s="153" t="str" cm="1">
        <f t="array" ref="F128">numtext(E128)</f>
        <v>CERO PESOS 00/100 M.N.</v>
      </c>
      <c r="G128" s="128">
        <f>ROUND(D128*E128,2)</f>
        <v>0</v>
      </c>
      <c r="H128" s="105"/>
      <c r="I128" s="104"/>
      <c r="L128" s="63"/>
      <c r="N128" s="30"/>
    </row>
    <row r="129" spans="1:14" ht="142.5">
      <c r="A129" s="123" t="s">
        <v>79</v>
      </c>
      <c r="B129" s="124" t="s">
        <v>289</v>
      </c>
      <c r="C129" s="125" t="s">
        <v>28</v>
      </c>
      <c r="D129" s="126">
        <v>3</v>
      </c>
      <c r="E129" s="127"/>
      <c r="F129" s="153" t="str" cm="1">
        <f t="array" ref="F129">numtext(E129)</f>
        <v>CERO PESOS 00/100 M.N.</v>
      </c>
      <c r="G129" s="128">
        <f>ROUND(D129*E129,2)</f>
        <v>0</v>
      </c>
      <c r="H129" s="105"/>
      <c r="I129" s="104"/>
      <c r="L129" s="63"/>
      <c r="N129" s="30"/>
    </row>
    <row r="130" spans="1:14" ht="15">
      <c r="A130" s="137" t="s">
        <v>393</v>
      </c>
      <c r="B130" s="137" t="s">
        <v>227</v>
      </c>
      <c r="C130" s="125"/>
      <c r="D130" s="126"/>
      <c r="E130" s="127"/>
      <c r="F130" s="154"/>
      <c r="G130" s="139">
        <f>SUM(G131:G140)</f>
        <v>0</v>
      </c>
      <c r="H130" s="105"/>
      <c r="I130" s="104"/>
      <c r="L130" s="63"/>
      <c r="N130" s="30"/>
    </row>
    <row r="131" spans="1:14" ht="42.75">
      <c r="A131" s="123" t="s">
        <v>80</v>
      </c>
      <c r="B131" s="124" t="s">
        <v>194</v>
      </c>
      <c r="C131" s="125" t="s">
        <v>26</v>
      </c>
      <c r="D131" s="126">
        <v>65.20</v>
      </c>
      <c r="E131" s="127"/>
      <c r="F131" s="153" t="str" cm="1">
        <f t="array" ref="F131">numtext(E131)</f>
        <v>CERO PESOS 00/100 M.N.</v>
      </c>
      <c r="G131" s="128">
        <f t="shared" si="15" ref="G131:G138">ROUND(D131*E131,2)</f>
        <v>0</v>
      </c>
      <c r="H131" s="105"/>
      <c r="I131" s="104"/>
      <c r="L131" s="63"/>
      <c r="N131" s="30"/>
    </row>
    <row r="132" spans="1:10" s="30" customFormat="1" ht="71.25">
      <c r="A132" s="123" t="s">
        <v>334</v>
      </c>
      <c r="B132" s="124" t="s">
        <v>374</v>
      </c>
      <c r="C132" s="125" t="s">
        <v>26</v>
      </c>
      <c r="D132" s="126">
        <v>12.60</v>
      </c>
      <c r="E132" s="127"/>
      <c r="F132" s="154" t="str" cm="1">
        <f t="array" ref="F132">numtext(E132)</f>
        <v>CERO PESOS 00/100 M.N.</v>
      </c>
      <c r="G132" s="128">
        <f t="shared" si="15"/>
        <v>0</v>
      </c>
      <c r="H132" s="105"/>
      <c r="I132" s="104"/>
      <c r="J132" s="19"/>
    </row>
    <row r="133" spans="1:14" ht="71.25">
      <c r="A133" s="123" t="s">
        <v>81</v>
      </c>
      <c r="B133" s="124" t="s">
        <v>230</v>
      </c>
      <c r="C133" s="125" t="s">
        <v>26</v>
      </c>
      <c r="D133" s="126">
        <v>25.33</v>
      </c>
      <c r="E133" s="127"/>
      <c r="F133" s="153" t="str" cm="1">
        <f t="array" ref="F133">numtext(E133)</f>
        <v>CERO PESOS 00/100 M.N.</v>
      </c>
      <c r="G133" s="128">
        <f t="shared" si="15"/>
        <v>0</v>
      </c>
      <c r="H133" s="105"/>
      <c r="I133" s="104"/>
      <c r="L133" s="63"/>
      <c r="N133" s="30"/>
    </row>
    <row r="134" spans="1:10" s="30" customFormat="1" ht="71.25">
      <c r="A134" s="123" t="s">
        <v>82</v>
      </c>
      <c r="B134" s="124" t="s">
        <v>375</v>
      </c>
      <c r="C134" s="125" t="s">
        <v>26</v>
      </c>
      <c r="D134" s="126">
        <v>1.93</v>
      </c>
      <c r="E134" s="127"/>
      <c r="F134" s="154" t="str" cm="1">
        <f t="array" ref="F134">numtext(E134)</f>
        <v>CERO PESOS 00/100 M.N.</v>
      </c>
      <c r="G134" s="128">
        <f t="shared" si="15"/>
        <v>0</v>
      </c>
      <c r="H134" s="105"/>
      <c r="I134" s="104"/>
      <c r="J134" s="19"/>
    </row>
    <row r="135" spans="1:14" ht="71.25">
      <c r="A135" s="123" t="s">
        <v>335</v>
      </c>
      <c r="B135" s="124" t="s">
        <v>290</v>
      </c>
      <c r="C135" s="125" t="s">
        <v>26</v>
      </c>
      <c r="D135" s="126">
        <v>23.46</v>
      </c>
      <c r="E135" s="127"/>
      <c r="F135" s="153" t="str" cm="1">
        <f t="array" ref="F135">numtext(E135)</f>
        <v>CERO PESOS 00/100 M.N.</v>
      </c>
      <c r="G135" s="128">
        <f t="shared" si="15"/>
        <v>0</v>
      </c>
      <c r="H135" s="105"/>
      <c r="I135" s="104"/>
      <c r="L135" s="63"/>
      <c r="N135" s="30"/>
    </row>
    <row r="136" spans="1:14" ht="71.25">
      <c r="A136" s="123" t="s">
        <v>85</v>
      </c>
      <c r="B136" s="124" t="s">
        <v>232</v>
      </c>
      <c r="C136" s="125" t="s">
        <v>26</v>
      </c>
      <c r="D136" s="126">
        <v>1.88</v>
      </c>
      <c r="E136" s="127"/>
      <c r="F136" s="153" t="str" cm="1">
        <f t="array" ref="F136">numtext(E136)</f>
        <v>CERO PESOS 00/100 M.N.</v>
      </c>
      <c r="G136" s="128">
        <f t="shared" si="15"/>
        <v>0</v>
      </c>
      <c r="H136" s="105"/>
      <c r="I136" s="104"/>
      <c r="L136" s="63"/>
      <c r="N136" s="30"/>
    </row>
    <row r="137" spans="1:14" ht="142.5">
      <c r="A137" s="123" t="s">
        <v>84</v>
      </c>
      <c r="B137" s="124" t="s">
        <v>233</v>
      </c>
      <c r="C137" s="125" t="s">
        <v>234</v>
      </c>
      <c r="D137" s="126">
        <v>4</v>
      </c>
      <c r="E137" s="127"/>
      <c r="F137" s="153" t="str" cm="1">
        <f t="array" ref="F137">numtext(E137)</f>
        <v>CERO PESOS 00/100 M.N.</v>
      </c>
      <c r="G137" s="128">
        <f t="shared" si="15"/>
        <v>0</v>
      </c>
      <c r="H137" s="105"/>
      <c r="I137" s="104"/>
      <c r="L137" s="63"/>
      <c r="N137" s="30"/>
    </row>
    <row r="138" spans="1:14" ht="57">
      <c r="A138" s="123" t="s">
        <v>86</v>
      </c>
      <c r="B138" s="124" t="s">
        <v>235</v>
      </c>
      <c r="C138" s="125" t="s">
        <v>28</v>
      </c>
      <c r="D138" s="126">
        <v>5</v>
      </c>
      <c r="E138" s="127"/>
      <c r="F138" s="153" t="str" cm="1">
        <f t="array" ref="F138">numtext(E138)</f>
        <v>CERO PESOS 00/100 M.N.</v>
      </c>
      <c r="G138" s="128">
        <f t="shared" si="15"/>
        <v>0</v>
      </c>
      <c r="H138" s="105"/>
      <c r="I138" s="104"/>
      <c r="L138" s="63"/>
      <c r="N138" s="30"/>
    </row>
    <row r="139" spans="1:10" s="30" customFormat="1" ht="57">
      <c r="A139" s="123" t="s">
        <v>87</v>
      </c>
      <c r="B139" s="124" t="s">
        <v>376</v>
      </c>
      <c r="C139" s="125" t="s">
        <v>28</v>
      </c>
      <c r="D139" s="126">
        <v>1</v>
      </c>
      <c r="E139" s="127"/>
      <c r="F139" s="154" t="str" cm="1">
        <f t="array" ref="F139">numtext(E139)</f>
        <v>CERO PESOS 00/100 M.N.</v>
      </c>
      <c r="G139" s="128">
        <f>ROUND(D139*E139,2)</f>
        <v>0</v>
      </c>
      <c r="H139" s="105"/>
      <c r="I139" s="104"/>
      <c r="J139" s="19"/>
    </row>
    <row r="140" spans="1:10" s="30" customFormat="1" ht="42.75">
      <c r="A140" s="123" t="s">
        <v>88</v>
      </c>
      <c r="B140" s="124" t="s">
        <v>377</v>
      </c>
      <c r="C140" s="125" t="s">
        <v>28</v>
      </c>
      <c r="D140" s="126">
        <v>2</v>
      </c>
      <c r="E140" s="127"/>
      <c r="F140" s="154" t="str" cm="1">
        <f t="array" ref="F140">numtext(E140)</f>
        <v>CERO PESOS 00/100 M.N.</v>
      </c>
      <c r="G140" s="128">
        <f>ROUND(D140*E140,2)</f>
        <v>0</v>
      </c>
      <c r="H140" s="105"/>
      <c r="I140" s="104"/>
      <c r="J140" s="19"/>
    </row>
    <row r="141" spans="1:14" ht="15">
      <c r="A141" s="117" t="s">
        <v>37</v>
      </c>
      <c r="B141" s="118" t="s">
        <v>236</v>
      </c>
      <c r="C141" s="125"/>
      <c r="D141" s="126"/>
      <c r="E141" s="127"/>
      <c r="F141" s="153"/>
      <c r="G141" s="122">
        <f>SUM(G142:G148)</f>
        <v>0</v>
      </c>
      <c r="H141" s="105"/>
      <c r="I141" s="104"/>
      <c r="L141" s="63"/>
      <c r="N141" s="30"/>
    </row>
    <row r="142" spans="1:14" ht="242.25">
      <c r="A142" s="123" t="s">
        <v>89</v>
      </c>
      <c r="B142" s="124" t="s">
        <v>237</v>
      </c>
      <c r="C142" s="125" t="s">
        <v>28</v>
      </c>
      <c r="D142" s="126">
        <v>7</v>
      </c>
      <c r="E142" s="127"/>
      <c r="F142" s="153" t="str" cm="1">
        <f t="array" ref="F142">numtext(E142)</f>
        <v>CERO PESOS 00/100 M.N.</v>
      </c>
      <c r="G142" s="128">
        <f>ROUND(D142*E142,2)</f>
        <v>0</v>
      </c>
      <c r="H142" s="105"/>
      <c r="I142" s="104"/>
      <c r="L142" s="63"/>
      <c r="N142" s="30"/>
    </row>
    <row r="143" spans="1:14" ht="85.5">
      <c r="A143" s="123" t="s">
        <v>336</v>
      </c>
      <c r="B143" s="124" t="s">
        <v>238</v>
      </c>
      <c r="C143" s="125" t="s">
        <v>28</v>
      </c>
      <c r="D143" s="126">
        <v>5</v>
      </c>
      <c r="E143" s="127"/>
      <c r="F143" s="153" t="str" cm="1">
        <f t="array" ref="F143">numtext(E143)</f>
        <v>CERO PESOS 00/100 M.N.</v>
      </c>
      <c r="G143" s="128">
        <f>ROUND(D143*E143,2)</f>
        <v>0</v>
      </c>
      <c r="H143" s="105"/>
      <c r="I143" s="104"/>
      <c r="L143" s="63"/>
      <c r="N143" s="30"/>
    </row>
    <row r="144" spans="1:14" ht="71.25">
      <c r="A144" s="123" t="s">
        <v>90</v>
      </c>
      <c r="B144" s="124" t="s">
        <v>239</v>
      </c>
      <c r="C144" s="125" t="s">
        <v>28</v>
      </c>
      <c r="D144" s="126">
        <v>2</v>
      </c>
      <c r="E144" s="127"/>
      <c r="F144" s="153" t="str" cm="1">
        <f t="array" ref="F144">numtext(E144)</f>
        <v>CERO PESOS 00/100 M.N.</v>
      </c>
      <c r="G144" s="128">
        <f>ROUND(D144*E144,2)</f>
        <v>0</v>
      </c>
      <c r="H144" s="105"/>
      <c r="I144" s="104"/>
      <c r="L144" s="63"/>
      <c r="N144" s="30"/>
    </row>
    <row r="145" spans="1:14" ht="213.75">
      <c r="A145" s="123" t="s">
        <v>91</v>
      </c>
      <c r="B145" s="124" t="s">
        <v>240</v>
      </c>
      <c r="C145" s="125" t="s">
        <v>28</v>
      </c>
      <c r="D145" s="126">
        <v>99</v>
      </c>
      <c r="E145" s="127"/>
      <c r="F145" s="153" t="str" cm="1">
        <f t="array" ref="F145">numtext(E145)</f>
        <v>CERO PESOS 00/100 M.N.</v>
      </c>
      <c r="G145" s="128">
        <f>ROUND(D145*E145,2)</f>
        <v>0</v>
      </c>
      <c r="H145" s="105"/>
      <c r="I145" s="104"/>
      <c r="L145" s="63"/>
      <c r="N145" s="30"/>
    </row>
    <row r="146" spans="1:10" s="30" customFormat="1" ht="42.75">
      <c r="A146" s="123" t="s">
        <v>92</v>
      </c>
      <c r="B146" s="124" t="s">
        <v>451</v>
      </c>
      <c r="C146" s="125" t="s">
        <v>28</v>
      </c>
      <c r="D146" s="126">
        <v>10</v>
      </c>
      <c r="E146" s="127"/>
      <c r="F146" s="153" t="str" cm="1">
        <f t="array" ref="F146">numtext(E146)</f>
        <v>CERO PESOS 00/100 M.N.</v>
      </c>
      <c r="G146" s="128">
        <f t="shared" si="16" ref="G146">ROUND(D146*E146,2)</f>
        <v>0</v>
      </c>
      <c r="H146" s="105"/>
      <c r="I146" s="104"/>
      <c r="J146" s="59"/>
    </row>
    <row r="147" spans="1:14" ht="57">
      <c r="A147" s="123" t="s">
        <v>93</v>
      </c>
      <c r="B147" s="124" t="s">
        <v>241</v>
      </c>
      <c r="C147" s="125" t="s">
        <v>28</v>
      </c>
      <c r="D147" s="126">
        <v>2</v>
      </c>
      <c r="E147" s="127"/>
      <c r="F147" s="153" t="str" cm="1">
        <f t="array" ref="F147">numtext(E147)</f>
        <v>CERO PESOS 00/100 M.N.</v>
      </c>
      <c r="G147" s="128">
        <f>ROUND(D147*E147,2)</f>
        <v>0</v>
      </c>
      <c r="H147" s="105"/>
      <c r="I147" s="104"/>
      <c r="L147" s="63"/>
      <c r="N147" s="30"/>
    </row>
    <row r="148" spans="1:12" s="30" customFormat="1" ht="57">
      <c r="A148" s="123" t="s">
        <v>94</v>
      </c>
      <c r="B148" s="124" t="s">
        <v>378</v>
      </c>
      <c r="C148" s="125" t="s">
        <v>28</v>
      </c>
      <c r="D148" s="134">
        <v>87</v>
      </c>
      <c r="E148" s="127"/>
      <c r="F148" s="154" t="str" cm="1">
        <f t="array" ref="F148">numtext(E148)</f>
        <v>CERO PESOS 00/100 M.N.</v>
      </c>
      <c r="G148" s="128">
        <f t="shared" si="17" ref="G148">ROUND(D148*E148,2)</f>
        <v>0</v>
      </c>
      <c r="H148" s="105"/>
      <c r="I148" s="104"/>
      <c r="J148" s="19"/>
      <c r="L148" s="63"/>
    </row>
    <row r="149" spans="1:14" ht="15">
      <c r="A149" s="117" t="s">
        <v>38</v>
      </c>
      <c r="B149" s="118" t="s">
        <v>242</v>
      </c>
      <c r="C149" s="125"/>
      <c r="D149" s="126"/>
      <c r="E149" s="127"/>
      <c r="F149" s="153"/>
      <c r="G149" s="122">
        <f>SUM(G150:G156)</f>
        <v>0</v>
      </c>
      <c r="H149" s="105"/>
      <c r="I149" s="104"/>
      <c r="L149" s="63"/>
      <c r="N149" s="30"/>
    </row>
    <row r="150" spans="1:12" s="30" customFormat="1" ht="57">
      <c r="A150" s="123" t="s">
        <v>95</v>
      </c>
      <c r="B150" s="124" t="s">
        <v>379</v>
      </c>
      <c r="C150" s="125" t="s">
        <v>26</v>
      </c>
      <c r="D150" s="126">
        <v>580</v>
      </c>
      <c r="E150" s="127"/>
      <c r="F150" s="154" t="str" cm="1">
        <f t="array" ref="F150">numtext(E150)</f>
        <v>CERO PESOS 00/100 M.N.</v>
      </c>
      <c r="G150" s="128">
        <f t="shared" si="18" ref="G150:G153">ROUND(D150*E150,2)</f>
        <v>0</v>
      </c>
      <c r="H150" s="105"/>
      <c r="I150" s="104"/>
      <c r="J150" s="19"/>
      <c r="L150" s="63"/>
    </row>
    <row r="151" spans="1:12" s="30" customFormat="1" ht="57">
      <c r="A151" s="123" t="s">
        <v>96</v>
      </c>
      <c r="B151" s="124" t="s">
        <v>380</v>
      </c>
      <c r="C151" s="125" t="s">
        <v>26</v>
      </c>
      <c r="D151" s="126">
        <v>320</v>
      </c>
      <c r="E151" s="127"/>
      <c r="F151" s="154" t="str" cm="1">
        <f t="array" ref="F151">numtext(E151)</f>
        <v>CERO PESOS 00/100 M.N.</v>
      </c>
      <c r="G151" s="128">
        <f t="shared" si="18"/>
        <v>0</v>
      </c>
      <c r="H151" s="105"/>
      <c r="I151" s="104"/>
      <c r="J151" s="19"/>
      <c r="L151" s="63"/>
    </row>
    <row r="152" spans="1:14" ht="42.75">
      <c r="A152" s="123" t="s">
        <v>97</v>
      </c>
      <c r="B152" s="124" t="s">
        <v>445</v>
      </c>
      <c r="C152" s="125" t="s">
        <v>26</v>
      </c>
      <c r="D152" s="126">
        <v>100</v>
      </c>
      <c r="E152" s="127"/>
      <c r="F152" s="153" t="str" cm="1">
        <f t="array" ref="F152">numtext(E152)</f>
        <v>CERO PESOS 00/100 M.N.</v>
      </c>
      <c r="G152" s="128">
        <f t="shared" si="18"/>
        <v>0</v>
      </c>
      <c r="H152" s="105"/>
      <c r="I152" s="104"/>
      <c r="J152" s="19"/>
      <c r="K152" s="19"/>
      <c r="L152" s="19"/>
      <c r="N152" s="30"/>
    </row>
    <row r="153" spans="1:12" s="30" customFormat="1" ht="71.25">
      <c r="A153" s="123" t="s">
        <v>98</v>
      </c>
      <c r="B153" s="124" t="s">
        <v>381</v>
      </c>
      <c r="C153" s="125" t="s">
        <v>26</v>
      </c>
      <c r="D153" s="126">
        <v>600</v>
      </c>
      <c r="E153" s="127"/>
      <c r="F153" s="154" t="str" cm="1">
        <f t="array" ref="F153">numtext(E153)</f>
        <v>CERO PESOS 00/100 M.N.</v>
      </c>
      <c r="G153" s="128">
        <f t="shared" si="18"/>
        <v>0</v>
      </c>
      <c r="H153" s="105"/>
      <c r="I153" s="104"/>
      <c r="J153" s="19"/>
      <c r="L153" s="63"/>
    </row>
    <row r="154" spans="1:14" ht="71.25">
      <c r="A154" s="123" t="s">
        <v>99</v>
      </c>
      <c r="B154" s="124" t="s">
        <v>244</v>
      </c>
      <c r="C154" s="125" t="s">
        <v>26</v>
      </c>
      <c r="D154" s="126">
        <v>720</v>
      </c>
      <c r="E154" s="127"/>
      <c r="F154" s="153" t="str" cm="1">
        <f t="array" ref="F154">numtext(E154)</f>
        <v>CERO PESOS 00/100 M.N.</v>
      </c>
      <c r="G154" s="128">
        <f>ROUND(D154*E154,2)</f>
        <v>0</v>
      </c>
      <c r="H154" s="105"/>
      <c r="I154" s="104"/>
      <c r="L154" s="63"/>
      <c r="N154" s="30"/>
    </row>
    <row r="155" spans="1:14" ht="71.25">
      <c r="A155" s="123" t="s">
        <v>100</v>
      </c>
      <c r="B155" s="124" t="s">
        <v>246</v>
      </c>
      <c r="C155" s="125" t="s">
        <v>26</v>
      </c>
      <c r="D155" s="126">
        <v>200</v>
      </c>
      <c r="E155" s="127"/>
      <c r="F155" s="153" t="str" cm="1">
        <f t="array" ref="F155">numtext(E155)</f>
        <v>CERO PESOS 00/100 M.N.</v>
      </c>
      <c r="G155" s="128">
        <f>ROUND(D155*E155,2)</f>
        <v>0</v>
      </c>
      <c r="H155" s="105"/>
      <c r="I155" s="104"/>
      <c r="L155" s="63"/>
      <c r="N155" s="30"/>
    </row>
    <row r="156" spans="1:14" ht="114">
      <c r="A156" s="123" t="s">
        <v>101</v>
      </c>
      <c r="B156" s="124" t="s">
        <v>444</v>
      </c>
      <c r="C156" s="125" t="s">
        <v>28</v>
      </c>
      <c r="D156" s="126">
        <v>50</v>
      </c>
      <c r="E156" s="127"/>
      <c r="F156" s="153" t="str" cm="1">
        <f t="array" ref="F156">numtext(E156)</f>
        <v>CERO PESOS 00/100 M.N.</v>
      </c>
      <c r="G156" s="128">
        <f t="shared" si="19" ref="G156">ROUND(D156*E156,2)</f>
        <v>0</v>
      </c>
      <c r="H156" s="105"/>
      <c r="I156" s="104"/>
      <c r="J156" s="19"/>
      <c r="K156" s="19"/>
      <c r="L156" s="19"/>
      <c r="N156" s="30"/>
    </row>
    <row r="157" spans="1:14" ht="15">
      <c r="A157" s="117" t="s">
        <v>39</v>
      </c>
      <c r="B157" s="118" t="s">
        <v>247</v>
      </c>
      <c r="C157" s="125"/>
      <c r="D157" s="126"/>
      <c r="E157" s="127"/>
      <c r="F157" s="153"/>
      <c r="G157" s="122">
        <f>SUM(G158:G163)</f>
        <v>0</v>
      </c>
      <c r="H157" s="105"/>
      <c r="I157" s="104"/>
      <c r="L157" s="63"/>
      <c r="N157" s="30"/>
    </row>
    <row r="158" spans="1:14" ht="114">
      <c r="A158" s="123" t="s">
        <v>102</v>
      </c>
      <c r="B158" s="124" t="s">
        <v>291</v>
      </c>
      <c r="C158" s="125" t="s">
        <v>23</v>
      </c>
      <c r="D158" s="126">
        <v>27.17</v>
      </c>
      <c r="E158" s="127"/>
      <c r="F158" s="153" t="str" cm="1">
        <f t="array" ref="F158">numtext(E158)</f>
        <v>CERO PESOS 00/100 M.N.</v>
      </c>
      <c r="G158" s="128">
        <f>ROUND(D158*E158,2)</f>
        <v>0</v>
      </c>
      <c r="H158" s="105"/>
      <c r="I158" s="104"/>
      <c r="L158" s="63"/>
      <c r="N158" s="30"/>
    </row>
    <row r="159" spans="1:14" ht="114">
      <c r="A159" s="123" t="s">
        <v>103</v>
      </c>
      <c r="B159" s="124" t="s">
        <v>248</v>
      </c>
      <c r="C159" s="125" t="s">
        <v>26</v>
      </c>
      <c r="D159" s="126">
        <v>40.85</v>
      </c>
      <c r="E159" s="127"/>
      <c r="F159" s="153" t="str" cm="1">
        <f t="array" ref="F159">numtext(E159)</f>
        <v>CERO PESOS 00/100 M.N.</v>
      </c>
      <c r="G159" s="128">
        <f>ROUND(D159*E159,2)</f>
        <v>0</v>
      </c>
      <c r="H159" s="105"/>
      <c r="I159" s="104"/>
      <c r="L159" s="63"/>
      <c r="N159" s="30"/>
    </row>
    <row r="160" spans="1:14" ht="57">
      <c r="A160" s="123" t="s">
        <v>104</v>
      </c>
      <c r="B160" s="124" t="s">
        <v>249</v>
      </c>
      <c r="C160" s="125" t="s">
        <v>23</v>
      </c>
      <c r="D160" s="126">
        <v>20.76</v>
      </c>
      <c r="E160" s="127"/>
      <c r="F160" s="153" t="str" cm="1">
        <f t="array" ref="F160">numtext(E160)</f>
        <v>CERO PESOS 00/100 M.N.</v>
      </c>
      <c r="G160" s="128">
        <f>ROUND(D160*E160,2)</f>
        <v>0</v>
      </c>
      <c r="H160" s="105"/>
      <c r="I160" s="104"/>
      <c r="L160" s="63"/>
      <c r="N160" s="30"/>
    </row>
    <row r="161" spans="1:14" ht="85.5">
      <c r="A161" s="123" t="s">
        <v>83</v>
      </c>
      <c r="B161" s="124" t="s">
        <v>250</v>
      </c>
      <c r="C161" s="125" t="s">
        <v>23</v>
      </c>
      <c r="D161" s="126">
        <v>25.58</v>
      </c>
      <c r="E161" s="127"/>
      <c r="F161" s="153" t="str" cm="1">
        <f t="array" ref="F161">numtext(E161)</f>
        <v>CERO PESOS 00/100 M.N.</v>
      </c>
      <c r="G161" s="128">
        <f>ROUND(D161*E161,2)</f>
        <v>0</v>
      </c>
      <c r="H161" s="105"/>
      <c r="I161" s="104"/>
      <c r="L161" s="63"/>
      <c r="N161" s="30"/>
    </row>
    <row r="162" spans="1:14" ht="71.25">
      <c r="A162" s="123" t="s">
        <v>337</v>
      </c>
      <c r="B162" s="124" t="s">
        <v>251</v>
      </c>
      <c r="C162" s="125" t="s">
        <v>23</v>
      </c>
      <c r="D162" s="126">
        <v>222.71</v>
      </c>
      <c r="E162" s="127"/>
      <c r="F162" s="153" t="str" cm="1">
        <f t="array" ref="F162">numtext(E162)</f>
        <v>CERO PESOS 00/100 M.N.</v>
      </c>
      <c r="G162" s="128">
        <f>ROUND(D162*E162,2)</f>
        <v>0</v>
      </c>
      <c r="H162" s="105"/>
      <c r="I162" s="104"/>
      <c r="L162" s="63"/>
      <c r="N162" s="30"/>
    </row>
    <row r="163" spans="1:9" s="30" customFormat="1" ht="99.75">
      <c r="A163" s="123" t="s">
        <v>105</v>
      </c>
      <c r="B163" s="124" t="s">
        <v>113</v>
      </c>
      <c r="C163" s="125" t="s">
        <v>25</v>
      </c>
      <c r="D163" s="126">
        <v>300</v>
      </c>
      <c r="E163" s="127"/>
      <c r="F163" s="153" t="str" cm="1">
        <f t="array" ref="F163">numtext(E163)</f>
        <v>CERO PESOS 00/100 M.N.</v>
      </c>
      <c r="G163" s="128">
        <f t="shared" si="20" ref="G163">ROUND(D163*E163,2)</f>
        <v>0</v>
      </c>
      <c r="H163" s="105"/>
      <c r="I163" s="104"/>
    </row>
    <row r="164" spans="1:14" ht="15">
      <c r="A164" s="117" t="s">
        <v>40</v>
      </c>
      <c r="B164" s="118" t="s">
        <v>252</v>
      </c>
      <c r="C164" s="125"/>
      <c r="D164" s="126"/>
      <c r="E164" s="127"/>
      <c r="F164" s="153"/>
      <c r="G164" s="122">
        <f>SUM(G165:G180)</f>
        <v>0</v>
      </c>
      <c r="H164" s="105"/>
      <c r="I164" s="104"/>
      <c r="L164" s="63"/>
      <c r="N164" s="30"/>
    </row>
    <row r="165" spans="1:14" ht="57">
      <c r="A165" s="123" t="s">
        <v>106</v>
      </c>
      <c r="B165" s="124" t="s">
        <v>253</v>
      </c>
      <c r="C165" s="125" t="s">
        <v>28</v>
      </c>
      <c r="D165" s="126">
        <v>2</v>
      </c>
      <c r="E165" s="127"/>
      <c r="F165" s="153" t="str" cm="1">
        <f t="array" ref="F165">numtext(E165)</f>
        <v>CERO PESOS 00/100 M.N.</v>
      </c>
      <c r="G165" s="128">
        <f t="shared" si="21" ref="G165:G180">ROUND(D165*E165,2)</f>
        <v>0</v>
      </c>
      <c r="H165" s="105"/>
      <c r="I165" s="104"/>
      <c r="L165" s="63"/>
      <c r="N165" s="30"/>
    </row>
    <row r="166" spans="1:14" ht="71.25">
      <c r="A166" s="123" t="s">
        <v>107</v>
      </c>
      <c r="B166" s="124" t="s">
        <v>254</v>
      </c>
      <c r="C166" s="125" t="s">
        <v>28</v>
      </c>
      <c r="D166" s="126">
        <v>1</v>
      </c>
      <c r="E166" s="127"/>
      <c r="F166" s="153" t="str" cm="1">
        <f t="array" ref="F166">numtext(E166)</f>
        <v>CERO PESOS 00/100 M.N.</v>
      </c>
      <c r="G166" s="128">
        <f t="shared" si="21"/>
        <v>0</v>
      </c>
      <c r="H166" s="105"/>
      <c r="I166" s="104"/>
      <c r="L166" s="63"/>
      <c r="N166" s="30"/>
    </row>
    <row r="167" spans="1:14" ht="42.75">
      <c r="A167" s="123" t="s">
        <v>338</v>
      </c>
      <c r="B167" s="124" t="s">
        <v>255</v>
      </c>
      <c r="C167" s="125" t="s">
        <v>28</v>
      </c>
      <c r="D167" s="126">
        <v>1</v>
      </c>
      <c r="E167" s="127"/>
      <c r="F167" s="153" t="str" cm="1">
        <f t="array" ref="F167">numtext(E167)</f>
        <v>CERO PESOS 00/100 M.N.</v>
      </c>
      <c r="G167" s="128">
        <f t="shared" si="21"/>
        <v>0</v>
      </c>
      <c r="H167" s="105"/>
      <c r="I167" s="104"/>
      <c r="L167" s="63"/>
      <c r="N167" s="30"/>
    </row>
    <row r="168" spans="1:14" ht="42.75">
      <c r="A168" s="123" t="s">
        <v>243</v>
      </c>
      <c r="B168" s="124" t="s">
        <v>256</v>
      </c>
      <c r="C168" s="125" t="s">
        <v>28</v>
      </c>
      <c r="D168" s="126">
        <v>1</v>
      </c>
      <c r="E168" s="127"/>
      <c r="F168" s="153" t="str" cm="1">
        <f t="array" ref="F168">numtext(E168)</f>
        <v>CERO PESOS 00/100 M.N.</v>
      </c>
      <c r="G168" s="128">
        <f t="shared" si="21"/>
        <v>0</v>
      </c>
      <c r="H168" s="105"/>
      <c r="I168" s="104"/>
      <c r="L168" s="63"/>
      <c r="N168" s="30"/>
    </row>
    <row r="169" spans="1:14" ht="85.5">
      <c r="A169" s="123" t="s">
        <v>245</v>
      </c>
      <c r="B169" s="124" t="s">
        <v>257</v>
      </c>
      <c r="C169" s="125" t="s">
        <v>28</v>
      </c>
      <c r="D169" s="126">
        <v>1</v>
      </c>
      <c r="E169" s="127"/>
      <c r="F169" s="153" t="str" cm="1">
        <f t="array" ref="F169">numtext(E169)</f>
        <v>CERO PESOS 00/100 M.N.</v>
      </c>
      <c r="G169" s="128">
        <f t="shared" si="21"/>
        <v>0</v>
      </c>
      <c r="H169" s="105"/>
      <c r="I169" s="104"/>
      <c r="L169" s="63"/>
      <c r="N169" s="30"/>
    </row>
    <row r="170" spans="1:14" ht="57">
      <c r="A170" s="123" t="s">
        <v>339</v>
      </c>
      <c r="B170" s="124" t="s">
        <v>258</v>
      </c>
      <c r="C170" s="125" t="s">
        <v>23</v>
      </c>
      <c r="D170" s="126">
        <v>0.48</v>
      </c>
      <c r="E170" s="127"/>
      <c r="F170" s="153" t="str" cm="1">
        <f t="array" ref="F170">numtext(E170)</f>
        <v>CERO PESOS 00/100 M.N.</v>
      </c>
      <c r="G170" s="128">
        <f t="shared" si="21"/>
        <v>0</v>
      </c>
      <c r="H170" s="105"/>
      <c r="I170" s="104"/>
      <c r="L170" s="63"/>
      <c r="N170" s="30"/>
    </row>
    <row r="171" spans="1:14" ht="57">
      <c r="A171" s="123" t="s">
        <v>340</v>
      </c>
      <c r="B171" s="124" t="s">
        <v>259</v>
      </c>
      <c r="C171" s="125" t="s">
        <v>28</v>
      </c>
      <c r="D171" s="126">
        <v>1</v>
      </c>
      <c r="E171" s="127"/>
      <c r="F171" s="153" t="str" cm="1">
        <f t="array" ref="F171">numtext(E171)</f>
        <v>CERO PESOS 00/100 M.N.</v>
      </c>
      <c r="G171" s="128">
        <f t="shared" si="21"/>
        <v>0</v>
      </c>
      <c r="H171" s="105"/>
      <c r="I171" s="104"/>
      <c r="L171" s="63"/>
      <c r="N171" s="30"/>
    </row>
    <row r="172" spans="1:14" ht="42.75">
      <c r="A172" s="123" t="s">
        <v>341</v>
      </c>
      <c r="B172" s="124" t="s">
        <v>260</v>
      </c>
      <c r="C172" s="125" t="s">
        <v>28</v>
      </c>
      <c r="D172" s="126">
        <v>1</v>
      </c>
      <c r="E172" s="127"/>
      <c r="F172" s="153" t="str" cm="1">
        <f t="array" ref="F172">numtext(E172)</f>
        <v>CERO PESOS 00/100 M.N.</v>
      </c>
      <c r="G172" s="128">
        <f t="shared" si="21"/>
        <v>0</v>
      </c>
      <c r="H172" s="105"/>
      <c r="I172" s="104"/>
      <c r="L172" s="63"/>
      <c r="N172" s="30"/>
    </row>
    <row r="173" spans="1:14" ht="57">
      <c r="A173" s="123" t="s">
        <v>342</v>
      </c>
      <c r="B173" s="124" t="s">
        <v>261</v>
      </c>
      <c r="C173" s="125" t="s">
        <v>28</v>
      </c>
      <c r="D173" s="126">
        <v>6</v>
      </c>
      <c r="E173" s="127"/>
      <c r="F173" s="153" t="str" cm="1">
        <f t="array" ref="F173">numtext(E173)</f>
        <v>CERO PESOS 00/100 M.N.</v>
      </c>
      <c r="G173" s="128">
        <f t="shared" si="21"/>
        <v>0</v>
      </c>
      <c r="H173" s="105"/>
      <c r="I173" s="104"/>
      <c r="L173" s="63"/>
      <c r="N173" s="30"/>
    </row>
    <row r="174" spans="1:14" ht="42.75">
      <c r="A174" s="123" t="s">
        <v>343</v>
      </c>
      <c r="B174" s="124" t="s">
        <v>262</v>
      </c>
      <c r="C174" s="125" t="s">
        <v>28</v>
      </c>
      <c r="D174" s="126">
        <v>1</v>
      </c>
      <c r="E174" s="127"/>
      <c r="F174" s="153" t="str" cm="1">
        <f t="array" ref="F174">numtext(E174)</f>
        <v>CERO PESOS 00/100 M.N.</v>
      </c>
      <c r="G174" s="128">
        <f t="shared" si="21"/>
        <v>0</v>
      </c>
      <c r="H174" s="105"/>
      <c r="I174" s="104"/>
      <c r="L174" s="63"/>
      <c r="N174" s="30"/>
    </row>
    <row r="175" spans="1:14" ht="42.75">
      <c r="A175" s="123" t="s">
        <v>394</v>
      </c>
      <c r="B175" s="124" t="s">
        <v>263</v>
      </c>
      <c r="C175" s="125" t="s">
        <v>28</v>
      </c>
      <c r="D175" s="126">
        <v>1</v>
      </c>
      <c r="E175" s="127"/>
      <c r="F175" s="153" t="str" cm="1">
        <f t="array" ref="F175">numtext(E175)</f>
        <v>CERO PESOS 00/100 M.N.</v>
      </c>
      <c r="G175" s="128">
        <f t="shared" si="21"/>
        <v>0</v>
      </c>
      <c r="H175" s="105"/>
      <c r="I175" s="104"/>
      <c r="L175" s="63"/>
      <c r="N175" s="30"/>
    </row>
    <row r="176" spans="1:14" ht="42.75">
      <c r="A176" s="123" t="s">
        <v>395</v>
      </c>
      <c r="B176" s="124" t="s">
        <v>264</v>
      </c>
      <c r="C176" s="125" t="s">
        <v>265</v>
      </c>
      <c r="D176" s="126">
        <v>1</v>
      </c>
      <c r="E176" s="127"/>
      <c r="F176" s="153" t="str" cm="1">
        <f t="array" ref="F176">numtext(E176)</f>
        <v>CERO PESOS 00/100 M.N.</v>
      </c>
      <c r="G176" s="128">
        <f t="shared" si="21"/>
        <v>0</v>
      </c>
      <c r="H176" s="105"/>
      <c r="I176" s="104"/>
      <c r="L176" s="63"/>
      <c r="N176" s="30"/>
    </row>
    <row r="177" spans="1:14" ht="57">
      <c r="A177" s="123" t="s">
        <v>396</v>
      </c>
      <c r="B177" s="124" t="s">
        <v>266</v>
      </c>
      <c r="C177" s="125" t="s">
        <v>28</v>
      </c>
      <c r="D177" s="126">
        <v>1</v>
      </c>
      <c r="E177" s="127"/>
      <c r="F177" s="153" t="str" cm="1">
        <f t="array" ref="F177">numtext(E177)</f>
        <v>CERO PESOS 00/100 M.N.</v>
      </c>
      <c r="G177" s="128">
        <f t="shared" si="21"/>
        <v>0</v>
      </c>
      <c r="H177" s="105"/>
      <c r="I177" s="104"/>
      <c r="L177" s="63"/>
      <c r="N177" s="30"/>
    </row>
    <row r="178" spans="1:14" ht="57">
      <c r="A178" s="123" t="s">
        <v>397</v>
      </c>
      <c r="B178" s="124" t="s">
        <v>267</v>
      </c>
      <c r="C178" s="125" t="s">
        <v>28</v>
      </c>
      <c r="D178" s="126">
        <v>3</v>
      </c>
      <c r="E178" s="127"/>
      <c r="F178" s="153" t="str" cm="1">
        <f t="array" ref="F178">numtext(E178)</f>
        <v>CERO PESOS 00/100 M.N.</v>
      </c>
      <c r="G178" s="128">
        <f t="shared" si="21"/>
        <v>0</v>
      </c>
      <c r="H178" s="105"/>
      <c r="I178" s="104"/>
      <c r="L178" s="63"/>
      <c r="N178" s="30"/>
    </row>
    <row r="179" spans="1:14" ht="114">
      <c r="A179" s="123" t="s">
        <v>398</v>
      </c>
      <c r="B179" s="124" t="s">
        <v>268</v>
      </c>
      <c r="C179" s="125" t="s">
        <v>28</v>
      </c>
      <c r="D179" s="126">
        <v>2</v>
      </c>
      <c r="E179" s="127"/>
      <c r="F179" s="153" t="str" cm="1">
        <f t="array" ref="F179">numtext(E179)</f>
        <v>CERO PESOS 00/100 M.N.</v>
      </c>
      <c r="G179" s="128">
        <f t="shared" si="21"/>
        <v>0</v>
      </c>
      <c r="H179" s="105"/>
      <c r="I179" s="104"/>
      <c r="L179" s="63"/>
      <c r="N179" s="30"/>
    </row>
    <row r="180" spans="1:14" ht="57">
      <c r="A180" s="123" t="s">
        <v>399</v>
      </c>
      <c r="B180" s="124" t="s">
        <v>269</v>
      </c>
      <c r="C180" s="125" t="s">
        <v>28</v>
      </c>
      <c r="D180" s="126">
        <v>2</v>
      </c>
      <c r="E180" s="127"/>
      <c r="F180" s="153" t="str" cm="1">
        <f t="array" ref="F180">numtext(E180)</f>
        <v>CERO PESOS 00/100 M.N.</v>
      </c>
      <c r="G180" s="128">
        <f t="shared" si="21"/>
        <v>0</v>
      </c>
      <c r="H180" s="105"/>
      <c r="I180" s="104"/>
      <c r="L180" s="63"/>
      <c r="N180" s="30"/>
    </row>
    <row r="181" spans="1:14" ht="15">
      <c r="A181" s="117" t="s">
        <v>274</v>
      </c>
      <c r="B181" s="118" t="s">
        <v>270</v>
      </c>
      <c r="C181" s="125"/>
      <c r="D181" s="126"/>
      <c r="E181" s="127"/>
      <c r="F181" s="153"/>
      <c r="G181" s="122">
        <f>SUM(G182:G185)</f>
        <v>0</v>
      </c>
      <c r="H181" s="105"/>
      <c r="I181" s="104"/>
      <c r="L181" s="63"/>
      <c r="N181" s="30"/>
    </row>
    <row r="182" spans="1:14" ht="128.25">
      <c r="A182" s="123" t="s">
        <v>400</v>
      </c>
      <c r="B182" s="124" t="s">
        <v>288</v>
      </c>
      <c r="C182" s="125" t="s">
        <v>28</v>
      </c>
      <c r="D182" s="126">
        <v>2</v>
      </c>
      <c r="E182" s="127"/>
      <c r="F182" s="153" t="str" cm="1">
        <f t="array" ref="F182">numtext(E182)</f>
        <v>CERO PESOS 00/100 M.N.</v>
      </c>
      <c r="G182" s="128">
        <f>ROUND(D182*E182,2)</f>
        <v>0</v>
      </c>
      <c r="H182" s="105"/>
      <c r="I182" s="104"/>
      <c r="L182" s="63"/>
      <c r="N182" s="30"/>
    </row>
    <row r="183" spans="1:14" ht="42.75">
      <c r="A183" s="123" t="s">
        <v>401</v>
      </c>
      <c r="B183" s="124" t="s">
        <v>271</v>
      </c>
      <c r="C183" s="125" t="s">
        <v>28</v>
      </c>
      <c r="D183" s="126">
        <v>1</v>
      </c>
      <c r="E183" s="127"/>
      <c r="F183" s="153" t="str" cm="1">
        <f t="array" ref="F183">numtext(E183)</f>
        <v>CERO PESOS 00/100 M.N.</v>
      </c>
      <c r="G183" s="128">
        <f>ROUND(D183*E183,2)</f>
        <v>0</v>
      </c>
      <c r="H183" s="105"/>
      <c r="I183" s="104"/>
      <c r="L183" s="63"/>
      <c r="N183" s="30"/>
    </row>
    <row r="184" spans="1:14" ht="42.75">
      <c r="A184" s="123" t="s">
        <v>402</v>
      </c>
      <c r="B184" s="124" t="s">
        <v>272</v>
      </c>
      <c r="C184" s="125" t="s">
        <v>28</v>
      </c>
      <c r="D184" s="126">
        <v>1</v>
      </c>
      <c r="E184" s="127"/>
      <c r="F184" s="153" t="str" cm="1">
        <f t="array" ref="F184">numtext(E184)</f>
        <v>CERO PESOS 00/100 M.N.</v>
      </c>
      <c r="G184" s="128">
        <f>ROUND(D184*E184,2)</f>
        <v>0</v>
      </c>
      <c r="H184" s="105"/>
      <c r="I184" s="104"/>
      <c r="L184" s="63"/>
      <c r="N184" s="30"/>
    </row>
    <row r="185" spans="1:14" ht="71.25">
      <c r="A185" s="123" t="s">
        <v>403</v>
      </c>
      <c r="B185" s="124" t="s">
        <v>273</v>
      </c>
      <c r="C185" s="125" t="s">
        <v>28</v>
      </c>
      <c r="D185" s="126">
        <v>2</v>
      </c>
      <c r="E185" s="127"/>
      <c r="F185" s="153" t="str" cm="1">
        <f t="array" ref="F185">numtext(E185)</f>
        <v>CERO PESOS 00/100 M.N.</v>
      </c>
      <c r="G185" s="128">
        <f>ROUND(D185*E185,2)</f>
        <v>0</v>
      </c>
      <c r="H185" s="105"/>
      <c r="I185" s="104"/>
      <c r="L185" s="63"/>
      <c r="N185" s="30"/>
    </row>
    <row r="186" spans="1:14" ht="15">
      <c r="A186" s="117" t="s">
        <v>295</v>
      </c>
      <c r="B186" s="118" t="s">
        <v>275</v>
      </c>
      <c r="C186" s="125"/>
      <c r="D186" s="126"/>
      <c r="E186" s="127"/>
      <c r="F186" s="153"/>
      <c r="G186" s="122">
        <f>SUM(G187:G191)</f>
        <v>0</v>
      </c>
      <c r="H186" s="105"/>
      <c r="I186" s="104"/>
      <c r="L186" s="63"/>
      <c r="N186" s="30"/>
    </row>
    <row r="187" spans="1:14" ht="142.5">
      <c r="A187" s="123" t="s">
        <v>404</v>
      </c>
      <c r="B187" s="124" t="s">
        <v>276</v>
      </c>
      <c r="C187" s="125" t="s">
        <v>23</v>
      </c>
      <c r="D187" s="126">
        <v>2.29</v>
      </c>
      <c r="E187" s="127"/>
      <c r="F187" s="153" t="str" cm="1">
        <f t="array" ref="F187">numtext(E187)</f>
        <v>CERO PESOS 00/100 M.N.</v>
      </c>
      <c r="G187" s="128">
        <f>ROUND(D187*E187,2)</f>
        <v>0</v>
      </c>
      <c r="H187" s="105"/>
      <c r="I187" s="104"/>
      <c r="L187" s="63"/>
      <c r="N187" s="30"/>
    </row>
    <row r="188" spans="1:14" ht="85.5">
      <c r="A188" s="123" t="s">
        <v>405</v>
      </c>
      <c r="B188" s="124" t="s">
        <v>277</v>
      </c>
      <c r="C188" s="125" t="s">
        <v>23</v>
      </c>
      <c r="D188" s="126">
        <v>2.29</v>
      </c>
      <c r="E188" s="127"/>
      <c r="F188" s="153" t="str" cm="1">
        <f t="array" ref="F188">numtext(E188)</f>
        <v>CERO PESOS 00/100 M.N.</v>
      </c>
      <c r="G188" s="128">
        <f>ROUND(D188*E188,2)</f>
        <v>0</v>
      </c>
      <c r="H188" s="105"/>
      <c r="I188" s="104"/>
      <c r="L188" s="63"/>
      <c r="N188" s="30"/>
    </row>
    <row r="189" spans="1:14" ht="85.5">
      <c r="A189" s="123" t="s">
        <v>406</v>
      </c>
      <c r="B189" s="124" t="s">
        <v>292</v>
      </c>
      <c r="C189" s="125" t="s">
        <v>28</v>
      </c>
      <c r="D189" s="126">
        <v>1</v>
      </c>
      <c r="E189" s="140"/>
      <c r="F189" s="153" t="str" cm="1">
        <f t="array" ref="F189">numtext(E189)</f>
        <v>CERO PESOS 00/100 M.N.</v>
      </c>
      <c r="G189" s="128">
        <f t="shared" si="22" ref="G189:G191">ROUND(D189*E189,2)</f>
        <v>0</v>
      </c>
      <c r="H189" s="105"/>
      <c r="I189" s="104"/>
      <c r="L189" s="63"/>
      <c r="N189" s="30"/>
    </row>
    <row r="190" spans="1:14" ht="85.5">
      <c r="A190" s="123" t="s">
        <v>407</v>
      </c>
      <c r="B190" s="124" t="s">
        <v>293</v>
      </c>
      <c r="C190" s="125" t="s">
        <v>28</v>
      </c>
      <c r="D190" s="126">
        <v>2</v>
      </c>
      <c r="E190" s="140"/>
      <c r="F190" s="153" t="str" cm="1">
        <f t="array" ref="F190">numtext(E190)</f>
        <v>CERO PESOS 00/100 M.N.</v>
      </c>
      <c r="G190" s="128">
        <f t="shared" si="22"/>
        <v>0</v>
      </c>
      <c r="H190" s="105"/>
      <c r="I190" s="104"/>
      <c r="L190" s="63"/>
      <c r="N190" s="30"/>
    </row>
    <row r="191" spans="1:14" ht="85.5">
      <c r="A191" s="123" t="s">
        <v>408</v>
      </c>
      <c r="B191" s="124" t="s">
        <v>294</v>
      </c>
      <c r="C191" s="125" t="s">
        <v>28</v>
      </c>
      <c r="D191" s="126">
        <v>1</v>
      </c>
      <c r="E191" s="140"/>
      <c r="F191" s="153" t="str" cm="1">
        <f t="array" ref="F191">numtext(E191)</f>
        <v>CERO PESOS 00/100 M.N.</v>
      </c>
      <c r="G191" s="128">
        <f t="shared" si="22"/>
        <v>0</v>
      </c>
      <c r="H191" s="105"/>
      <c r="I191" s="104"/>
      <c r="L191" s="63"/>
      <c r="N191" s="30"/>
    </row>
    <row r="192" spans="1:9" s="72" customFormat="1" ht="15">
      <c r="A192" s="117" t="s">
        <v>296</v>
      </c>
      <c r="B192" s="118" t="s">
        <v>112</v>
      </c>
      <c r="C192" s="125"/>
      <c r="D192" s="126"/>
      <c r="E192" s="127"/>
      <c r="F192" s="154"/>
      <c r="G192" s="122">
        <f>SUM(G193)</f>
        <v>0</v>
      </c>
      <c r="H192" s="105"/>
      <c r="I192" s="104"/>
    </row>
    <row r="193" spans="1:10" s="72" customFormat="1" ht="99.75">
      <c r="A193" s="123" t="s">
        <v>409</v>
      </c>
      <c r="B193" s="124" t="s">
        <v>113</v>
      </c>
      <c r="C193" s="125" t="s">
        <v>25</v>
      </c>
      <c r="D193" s="126">
        <v>6548.10</v>
      </c>
      <c r="E193" s="127"/>
      <c r="F193" s="154" t="str" cm="1">
        <f t="array" ref="F193">numtext(E193)</f>
        <v>CERO PESOS 00/100 M.N.</v>
      </c>
      <c r="G193" s="128">
        <f t="shared" si="23" ref="G193">ROUND(D193*E193,2)</f>
        <v>0</v>
      </c>
      <c r="H193" s="105"/>
      <c r="I193" s="104"/>
      <c r="J193" s="81"/>
    </row>
    <row r="194" spans="1:14" ht="15">
      <c r="A194" s="117" t="s">
        <v>297</v>
      </c>
      <c r="B194" s="118" t="s">
        <v>279</v>
      </c>
      <c r="C194" s="125"/>
      <c r="D194" s="126"/>
      <c r="E194" s="127"/>
      <c r="F194" s="153"/>
      <c r="G194" s="122">
        <f>SUM(G195:G201)</f>
        <v>0</v>
      </c>
      <c r="H194" s="105"/>
      <c r="I194" s="104"/>
      <c r="L194" s="63"/>
      <c r="N194" s="30"/>
    </row>
    <row r="195" spans="1:14" ht="128.25">
      <c r="A195" s="123" t="s">
        <v>410</v>
      </c>
      <c r="B195" s="124" t="s">
        <v>280</v>
      </c>
      <c r="C195" s="125" t="s">
        <v>234</v>
      </c>
      <c r="D195" s="126">
        <v>1</v>
      </c>
      <c r="E195" s="127"/>
      <c r="F195" s="153" t="str" cm="1">
        <f t="array" ref="F195">numtext(E195)</f>
        <v>CERO PESOS 00/100 M.N.</v>
      </c>
      <c r="G195" s="128">
        <f t="shared" si="24" ref="G195:G197">ROUND(D195*E195,2)</f>
        <v>0</v>
      </c>
      <c r="H195" s="105"/>
      <c r="I195" s="104"/>
      <c r="L195" s="63"/>
      <c r="N195" s="30"/>
    </row>
    <row r="196" spans="1:14" ht="42.75">
      <c r="A196" s="123" t="s">
        <v>411</v>
      </c>
      <c r="B196" s="124" t="s">
        <v>281</v>
      </c>
      <c r="C196" s="125" t="s">
        <v>26</v>
      </c>
      <c r="D196" s="126">
        <v>6.10</v>
      </c>
      <c r="E196" s="127"/>
      <c r="F196" s="153" t="str" cm="1">
        <f t="array" ref="F196">numtext(E196)</f>
        <v>CERO PESOS 00/100 M.N.</v>
      </c>
      <c r="G196" s="128">
        <f t="shared" si="24"/>
        <v>0</v>
      </c>
      <c r="H196" s="105"/>
      <c r="I196" s="104"/>
      <c r="L196" s="63"/>
      <c r="N196" s="30"/>
    </row>
    <row r="197" spans="1:14" ht="128.25">
      <c r="A197" s="123" t="s">
        <v>412</v>
      </c>
      <c r="B197" s="124" t="s">
        <v>282</v>
      </c>
      <c r="C197" s="125" t="s">
        <v>26</v>
      </c>
      <c r="D197" s="126">
        <v>6.10</v>
      </c>
      <c r="E197" s="127"/>
      <c r="F197" s="153" t="str" cm="1">
        <f t="array" ref="F197">numtext(E197)</f>
        <v>CERO PESOS 00/100 M.N.</v>
      </c>
      <c r="G197" s="128">
        <f t="shared" si="24"/>
        <v>0</v>
      </c>
      <c r="H197" s="105"/>
      <c r="I197" s="104"/>
      <c r="L197" s="63"/>
      <c r="N197" s="30"/>
    </row>
    <row r="198" spans="1:14" ht="71.25">
      <c r="A198" s="123" t="s">
        <v>413</v>
      </c>
      <c r="B198" s="124" t="s">
        <v>283</v>
      </c>
      <c r="C198" s="125" t="s">
        <v>28</v>
      </c>
      <c r="D198" s="126">
        <v>1</v>
      </c>
      <c r="E198" s="127"/>
      <c r="F198" s="153" t="str" cm="1">
        <f t="array" ref="F198">numtext(E198)</f>
        <v>CERO PESOS 00/100 M.N.</v>
      </c>
      <c r="G198" s="128">
        <f t="shared" si="25" ref="G198:G200">ROUND(D198*E198,2)</f>
        <v>0</v>
      </c>
      <c r="H198" s="105"/>
      <c r="I198" s="104"/>
      <c r="L198" s="63"/>
      <c r="N198" s="30"/>
    </row>
    <row r="199" spans="1:14" ht="42.75">
      <c r="A199" s="123" t="s">
        <v>414</v>
      </c>
      <c r="B199" s="124" t="s">
        <v>284</v>
      </c>
      <c r="C199" s="125" t="s">
        <v>28</v>
      </c>
      <c r="D199" s="126">
        <v>1</v>
      </c>
      <c r="E199" s="127"/>
      <c r="F199" s="153" t="str" cm="1">
        <f t="array" ref="F199">numtext(E199)</f>
        <v>CERO PESOS 00/100 M.N.</v>
      </c>
      <c r="G199" s="128">
        <f t="shared" si="25"/>
        <v>0</v>
      </c>
      <c r="H199" s="105"/>
      <c r="I199" s="104"/>
      <c r="L199" s="63"/>
      <c r="N199" s="30"/>
    </row>
    <row r="200" spans="1:14" ht="57">
      <c r="A200" s="123" t="s">
        <v>415</v>
      </c>
      <c r="B200" s="124" t="s">
        <v>285</v>
      </c>
      <c r="C200" s="125" t="s">
        <v>28</v>
      </c>
      <c r="D200" s="126">
        <v>1</v>
      </c>
      <c r="E200" s="127"/>
      <c r="F200" s="153" t="str" cm="1">
        <f t="array" ref="F200">numtext(E200)</f>
        <v>CERO PESOS 00/100 M.N.</v>
      </c>
      <c r="G200" s="128">
        <f t="shared" si="25"/>
        <v>0</v>
      </c>
      <c r="H200" s="105"/>
      <c r="I200" s="104"/>
      <c r="L200" s="63"/>
      <c r="N200" s="30"/>
    </row>
    <row r="201" spans="1:14" ht="71.25">
      <c r="A201" s="123" t="s">
        <v>416</v>
      </c>
      <c r="B201" s="124" t="s">
        <v>286</v>
      </c>
      <c r="C201" s="125" t="s">
        <v>28</v>
      </c>
      <c r="D201" s="126">
        <v>1</v>
      </c>
      <c r="E201" s="127"/>
      <c r="F201" s="153" t="str" cm="1">
        <f t="array" ref="F201">numtext(E201)</f>
        <v>CERO PESOS 00/100 M.N.</v>
      </c>
      <c r="G201" s="128">
        <f>ROUND(D201*E201,2)</f>
        <v>0</v>
      </c>
      <c r="H201" s="105"/>
      <c r="I201" s="104"/>
      <c r="L201" s="63"/>
      <c r="N201" s="30"/>
    </row>
    <row r="202" spans="1:14" ht="15">
      <c r="A202" s="117" t="s">
        <v>298</v>
      </c>
      <c r="B202" s="118" t="s">
        <v>49</v>
      </c>
      <c r="C202" s="125"/>
      <c r="D202" s="126"/>
      <c r="E202" s="127"/>
      <c r="F202" s="153"/>
      <c r="G202" s="122">
        <f>SUM(G203:G209)</f>
        <v>0</v>
      </c>
      <c r="H202" s="105"/>
      <c r="I202" s="104"/>
      <c r="L202" s="63"/>
      <c r="N202" s="30"/>
    </row>
    <row r="203" spans="1:14" ht="42.75">
      <c r="A203" s="123" t="s">
        <v>417</v>
      </c>
      <c r="B203" s="124" t="s">
        <v>50</v>
      </c>
      <c r="C203" s="125" t="s">
        <v>23</v>
      </c>
      <c r="D203" s="126">
        <v>1276.01</v>
      </c>
      <c r="E203" s="127"/>
      <c r="F203" s="153" t="str" cm="1">
        <f t="array" ref="F203">numtext(E203)</f>
        <v>CERO PESOS 00/100 M.N.</v>
      </c>
      <c r="G203" s="128">
        <f t="shared" si="26" ref="G203:G209">ROUND(D203*E203,2)</f>
        <v>0</v>
      </c>
      <c r="H203" s="105"/>
      <c r="I203" s="104"/>
      <c r="L203" s="63"/>
      <c r="N203" s="30"/>
    </row>
    <row r="204" spans="1:14" ht="71.25">
      <c r="A204" s="123" t="s">
        <v>418</v>
      </c>
      <c r="B204" s="124" t="s">
        <v>48</v>
      </c>
      <c r="C204" s="125" t="s">
        <v>24</v>
      </c>
      <c r="D204" s="126">
        <v>220.72</v>
      </c>
      <c r="E204" s="127"/>
      <c r="F204" s="153" t="str" cm="1">
        <f t="array" ref="F204">numtext(E204)</f>
        <v>CERO PESOS 00/100 M.N.</v>
      </c>
      <c r="G204" s="128">
        <f t="shared" si="26"/>
        <v>0</v>
      </c>
      <c r="H204" s="105"/>
      <c r="I204" s="104"/>
      <c r="L204" s="63"/>
      <c r="N204" s="30"/>
    </row>
    <row r="205" spans="1:14" ht="142.5">
      <c r="A205" s="123" t="s">
        <v>419</v>
      </c>
      <c r="B205" s="124" t="s">
        <v>62</v>
      </c>
      <c r="C205" s="125" t="s">
        <v>23</v>
      </c>
      <c r="D205" s="126">
        <v>903.93</v>
      </c>
      <c r="E205" s="127"/>
      <c r="F205" s="153" t="str" cm="1">
        <f t="array" ref="F205">numtext(E205)</f>
        <v>CERO PESOS 00/100 M.N.</v>
      </c>
      <c r="G205" s="128">
        <f t="shared" si="26"/>
        <v>0</v>
      </c>
      <c r="H205" s="105"/>
      <c r="I205" s="104"/>
      <c r="L205" s="63"/>
      <c r="N205" s="30"/>
    </row>
    <row r="206" spans="1:12" s="72" customFormat="1" ht="42.75">
      <c r="A206" s="123" t="s">
        <v>420</v>
      </c>
      <c r="B206" s="124" t="s">
        <v>382</v>
      </c>
      <c r="C206" s="125" t="s">
        <v>28</v>
      </c>
      <c r="D206" s="126">
        <v>8</v>
      </c>
      <c r="E206" s="127"/>
      <c r="F206" s="153" t="str" cm="1">
        <f t="array" ref="F206">numtext(E206)</f>
        <v>CERO PESOS 00/100 M.N.</v>
      </c>
      <c r="G206" s="128">
        <f t="shared" si="26"/>
        <v>0</v>
      </c>
      <c r="H206" s="105"/>
      <c r="I206" s="104"/>
      <c r="J206" s="81"/>
      <c r="K206" s="81"/>
      <c r="L206" s="63"/>
    </row>
    <row r="207" spans="1:14" ht="71.25">
      <c r="A207" s="123" t="s">
        <v>421</v>
      </c>
      <c r="B207" s="124" t="s">
        <v>115</v>
      </c>
      <c r="C207" s="125" t="s">
        <v>23</v>
      </c>
      <c r="D207" s="126">
        <v>25.78</v>
      </c>
      <c r="E207" s="127"/>
      <c r="F207" s="153" t="str" cm="1">
        <f t="array" ref="F207">numtext(E207)</f>
        <v>CERO PESOS 00/100 M.N.</v>
      </c>
      <c r="G207" s="128">
        <f t="shared" si="26"/>
        <v>0</v>
      </c>
      <c r="H207" s="105"/>
      <c r="I207" s="104"/>
      <c r="L207" s="63"/>
      <c r="N207" s="30"/>
    </row>
    <row r="208" spans="1:14" ht="42.75">
      <c r="A208" s="123" t="s">
        <v>422</v>
      </c>
      <c r="B208" s="124" t="s">
        <v>43</v>
      </c>
      <c r="C208" s="125" t="s">
        <v>26</v>
      </c>
      <c r="D208" s="126">
        <v>514.94</v>
      </c>
      <c r="E208" s="127"/>
      <c r="F208" s="153" t="str" cm="1">
        <f t="array" ref="F208">numtext(E208)</f>
        <v>CERO PESOS 00/100 M.N.</v>
      </c>
      <c r="G208" s="128">
        <f t="shared" si="26"/>
        <v>0</v>
      </c>
      <c r="H208" s="105"/>
      <c r="I208" s="104"/>
      <c r="L208" s="63"/>
      <c r="N208" s="30"/>
    </row>
    <row r="209" spans="1:14" ht="99.75">
      <c r="A209" s="123" t="s">
        <v>423</v>
      </c>
      <c r="B209" s="124" t="s">
        <v>51</v>
      </c>
      <c r="C209" s="125" t="s">
        <v>26</v>
      </c>
      <c r="D209" s="126">
        <v>514.94</v>
      </c>
      <c r="E209" s="127"/>
      <c r="F209" s="153" t="str" cm="1">
        <f t="array" ref="F209">numtext(E209)</f>
        <v>CERO PESOS 00/100 M.N.</v>
      </c>
      <c r="G209" s="128">
        <f t="shared" si="26"/>
        <v>0</v>
      </c>
      <c r="H209" s="105"/>
      <c r="I209" s="104"/>
      <c r="L209" s="63"/>
      <c r="N209" s="30"/>
    </row>
    <row r="210" spans="1:14" ht="15">
      <c r="A210" s="117" t="s">
        <v>299</v>
      </c>
      <c r="B210" s="118" t="s">
        <v>52</v>
      </c>
      <c r="C210" s="125"/>
      <c r="D210" s="126"/>
      <c r="E210" s="127"/>
      <c r="F210" s="153"/>
      <c r="G210" s="122">
        <f>SUM(G211:G225)</f>
        <v>0</v>
      </c>
      <c r="H210" s="105"/>
      <c r="I210" s="104"/>
      <c r="L210" s="63"/>
      <c r="N210" s="30"/>
    </row>
    <row r="211" spans="1:14" ht="85.5">
      <c r="A211" s="123" t="s">
        <v>424</v>
      </c>
      <c r="B211" s="124" t="s">
        <v>114</v>
      </c>
      <c r="C211" s="125" t="s">
        <v>24</v>
      </c>
      <c r="D211" s="126">
        <v>370.34</v>
      </c>
      <c r="E211" s="127"/>
      <c r="F211" s="153" t="str" cm="1">
        <f t="array" ref="F211">numtext(E211)</f>
        <v>CERO PESOS 00/100 M.N.</v>
      </c>
      <c r="G211" s="128">
        <f>ROUND(D211*E211,2)</f>
        <v>0</v>
      </c>
      <c r="H211" s="105"/>
      <c r="I211" s="104"/>
      <c r="L211" s="63"/>
      <c r="N211" s="30"/>
    </row>
    <row r="212" spans="1:14" ht="57">
      <c r="A212" s="123" t="s">
        <v>425</v>
      </c>
      <c r="B212" s="124" t="s">
        <v>46</v>
      </c>
      <c r="C212" s="125" t="s">
        <v>24</v>
      </c>
      <c r="D212" s="126">
        <v>370.34</v>
      </c>
      <c r="E212" s="127"/>
      <c r="F212" s="153" t="str" cm="1">
        <f t="array" ref="F212">numtext(E212)</f>
        <v>CERO PESOS 00/100 M.N.</v>
      </c>
      <c r="G212" s="128">
        <f>ROUND(D212*E212,2)</f>
        <v>0</v>
      </c>
      <c r="H212" s="105"/>
      <c r="I212" s="104"/>
      <c r="L212" s="63"/>
      <c r="N212" s="30"/>
    </row>
    <row r="213" spans="1:14" ht="57">
      <c r="A213" s="123" t="s">
        <v>426</v>
      </c>
      <c r="B213" s="124" t="s">
        <v>47</v>
      </c>
      <c r="C213" s="125" t="s">
        <v>27</v>
      </c>
      <c r="D213" s="134">
        <v>5555.10</v>
      </c>
      <c r="E213" s="127"/>
      <c r="F213" s="153" t="str" cm="1">
        <f t="array" ref="F213">numtext(E213)</f>
        <v>CERO PESOS 00/100 M.N.</v>
      </c>
      <c r="G213" s="128">
        <f>ROUND(D213*E213,2)</f>
        <v>0</v>
      </c>
      <c r="H213" s="105"/>
      <c r="I213" s="104"/>
      <c r="L213" s="63"/>
      <c r="N213" s="30"/>
    </row>
    <row r="214" spans="1:14" ht="85.5">
      <c r="A214" s="123" t="s">
        <v>427</v>
      </c>
      <c r="B214" s="124" t="s">
        <v>42</v>
      </c>
      <c r="C214" s="125" t="s">
        <v>23</v>
      </c>
      <c r="D214" s="134">
        <v>555.69</v>
      </c>
      <c r="E214" s="127"/>
      <c r="F214" s="153" t="str" cm="1">
        <f t="array" ref="F214">numtext(E214)</f>
        <v>CERO PESOS 00/100 M.N.</v>
      </c>
      <c r="G214" s="128">
        <f>ROUND(D214*E214,2)</f>
        <v>0</v>
      </c>
      <c r="H214" s="105"/>
      <c r="I214" s="104"/>
      <c r="L214" s="63"/>
      <c r="N214" s="30"/>
    </row>
    <row r="215" spans="1:14" ht="71.25">
      <c r="A215" s="123" t="s">
        <v>428</v>
      </c>
      <c r="B215" s="124" t="s">
        <v>63</v>
      </c>
      <c r="C215" s="125" t="s">
        <v>24</v>
      </c>
      <c r="D215" s="126">
        <v>208.93</v>
      </c>
      <c r="E215" s="127"/>
      <c r="F215" s="153" t="str" cm="1">
        <f t="array" ref="F215">numtext(E215)</f>
        <v>CERO PESOS 00/100 M.N.</v>
      </c>
      <c r="G215" s="128">
        <f t="shared" si="27" ref="G215:G225">ROUND(D215*E215,2)</f>
        <v>0</v>
      </c>
      <c r="H215" s="105"/>
      <c r="I215" s="104"/>
      <c r="L215" s="63"/>
      <c r="N215" s="30"/>
    </row>
    <row r="216" spans="1:9" s="30" customFormat="1" ht="114">
      <c r="A216" s="123" t="s">
        <v>429</v>
      </c>
      <c r="B216" s="124" t="s">
        <v>383</v>
      </c>
      <c r="C216" s="125" t="s">
        <v>24</v>
      </c>
      <c r="D216" s="126">
        <v>208.93</v>
      </c>
      <c r="E216" s="127"/>
      <c r="F216" s="153" t="str" cm="1">
        <f t="array" ref="F216">numtext(E216)</f>
        <v>CERO PESOS 00/100 M.N.</v>
      </c>
      <c r="G216" s="128">
        <f t="shared" si="27"/>
        <v>0</v>
      </c>
      <c r="H216" s="105"/>
      <c r="I216" s="104"/>
    </row>
    <row r="217" spans="1:9" s="30" customFormat="1" ht="128.25">
      <c r="A217" s="123" t="s">
        <v>430</v>
      </c>
      <c r="B217" s="124" t="s">
        <v>449</v>
      </c>
      <c r="C217" s="125" t="s">
        <v>28</v>
      </c>
      <c r="D217" s="126">
        <v>88</v>
      </c>
      <c r="E217" s="127"/>
      <c r="F217" s="153" t="str" cm="1">
        <f t="array" ref="F217">numtext(E217)</f>
        <v>CERO PESOS 00/100 M.N.</v>
      </c>
      <c r="G217" s="128">
        <f t="shared" si="27"/>
        <v>0</v>
      </c>
      <c r="H217" s="105"/>
      <c r="I217" s="104"/>
    </row>
    <row r="218" spans="1:9" s="30" customFormat="1" ht="57">
      <c r="A218" s="123" t="s">
        <v>431</v>
      </c>
      <c r="B218" s="124" t="s">
        <v>450</v>
      </c>
      <c r="C218" s="125" t="s">
        <v>25</v>
      </c>
      <c r="D218" s="126">
        <v>598</v>
      </c>
      <c r="E218" s="127"/>
      <c r="F218" s="153" t="str" cm="1">
        <f t="array" ref="F218">numtext(E218)</f>
        <v>CERO PESOS 00/100 M.N.</v>
      </c>
      <c r="G218" s="128">
        <f t="shared" si="27"/>
        <v>0</v>
      </c>
      <c r="H218" s="105"/>
      <c r="I218" s="104"/>
    </row>
    <row r="219" spans="1:14" ht="71.25">
      <c r="A219" s="123" t="s">
        <v>432</v>
      </c>
      <c r="B219" s="124" t="s">
        <v>68</v>
      </c>
      <c r="C219" s="125" t="s">
        <v>23</v>
      </c>
      <c r="D219" s="126">
        <v>535.57</v>
      </c>
      <c r="E219" s="127"/>
      <c r="F219" s="153" t="str" cm="1">
        <f t="array" ref="F219">numtext(E219)</f>
        <v>CERO PESOS 00/100 M.N.</v>
      </c>
      <c r="G219" s="128">
        <f t="shared" si="27"/>
        <v>0</v>
      </c>
      <c r="H219" s="105"/>
      <c r="I219" s="104"/>
      <c r="L219" s="63"/>
      <c r="N219" s="30"/>
    </row>
    <row r="220" spans="1:12" s="30" customFormat="1" ht="42.75">
      <c r="A220" s="123" t="s">
        <v>433</v>
      </c>
      <c r="B220" s="124" t="s">
        <v>43</v>
      </c>
      <c r="C220" s="125" t="s">
        <v>26</v>
      </c>
      <c r="D220" s="126">
        <v>631.14</v>
      </c>
      <c r="E220" s="127"/>
      <c r="F220" s="154" t="str" cm="1">
        <f t="array" ref="F220">numtext(E220)</f>
        <v>CERO PESOS 00/100 M.N.</v>
      </c>
      <c r="G220" s="128">
        <f t="shared" si="27"/>
        <v>0</v>
      </c>
      <c r="H220" s="105"/>
      <c r="I220" s="104"/>
      <c r="J220" s="44"/>
      <c r="K220" s="60"/>
      <c r="L220" s="63"/>
    </row>
    <row r="221" spans="1:12" s="30" customFormat="1" ht="99.75">
      <c r="A221" s="123" t="s">
        <v>434</v>
      </c>
      <c r="B221" s="124" t="s">
        <v>51</v>
      </c>
      <c r="C221" s="125" t="s">
        <v>26</v>
      </c>
      <c r="D221" s="126">
        <v>631.14</v>
      </c>
      <c r="E221" s="127"/>
      <c r="F221" s="154" t="str" cm="1">
        <f t="array" ref="F221">numtext(E221)</f>
        <v>CERO PESOS 00/100 M.N.</v>
      </c>
      <c r="G221" s="128">
        <f t="shared" si="27"/>
        <v>0</v>
      </c>
      <c r="H221" s="105"/>
      <c r="I221" s="104"/>
      <c r="J221" s="44"/>
      <c r="L221" s="63"/>
    </row>
    <row r="222" spans="1:12" s="30" customFormat="1" ht="71.25">
      <c r="A222" s="123" t="s">
        <v>435</v>
      </c>
      <c r="B222" s="124" t="s">
        <v>384</v>
      </c>
      <c r="C222" s="125" t="s">
        <v>26</v>
      </c>
      <c r="D222" s="126">
        <v>163.97</v>
      </c>
      <c r="E222" s="127"/>
      <c r="F222" s="154" t="str" cm="1">
        <f t="array" ref="F222">numtext(E222)</f>
        <v>CERO PESOS 00/100 M.N.</v>
      </c>
      <c r="G222" s="128">
        <f t="shared" si="27"/>
        <v>0</v>
      </c>
      <c r="H222" s="105"/>
      <c r="I222" s="104"/>
      <c r="J222" s="44"/>
      <c r="K222" s="59"/>
      <c r="L222" s="63"/>
    </row>
    <row r="223" spans="1:12" s="30" customFormat="1" ht="99.75">
      <c r="A223" s="123" t="s">
        <v>436</v>
      </c>
      <c r="B223" s="124" t="s">
        <v>385</v>
      </c>
      <c r="C223" s="125" t="s">
        <v>26</v>
      </c>
      <c r="D223" s="126">
        <v>63.32</v>
      </c>
      <c r="E223" s="127"/>
      <c r="F223" s="154" t="str" cm="1">
        <f t="array" ref="F223">numtext(E223)</f>
        <v>CERO PESOS 00/100 M.N.</v>
      </c>
      <c r="G223" s="128">
        <f t="shared" si="27"/>
        <v>0</v>
      </c>
      <c r="H223" s="105"/>
      <c r="I223" s="104"/>
      <c r="J223" s="44"/>
      <c r="K223" s="60"/>
      <c r="L223" s="63"/>
    </row>
    <row r="224" spans="1:12" s="30" customFormat="1" ht="85.5">
      <c r="A224" s="123" t="s">
        <v>437</v>
      </c>
      <c r="B224" s="124" t="s">
        <v>386</v>
      </c>
      <c r="C224" s="125" t="s">
        <v>28</v>
      </c>
      <c r="D224" s="126">
        <v>6</v>
      </c>
      <c r="E224" s="127"/>
      <c r="F224" s="154" t="str" cm="1">
        <f t="array" ref="F224">numtext(E224)</f>
        <v>CERO PESOS 00/100 M.N.</v>
      </c>
      <c r="G224" s="128">
        <f t="shared" si="27"/>
        <v>0</v>
      </c>
      <c r="H224" s="105"/>
      <c r="I224" s="104"/>
      <c r="J224" s="44"/>
      <c r="K224" s="60"/>
      <c r="L224" s="63"/>
    </row>
    <row r="225" spans="1:11" s="30" customFormat="1" ht="57">
      <c r="A225" s="123" t="s">
        <v>438</v>
      </c>
      <c r="B225" s="124" t="s">
        <v>387</v>
      </c>
      <c r="C225" s="125" t="s">
        <v>28</v>
      </c>
      <c r="D225" s="126">
        <v>20</v>
      </c>
      <c r="E225" s="127"/>
      <c r="F225" s="153" t="str" cm="1">
        <f t="array" ref="F225">numtext(E225)</f>
        <v>CERO PESOS 00/100 M.N.</v>
      </c>
      <c r="G225" s="128">
        <f t="shared" si="27"/>
        <v>0</v>
      </c>
      <c r="H225" s="105"/>
      <c r="I225" s="104"/>
      <c r="J225" s="60"/>
      <c r="K225" s="60"/>
    </row>
    <row r="226" spans="1:15" s="30" customFormat="1" ht="15">
      <c r="A226" s="117" t="s">
        <v>278</v>
      </c>
      <c r="B226" s="118" t="s">
        <v>53</v>
      </c>
      <c r="C226" s="125"/>
      <c r="D226" s="126"/>
      <c r="E226" s="127"/>
      <c r="F226" s="153"/>
      <c r="G226" s="122">
        <f>SUM(G227:G233)</f>
        <v>0</v>
      </c>
      <c r="H226" s="105"/>
      <c r="I226" s="104"/>
      <c r="J226" s="64"/>
      <c r="K226" s="56"/>
      <c r="L226" s="63"/>
      <c r="M226" s="61"/>
      <c r="N226" s="61"/>
      <c r="O226" s="61"/>
    </row>
    <row r="227" spans="1:12" s="30" customFormat="1" ht="28.5">
      <c r="A227" s="123" t="s">
        <v>439</v>
      </c>
      <c r="B227" s="124" t="s">
        <v>64</v>
      </c>
      <c r="C227" s="125" t="s">
        <v>26</v>
      </c>
      <c r="D227" s="126">
        <v>80</v>
      </c>
      <c r="E227" s="127"/>
      <c r="F227" s="153" t="str" cm="1">
        <f t="array" ref="F227">numtext(E227)</f>
        <v>CERO PESOS 00/100 M.N.</v>
      </c>
      <c r="G227" s="128">
        <f>ROUND(D227*E227,2)</f>
        <v>0</v>
      </c>
      <c r="H227" s="105"/>
      <c r="I227" s="104"/>
      <c r="J227" s="56"/>
      <c r="K227" s="56"/>
      <c r="L227" s="63"/>
    </row>
    <row r="228" spans="1:12" s="30" customFormat="1" ht="57">
      <c r="A228" s="123" t="s">
        <v>440</v>
      </c>
      <c r="B228" s="124" t="s">
        <v>54</v>
      </c>
      <c r="C228" s="125" t="s">
        <v>26</v>
      </c>
      <c r="D228" s="126">
        <v>240</v>
      </c>
      <c r="E228" s="127"/>
      <c r="F228" s="153" t="str" cm="1">
        <f t="array" ref="F228">numtext(E228)</f>
        <v>CERO PESOS 00/100 M.N.</v>
      </c>
      <c r="G228" s="128">
        <f t="shared" si="28" ref="G228:G233">ROUND(D228*E228,2)</f>
        <v>0</v>
      </c>
      <c r="H228" s="105"/>
      <c r="I228" s="104"/>
      <c r="J228" s="56"/>
      <c r="K228" s="56"/>
      <c r="L228" s="63"/>
    </row>
    <row r="229" spans="1:12" s="30" customFormat="1" ht="71.25">
      <c r="A229" s="123" t="s">
        <v>441</v>
      </c>
      <c r="B229" s="124" t="s">
        <v>66</v>
      </c>
      <c r="C229" s="125" t="s">
        <v>28</v>
      </c>
      <c r="D229" s="126">
        <v>3</v>
      </c>
      <c r="E229" s="127"/>
      <c r="F229" s="153" t="str" cm="1">
        <f t="array" ref="F229">numtext(E229)</f>
        <v>CERO PESOS 00/100 M.N.</v>
      </c>
      <c r="G229" s="128">
        <f>ROUND(D229*E229,2)</f>
        <v>0</v>
      </c>
      <c r="H229" s="105"/>
      <c r="I229" s="104"/>
      <c r="J229" s="45"/>
      <c r="K229" s="45"/>
      <c r="L229" s="63"/>
    </row>
    <row r="230" spans="1:12" ht="71.25">
      <c r="A230" s="123" t="s">
        <v>442</v>
      </c>
      <c r="B230" s="124" t="s">
        <v>69</v>
      </c>
      <c r="C230" s="125" t="s">
        <v>28</v>
      </c>
      <c r="D230" s="126">
        <v>3</v>
      </c>
      <c r="E230" s="127"/>
      <c r="F230" s="153" t="str" cm="1">
        <f t="array" ref="F230">numtext(E230)</f>
        <v>CERO PESOS 00/100 M.N.</v>
      </c>
      <c r="G230" s="128">
        <f t="shared" si="28"/>
        <v>0</v>
      </c>
      <c r="H230" s="105"/>
      <c r="I230" s="104"/>
      <c r="J230" s="65"/>
      <c r="K230" s="63"/>
      <c r="L230" s="63"/>
    </row>
    <row r="231" spans="1:14" ht="99.75">
      <c r="A231" s="123" t="s">
        <v>457</v>
      </c>
      <c r="B231" s="124" t="s">
        <v>65</v>
      </c>
      <c r="C231" s="125" t="s">
        <v>28</v>
      </c>
      <c r="D231" s="126">
        <v>3</v>
      </c>
      <c r="E231" s="127"/>
      <c r="F231" s="153" t="str" cm="1">
        <f t="array" ref="F231">numtext(E231)</f>
        <v>CERO PESOS 00/100 M.N.</v>
      </c>
      <c r="G231" s="128">
        <f>ROUND(D231*E231,2)</f>
        <v>0</v>
      </c>
      <c r="H231" s="105"/>
      <c r="I231" s="104"/>
      <c r="L231" s="63"/>
      <c r="N231" s="30"/>
    </row>
    <row r="232" spans="1:14" ht="85.5">
      <c r="A232" s="123" t="s">
        <v>458</v>
      </c>
      <c r="B232" s="124" t="s">
        <v>70</v>
      </c>
      <c r="C232" s="125" t="s">
        <v>28</v>
      </c>
      <c r="D232" s="126">
        <v>3</v>
      </c>
      <c r="E232" s="127"/>
      <c r="F232" s="153" t="str" cm="1">
        <f t="array" ref="F232">numtext(E232)</f>
        <v>CERO PESOS 00/100 M.N.</v>
      </c>
      <c r="G232" s="128">
        <f>ROUND(D232*E232,2)</f>
        <v>0</v>
      </c>
      <c r="H232" s="105"/>
      <c r="I232" s="104"/>
      <c r="L232" s="63"/>
      <c r="N232" s="30"/>
    </row>
    <row r="233" spans="1:12" ht="156.75">
      <c r="A233" s="123" t="s">
        <v>459</v>
      </c>
      <c r="B233" s="124" t="s">
        <v>67</v>
      </c>
      <c r="C233" s="125" t="s">
        <v>28</v>
      </c>
      <c r="D233" s="126">
        <v>3</v>
      </c>
      <c r="E233" s="127"/>
      <c r="F233" s="153" t="str" cm="1">
        <f t="array" ref="F233">numtext(E233)</f>
        <v>CERO PESOS 00/100 M.N.</v>
      </c>
      <c r="G233" s="128">
        <f t="shared" si="28"/>
        <v>0</v>
      </c>
      <c r="H233" s="105"/>
      <c r="I233" s="104"/>
      <c r="J233" s="63"/>
      <c r="L233" s="63"/>
    </row>
    <row r="234" spans="1:12" s="30" customFormat="1" ht="15">
      <c r="A234" s="117" t="s">
        <v>287</v>
      </c>
      <c r="B234" s="118" t="s">
        <v>55</v>
      </c>
      <c r="C234" s="125"/>
      <c r="D234" s="126"/>
      <c r="E234" s="127"/>
      <c r="F234" s="153"/>
      <c r="G234" s="122">
        <f>SUM(G235:G239)</f>
        <v>0</v>
      </c>
      <c r="H234" s="105"/>
      <c r="I234" s="104"/>
      <c r="J234" s="45"/>
      <c r="K234" s="45"/>
      <c r="L234" s="63"/>
    </row>
    <row r="235" spans="1:12" s="30" customFormat="1" ht="114">
      <c r="A235" s="123" t="s">
        <v>460</v>
      </c>
      <c r="B235" s="124" t="s">
        <v>56</v>
      </c>
      <c r="C235" s="125" t="s">
        <v>24</v>
      </c>
      <c r="D235" s="126">
        <v>61.73</v>
      </c>
      <c r="E235" s="127"/>
      <c r="F235" s="153" t="str" cm="1">
        <f t="array" ref="F235">numtext(E235)</f>
        <v>CERO PESOS 00/100 M.N.</v>
      </c>
      <c r="G235" s="128">
        <f>ROUND(D235*E235,2)</f>
        <v>0</v>
      </c>
      <c r="H235" s="105"/>
      <c r="I235" s="104"/>
      <c r="J235" s="45"/>
      <c r="K235" s="45"/>
      <c r="L235" s="63"/>
    </row>
    <row r="236" spans="1:12" s="30" customFormat="1" ht="57">
      <c r="A236" s="123" t="s">
        <v>461</v>
      </c>
      <c r="B236" s="124" t="s">
        <v>77</v>
      </c>
      <c r="C236" s="125" t="s">
        <v>23</v>
      </c>
      <c r="D236" s="126">
        <v>228.15</v>
      </c>
      <c r="E236" s="127"/>
      <c r="F236" s="153" t="str" cm="1">
        <f t="array" ref="F236">numtext(E236)</f>
        <v>CERO PESOS 00/100 M.N.</v>
      </c>
      <c r="G236" s="128">
        <f>ROUND(D236*E236,2)</f>
        <v>0</v>
      </c>
      <c r="H236" s="105"/>
      <c r="I236" s="104"/>
      <c r="J236" s="64"/>
      <c r="K236" s="64"/>
      <c r="L236" s="63"/>
    </row>
    <row r="237" spans="1:9" s="30" customFormat="1" ht="57">
      <c r="A237" s="123" t="s">
        <v>462</v>
      </c>
      <c r="B237" s="124" t="s">
        <v>388</v>
      </c>
      <c r="C237" s="125" t="s">
        <v>28</v>
      </c>
      <c r="D237" s="126">
        <v>66</v>
      </c>
      <c r="E237" s="127"/>
      <c r="F237" s="154" t="str" cm="1">
        <f t="array" ref="F237">numtext(E237)</f>
        <v>CERO PESOS 00/100 M.N.</v>
      </c>
      <c r="G237" s="128">
        <f t="shared" si="29" ref="G237">ROUND(D237*E237,2)</f>
        <v>0</v>
      </c>
      <c r="H237" s="105"/>
      <c r="I237" s="104"/>
    </row>
    <row r="238" spans="1:12" s="30" customFormat="1" ht="57">
      <c r="A238" s="123" t="s">
        <v>463</v>
      </c>
      <c r="B238" s="124" t="s">
        <v>76</v>
      </c>
      <c r="C238" s="125" t="s">
        <v>28</v>
      </c>
      <c r="D238" s="126">
        <v>14</v>
      </c>
      <c r="E238" s="127"/>
      <c r="F238" s="153" t="str" cm="1">
        <f t="array" ref="F238">numtext(E238)</f>
        <v>CERO PESOS 00/100 M.N.</v>
      </c>
      <c r="G238" s="128">
        <f>ROUND(D238*E238,2)</f>
        <v>0</v>
      </c>
      <c r="H238" s="105"/>
      <c r="I238" s="104"/>
      <c r="J238" s="45"/>
      <c r="K238" s="45"/>
      <c r="L238" s="63"/>
    </row>
    <row r="239" spans="1:33" s="72" customFormat="1" ht="99.75">
      <c r="A239" s="123" t="s">
        <v>464</v>
      </c>
      <c r="B239" s="124" t="s">
        <v>456</v>
      </c>
      <c r="C239" s="125" t="s">
        <v>28</v>
      </c>
      <c r="D239" s="126">
        <v>13</v>
      </c>
      <c r="E239" s="127"/>
      <c r="F239" s="153" t="str">
        <f t="array" ref="F239">numtext(E239)</f>
        <v>CERO PESOS 00/100 M.N.</v>
      </c>
      <c r="G239" s="128">
        <f t="shared" si="30" ref="G239">ROUND(D239*E239,2)</f>
        <v>0</v>
      </c>
      <c r="H239" s="105"/>
      <c r="I239" s="104"/>
      <c r="J239" s="86"/>
      <c r="K239" s="80"/>
      <c r="L239" s="87"/>
      <c r="V239" s="70"/>
      <c r="W239" s="70"/>
      <c r="X239" s="70"/>
      <c r="Y239" s="70"/>
      <c r="Z239" s="70"/>
      <c r="AA239" s="70"/>
      <c r="AB239" s="70"/>
      <c r="AC239" s="70"/>
      <c r="AD239" s="70"/>
      <c r="AE239" s="70"/>
      <c r="AF239" s="70"/>
      <c r="AG239" s="70"/>
    </row>
    <row r="240" spans="1:9" s="30" customFormat="1" ht="15">
      <c r="A240" s="117" t="s">
        <v>300</v>
      </c>
      <c r="B240" s="118" t="s">
        <v>452</v>
      </c>
      <c r="C240" s="125"/>
      <c r="D240" s="126"/>
      <c r="E240" s="127"/>
      <c r="F240" s="154"/>
      <c r="G240" s="122">
        <f>SUM(G241:G242)</f>
        <v>0</v>
      </c>
      <c r="H240" s="105"/>
      <c r="I240" s="104"/>
    </row>
    <row r="241" spans="1:9" s="30" customFormat="1" ht="142.5">
      <c r="A241" s="123" t="s">
        <v>465</v>
      </c>
      <c r="B241" s="124" t="s">
        <v>453</v>
      </c>
      <c r="C241" s="125" t="s">
        <v>28</v>
      </c>
      <c r="D241" s="126">
        <v>5</v>
      </c>
      <c r="E241" s="127"/>
      <c r="F241" s="154" t="str" cm="1">
        <f t="array" ref="F241">numtext(E241)</f>
        <v>CERO PESOS 00/100 M.N.</v>
      </c>
      <c r="G241" s="128">
        <f t="shared" si="31" ref="G241:G242">ROUND(D241*E241,2)</f>
        <v>0</v>
      </c>
      <c r="H241" s="105"/>
      <c r="I241" s="104"/>
    </row>
    <row r="242" spans="1:9" s="30" customFormat="1" ht="142.5">
      <c r="A242" s="123" t="s">
        <v>466</v>
      </c>
      <c r="B242" s="124" t="s">
        <v>454</v>
      </c>
      <c r="C242" s="125" t="s">
        <v>28</v>
      </c>
      <c r="D242" s="126">
        <v>10</v>
      </c>
      <c r="E242" s="127"/>
      <c r="F242" s="154" t="str" cm="1">
        <f t="array" ref="F242">numtext(E242)</f>
        <v>CERO PESOS 00/100 M.N.</v>
      </c>
      <c r="G242" s="128">
        <f t="shared" si="31"/>
        <v>0</v>
      </c>
      <c r="H242" s="105"/>
      <c r="I242" s="104"/>
    </row>
    <row r="243" spans="1:12" s="30" customFormat="1" ht="15">
      <c r="A243" s="117" t="s">
        <v>455</v>
      </c>
      <c r="B243" s="118" t="s">
        <v>57</v>
      </c>
      <c r="C243" s="125"/>
      <c r="D243" s="126"/>
      <c r="E243" s="127"/>
      <c r="F243" s="153"/>
      <c r="G243" s="122">
        <f>SUM(G244:G245)</f>
        <v>0</v>
      </c>
      <c r="H243" s="105"/>
      <c r="I243" s="104"/>
      <c r="J243" s="45"/>
      <c r="K243" s="45"/>
      <c r="L243" s="63"/>
    </row>
    <row r="244" spans="1:12" s="30" customFormat="1" ht="28.5">
      <c r="A244" s="123" t="s">
        <v>467</v>
      </c>
      <c r="B244" s="124" t="s">
        <v>58</v>
      </c>
      <c r="C244" s="125" t="s">
        <v>23</v>
      </c>
      <c r="D244" s="126">
        <v>2020.42</v>
      </c>
      <c r="E244" s="127"/>
      <c r="F244" s="153" t="str" cm="1">
        <f t="array" ref="F244">numtext(E244)</f>
        <v>CERO PESOS 00/100 M.N.</v>
      </c>
      <c r="G244" s="128">
        <f>ROUND(D244*E244,2)</f>
        <v>0</v>
      </c>
      <c r="H244" s="105"/>
      <c r="I244" s="104"/>
      <c r="J244" s="45"/>
      <c r="K244" s="45"/>
      <c r="L244" s="63"/>
    </row>
    <row r="245" spans="1:12" s="30" customFormat="1" ht="28.5">
      <c r="A245" s="123" t="s">
        <v>468</v>
      </c>
      <c r="B245" s="124" t="s">
        <v>59</v>
      </c>
      <c r="C245" s="125" t="s">
        <v>23</v>
      </c>
      <c r="D245" s="126">
        <v>2020.42</v>
      </c>
      <c r="E245" s="127"/>
      <c r="F245" s="153" t="str" cm="1">
        <f t="array" ref="F245">numtext(E245)</f>
        <v>CERO PESOS 00/100 M.N.</v>
      </c>
      <c r="G245" s="128">
        <f>ROUND(D245*E245,2)</f>
        <v>0</v>
      </c>
      <c r="H245" s="105"/>
      <c r="I245" s="104"/>
      <c r="J245" s="45"/>
      <c r="K245" s="45"/>
      <c r="L245" s="63"/>
    </row>
    <row r="246" spans="1:12" s="30" customFormat="1" ht="15">
      <c r="A246" s="141" t="s">
        <v>17</v>
      </c>
      <c r="B246" s="142"/>
      <c r="C246" s="142"/>
      <c r="D246" s="142"/>
      <c r="E246" s="142"/>
      <c r="F246" s="142"/>
      <c r="G246" s="143"/>
      <c r="H246" s="105"/>
      <c r="I246" s="104"/>
      <c r="J246" s="45"/>
      <c r="K246" s="45"/>
      <c r="L246" s="63"/>
    </row>
    <row r="247" spans="1:12" s="30" customFormat="1" ht="60">
      <c r="A247" s="110" t="str">
        <f>A17</f>
        <v>A</v>
      </c>
      <c r="B247" s="144" t="str">
        <f>B17</f>
        <v>Construcción de estacionamiento, rampas, banquetas, andador y servicios en planta baja. Urgencias Hospital Escuela Universidad de Guadalajara Nuevo Hospital Civil de Guadalajara Dr. Juan I. Menchaca, en el municipio de Guadalajara, Jalisco.</v>
      </c>
      <c r="C247" s="145"/>
      <c r="D247" s="146"/>
      <c r="E247" s="147"/>
      <c r="F247" s="145"/>
      <c r="G247" s="148">
        <f>G17</f>
        <v>0</v>
      </c>
      <c r="H247" s="105"/>
      <c r="I247" s="104"/>
      <c r="J247" s="45"/>
      <c r="K247" s="45"/>
      <c r="L247" s="63"/>
    </row>
    <row r="248" spans="1:12" s="30" customFormat="1" ht="15">
      <c r="A248" s="117" t="s">
        <v>29</v>
      </c>
      <c r="B248" s="117" t="str">
        <f t="shared" si="32" ref="B248:B274">+VLOOKUP($A248,$A$18:$G$245,2,0)</f>
        <v>PRELIMINARES</v>
      </c>
      <c r="C248" s="117"/>
      <c r="D248" s="149"/>
      <c r="E248" s="120"/>
      <c r="F248" s="138"/>
      <c r="G248" s="122">
        <f t="shared" si="33" ref="G248:G274">+VLOOKUP($A248,$A$18:$G$245,7,0)</f>
        <v>0</v>
      </c>
      <c r="H248" s="105"/>
      <c r="I248" s="104"/>
      <c r="J248" s="45"/>
      <c r="K248" s="45"/>
      <c r="L248" s="63"/>
    </row>
    <row r="249" spans="1:12" s="30" customFormat="1" ht="15">
      <c r="A249" s="117" t="s">
        <v>31</v>
      </c>
      <c r="B249" s="117" t="str">
        <f t="shared" si="32"/>
        <v>CIMENTACIÓN</v>
      </c>
      <c r="C249" s="117"/>
      <c r="D249" s="149"/>
      <c r="E249" s="120"/>
      <c r="F249" s="138"/>
      <c r="G249" s="122">
        <f t="shared" si="33"/>
        <v>0</v>
      </c>
      <c r="H249" s="105"/>
      <c r="I249" s="104"/>
      <c r="J249" s="45"/>
      <c r="K249" s="45"/>
      <c r="L249" s="64"/>
    </row>
    <row r="250" spans="1:12" s="30" customFormat="1" ht="15">
      <c r="A250" s="117" t="s">
        <v>32</v>
      </c>
      <c r="B250" s="117" t="str">
        <f t="shared" si="32"/>
        <v>MUROS DE MAMPOSTERÍA</v>
      </c>
      <c r="C250" s="117"/>
      <c r="D250" s="149"/>
      <c r="E250" s="120"/>
      <c r="F250" s="138"/>
      <c r="G250" s="122">
        <f t="shared" si="33"/>
        <v>0</v>
      </c>
      <c r="H250" s="105"/>
      <c r="I250" s="104"/>
      <c r="J250" s="65"/>
      <c r="K250" s="45"/>
      <c r="L250" s="45"/>
    </row>
    <row r="251" spans="1:12" s="30" customFormat="1" ht="15">
      <c r="A251" s="117" t="s">
        <v>33</v>
      </c>
      <c r="B251" s="117" t="str">
        <f t="shared" si="32"/>
        <v>ESTRUCTURA</v>
      </c>
      <c r="C251" s="117"/>
      <c r="D251" s="149"/>
      <c r="E251" s="120"/>
      <c r="F251" s="138"/>
      <c r="G251" s="122">
        <f t="shared" si="33"/>
        <v>0</v>
      </c>
      <c r="H251" s="105"/>
      <c r="I251" s="104"/>
      <c r="J251" s="65"/>
      <c r="K251" s="45"/>
      <c r="L251" s="45"/>
    </row>
    <row r="252" spans="1:12" s="30" customFormat="1" ht="15">
      <c r="A252" s="117" t="s">
        <v>34</v>
      </c>
      <c r="B252" s="117" t="str">
        <f t="shared" si="32"/>
        <v>ALBAÑILERÍAS</v>
      </c>
      <c r="C252" s="117"/>
      <c r="D252" s="149"/>
      <c r="E252" s="120"/>
      <c r="F252" s="138"/>
      <c r="G252" s="122">
        <f t="shared" si="33"/>
        <v>0</v>
      </c>
      <c r="H252" s="105"/>
      <c r="I252" s="104"/>
      <c r="J252" s="65"/>
      <c r="K252" s="45"/>
      <c r="L252" s="45"/>
    </row>
    <row r="253" spans="1:12" s="30" customFormat="1" ht="15">
      <c r="A253" s="117" t="s">
        <v>35</v>
      </c>
      <c r="B253" s="117" t="str">
        <f t="shared" si="32"/>
        <v>IMPERMEABILIZACIÓN</v>
      </c>
      <c r="C253" s="117"/>
      <c r="D253" s="149"/>
      <c r="E253" s="120"/>
      <c r="F253" s="138"/>
      <c r="G253" s="122">
        <f t="shared" si="33"/>
        <v>0</v>
      </c>
      <c r="H253" s="105"/>
      <c r="I253" s="104"/>
      <c r="J253" s="45"/>
      <c r="K253" s="45"/>
      <c r="L253" s="45"/>
    </row>
    <row r="254" spans="1:12" s="30" customFormat="1" ht="15">
      <c r="A254" s="117" t="s">
        <v>30</v>
      </c>
      <c r="B254" s="117" t="str">
        <f t="shared" si="32"/>
        <v>CUBIERTA Y RAMPA</v>
      </c>
      <c r="C254" s="117"/>
      <c r="D254" s="149"/>
      <c r="E254" s="120"/>
      <c r="F254" s="138"/>
      <c r="G254" s="122">
        <f t="shared" si="33"/>
        <v>0</v>
      </c>
      <c r="H254" s="105"/>
      <c r="I254" s="104"/>
      <c r="J254" s="45"/>
      <c r="K254" s="45"/>
      <c r="L254" s="45"/>
    </row>
    <row r="255" spans="1:12" s="30" customFormat="1" ht="15">
      <c r="A255" s="137" t="s">
        <v>389</v>
      </c>
      <c r="B255" s="137" t="str">
        <f t="shared" si="32"/>
        <v>CIMENTACIÓN</v>
      </c>
      <c r="C255" s="137"/>
      <c r="D255" s="150"/>
      <c r="E255" s="151"/>
      <c r="F255" s="152"/>
      <c r="G255" s="139">
        <f t="shared" si="33"/>
        <v>0</v>
      </c>
      <c r="H255" s="105"/>
      <c r="I255" s="104"/>
      <c r="J255" s="45"/>
      <c r="K255" s="45"/>
      <c r="L255" s="45"/>
    </row>
    <row r="256" spans="1:12" s="30" customFormat="1" ht="15">
      <c r="A256" s="137" t="s">
        <v>390</v>
      </c>
      <c r="B256" s="137" t="str">
        <f t="shared" si="32"/>
        <v>ESTRUCTURA</v>
      </c>
      <c r="C256" s="137"/>
      <c r="D256" s="150"/>
      <c r="E256" s="151"/>
      <c r="F256" s="152"/>
      <c r="G256" s="139">
        <f t="shared" si="33"/>
        <v>0</v>
      </c>
      <c r="H256" s="105"/>
      <c r="I256" s="104"/>
      <c r="J256" s="45"/>
      <c r="K256" s="45"/>
      <c r="L256" s="45"/>
    </row>
    <row r="257" spans="1:12" s="30" customFormat="1" ht="15">
      <c r="A257" s="117" t="s">
        <v>36</v>
      </c>
      <c r="B257" s="117" t="str">
        <f t="shared" si="32"/>
        <v>INSTALACIÓN HIDROSANITARIA</v>
      </c>
      <c r="C257" s="117"/>
      <c r="D257" s="149"/>
      <c r="E257" s="120"/>
      <c r="F257" s="138"/>
      <c r="G257" s="122">
        <f t="shared" si="33"/>
        <v>0</v>
      </c>
      <c r="H257" s="105"/>
      <c r="I257" s="104"/>
      <c r="J257" s="45"/>
      <c r="K257" s="64"/>
      <c r="L257" s="45"/>
    </row>
    <row r="258" spans="1:12" s="30" customFormat="1" ht="15">
      <c r="A258" s="137" t="s">
        <v>391</v>
      </c>
      <c r="B258" s="137" t="str">
        <f t="shared" si="32"/>
        <v>DRENAJE PLUVIAL</v>
      </c>
      <c r="C258" s="137"/>
      <c r="D258" s="150"/>
      <c r="E258" s="151"/>
      <c r="F258" s="152"/>
      <c r="G258" s="139">
        <f t="shared" si="33"/>
        <v>0</v>
      </c>
      <c r="H258" s="105"/>
      <c r="I258" s="104"/>
      <c r="J258" s="45"/>
      <c r="K258" s="64"/>
      <c r="L258" s="45"/>
    </row>
    <row r="259" spans="1:12" s="30" customFormat="1" ht="15">
      <c r="A259" s="137" t="s">
        <v>392</v>
      </c>
      <c r="B259" s="137" t="str">
        <f t="shared" si="32"/>
        <v>DRENAJE SANITARIO</v>
      </c>
      <c r="C259" s="137"/>
      <c r="D259" s="150"/>
      <c r="E259" s="151"/>
      <c r="F259" s="152"/>
      <c r="G259" s="139">
        <f t="shared" si="33"/>
        <v>0</v>
      </c>
      <c r="H259" s="105"/>
      <c r="I259" s="104"/>
      <c r="J259" s="45"/>
      <c r="K259" s="64"/>
      <c r="L259" s="45"/>
    </row>
    <row r="260" spans="1:12" s="30" customFormat="1" ht="15">
      <c r="A260" s="137" t="s">
        <v>393</v>
      </c>
      <c r="B260" s="137" t="str">
        <f t="shared" si="32"/>
        <v>AGUA POTABLE</v>
      </c>
      <c r="C260" s="137"/>
      <c r="D260" s="150"/>
      <c r="E260" s="151"/>
      <c r="F260" s="152"/>
      <c r="G260" s="139">
        <f t="shared" si="33"/>
        <v>0</v>
      </c>
      <c r="H260" s="105"/>
      <c r="I260" s="104"/>
      <c r="J260" s="45"/>
      <c r="K260" s="64"/>
      <c r="L260" s="45"/>
    </row>
    <row r="261" spans="1:12" s="30" customFormat="1" ht="15">
      <c r="A261" s="117" t="s">
        <v>37</v>
      </c>
      <c r="B261" s="117" t="str">
        <f t="shared" si="32"/>
        <v>SALIDAS ELÉCTRICAS E ILUMINACIÓN</v>
      </c>
      <c r="C261" s="117"/>
      <c r="D261" s="149"/>
      <c r="E261" s="120"/>
      <c r="F261" s="138"/>
      <c r="G261" s="122">
        <f t="shared" si="33"/>
        <v>0</v>
      </c>
      <c r="H261" s="105"/>
      <c r="I261" s="104"/>
      <c r="J261" s="45"/>
      <c r="K261" s="82"/>
      <c r="L261" s="45"/>
    </row>
    <row r="262" spans="1:12" s="30" customFormat="1" ht="15">
      <c r="A262" s="117" t="s">
        <v>38</v>
      </c>
      <c r="B262" s="117" t="str">
        <f t="shared" si="32"/>
        <v>BAJA TENSIÓN</v>
      </c>
      <c r="C262" s="117"/>
      <c r="D262" s="149"/>
      <c r="E262" s="120"/>
      <c r="F262" s="138"/>
      <c r="G262" s="122">
        <f t="shared" si="33"/>
        <v>0</v>
      </c>
      <c r="H262" s="105"/>
      <c r="I262" s="104"/>
      <c r="J262" s="45"/>
      <c r="K262" s="83"/>
      <c r="L262" s="45"/>
    </row>
    <row r="263" spans="1:12" s="30" customFormat="1" ht="15">
      <c r="A263" s="117" t="s">
        <v>39</v>
      </c>
      <c r="B263" s="117" t="str">
        <f t="shared" si="32"/>
        <v>ACABADOS</v>
      </c>
      <c r="C263" s="117"/>
      <c r="D263" s="149"/>
      <c r="E263" s="120"/>
      <c r="F263" s="138"/>
      <c r="G263" s="122">
        <f t="shared" si="33"/>
        <v>0</v>
      </c>
      <c r="H263" s="105"/>
      <c r="I263" s="104"/>
      <c r="J263" s="45"/>
      <c r="K263" s="45"/>
      <c r="L263" s="45"/>
    </row>
    <row r="264" spans="1:12" s="30" customFormat="1" ht="15">
      <c r="A264" s="117" t="s">
        <v>40</v>
      </c>
      <c r="B264" s="117" t="str">
        <f t="shared" si="32"/>
        <v>BAÑOS</v>
      </c>
      <c r="C264" s="117"/>
      <c r="D264" s="149"/>
      <c r="E264" s="120"/>
      <c r="F264" s="138"/>
      <c r="G264" s="122">
        <f t="shared" si="33"/>
        <v>0</v>
      </c>
      <c r="H264" s="105"/>
      <c r="I264" s="104"/>
      <c r="J264" s="45"/>
      <c r="K264" s="45"/>
      <c r="L264" s="45"/>
    </row>
    <row r="265" spans="1:12" s="30" customFormat="1" ht="15">
      <c r="A265" s="117" t="s">
        <v>274</v>
      </c>
      <c r="B265" s="117" t="str">
        <f t="shared" si="32"/>
        <v>CARPINTERIA</v>
      </c>
      <c r="C265" s="117"/>
      <c r="D265" s="149"/>
      <c r="E265" s="120"/>
      <c r="F265" s="138"/>
      <c r="G265" s="122">
        <f t="shared" si="33"/>
        <v>0</v>
      </c>
      <c r="H265" s="105"/>
      <c r="I265" s="104"/>
      <c r="J265" s="45"/>
      <c r="K265" s="45"/>
      <c r="L265" s="45"/>
    </row>
    <row r="266" spans="1:12" s="30" customFormat="1" ht="15">
      <c r="A266" s="117" t="s">
        <v>295</v>
      </c>
      <c r="B266" s="117" t="str">
        <f t="shared" si="32"/>
        <v>VENTANERÍA Y CANCELERÍA DE ALUMINIO</v>
      </c>
      <c r="C266" s="117"/>
      <c r="D266" s="149"/>
      <c r="E266" s="120"/>
      <c r="F266" s="138"/>
      <c r="G266" s="122">
        <f t="shared" si="33"/>
        <v>0</v>
      </c>
      <c r="H266" s="105"/>
      <c r="I266" s="104"/>
      <c r="J266" s="45"/>
      <c r="K266" s="45"/>
      <c r="L266" s="45"/>
    </row>
    <row r="267" spans="1:12" s="30" customFormat="1" ht="15">
      <c r="A267" s="117" t="s">
        <v>296</v>
      </c>
      <c r="B267" s="117" t="str">
        <f t="shared" si="32"/>
        <v>HERRERÍA</v>
      </c>
      <c r="C267" s="117"/>
      <c r="D267" s="149"/>
      <c r="E267" s="120"/>
      <c r="F267" s="138"/>
      <c r="G267" s="122">
        <f t="shared" si="33"/>
        <v>0</v>
      </c>
      <c r="H267" s="105"/>
      <c r="I267" s="104"/>
      <c r="J267" s="45"/>
      <c r="K267" s="45"/>
      <c r="L267" s="45"/>
    </row>
    <row r="268" spans="1:12" s="30" customFormat="1" ht="15">
      <c r="A268" s="117" t="s">
        <v>297</v>
      </c>
      <c r="B268" s="117" t="str">
        <f t="shared" si="32"/>
        <v>VOZ Y DATOS</v>
      </c>
      <c r="C268" s="117"/>
      <c r="D268" s="149"/>
      <c r="E268" s="120"/>
      <c r="F268" s="138"/>
      <c r="G268" s="122">
        <f t="shared" si="33"/>
        <v>0</v>
      </c>
      <c r="H268" s="105"/>
      <c r="I268" s="104"/>
      <c r="J268" s="45"/>
      <c r="K268" s="45"/>
      <c r="L268" s="45"/>
    </row>
    <row r="269" spans="1:12" s="30" customFormat="1" ht="15">
      <c r="A269" s="117" t="s">
        <v>298</v>
      </c>
      <c r="B269" s="117" t="str">
        <f t="shared" si="32"/>
        <v>BANQUETAS Y ANDADORES</v>
      </c>
      <c r="C269" s="117"/>
      <c r="D269" s="149"/>
      <c r="E269" s="120"/>
      <c r="F269" s="138"/>
      <c r="G269" s="122">
        <f t="shared" si="33"/>
        <v>0</v>
      </c>
      <c r="H269" s="105"/>
      <c r="I269" s="104"/>
      <c r="J269" s="45"/>
      <c r="K269" s="45"/>
      <c r="L269" s="45"/>
    </row>
    <row r="270" spans="1:12" s="30" customFormat="1" ht="15">
      <c r="A270" s="117" t="s">
        <v>299</v>
      </c>
      <c r="B270" s="117" t="str">
        <f t="shared" si="32"/>
        <v>VIALIDADES Y ESTACIONAMIENTO</v>
      </c>
      <c r="C270" s="117"/>
      <c r="D270" s="149"/>
      <c r="E270" s="120"/>
      <c r="F270" s="138"/>
      <c r="G270" s="122">
        <f t="shared" si="33"/>
        <v>0</v>
      </c>
      <c r="H270" s="105"/>
      <c r="I270" s="104"/>
      <c r="J270" s="45"/>
      <c r="K270" s="45"/>
      <c r="L270" s="45"/>
    </row>
    <row r="271" spans="1:12" s="30" customFormat="1" ht="15">
      <c r="A271" s="117" t="s">
        <v>278</v>
      </c>
      <c r="B271" s="117" t="str">
        <f t="shared" si="32"/>
        <v>ALUMBRADO EXTERIOR</v>
      </c>
      <c r="C271" s="117"/>
      <c r="D271" s="149"/>
      <c r="E271" s="120"/>
      <c r="F271" s="138"/>
      <c r="G271" s="122">
        <f t="shared" si="33"/>
        <v>0</v>
      </c>
      <c r="H271" s="105"/>
      <c r="I271" s="104"/>
      <c r="J271" s="45"/>
      <c r="K271" s="45"/>
      <c r="L271" s="45"/>
    </row>
    <row r="272" spans="1:12" s="30" customFormat="1" ht="15">
      <c r="A272" s="117" t="s">
        <v>287</v>
      </c>
      <c r="B272" s="117" t="str">
        <f t="shared" si="32"/>
        <v>EXTERIOR Y ÁREAS VERDES</v>
      </c>
      <c r="C272" s="117"/>
      <c r="D272" s="149"/>
      <c r="E272" s="120"/>
      <c r="F272" s="138"/>
      <c r="G272" s="122">
        <f t="shared" si="33"/>
        <v>0</v>
      </c>
      <c r="H272" s="105"/>
      <c r="I272" s="104"/>
      <c r="J272" s="45"/>
      <c r="K272" s="45"/>
      <c r="L272" s="45"/>
    </row>
    <row r="273" spans="1:12" s="30" customFormat="1" ht="15">
      <c r="A273" s="117" t="s">
        <v>300</v>
      </c>
      <c r="B273" s="117" t="str">
        <f t="shared" si="32"/>
        <v>SEÑALETICA</v>
      </c>
      <c r="C273" s="117"/>
      <c r="D273" s="149"/>
      <c r="E273" s="120"/>
      <c r="F273" s="138"/>
      <c r="G273" s="122">
        <f t="shared" si="33"/>
        <v>0</v>
      </c>
      <c r="H273" s="105"/>
      <c r="I273" s="104"/>
      <c r="J273" s="45"/>
      <c r="K273" s="45"/>
      <c r="L273" s="45"/>
    </row>
    <row r="274" spans="1:12" s="30" customFormat="1" ht="15">
      <c r="A274" s="117" t="s">
        <v>455</v>
      </c>
      <c r="B274" s="117" t="str">
        <f t="shared" si="32"/>
        <v>LIMPIEZAS</v>
      </c>
      <c r="C274" s="117"/>
      <c r="D274" s="149"/>
      <c r="E274" s="120"/>
      <c r="F274" s="138"/>
      <c r="G274" s="122">
        <f t="shared" si="33"/>
        <v>0</v>
      </c>
      <c r="H274" s="105"/>
      <c r="I274" s="104"/>
      <c r="J274" s="45"/>
      <c r="K274" s="45"/>
      <c r="L274" s="45"/>
    </row>
    <row r="275" spans="1:12" s="30" customFormat="1" ht="15">
      <c r="A275" s="34"/>
      <c r="B275" s="34"/>
      <c r="C275" s="34"/>
      <c r="D275" s="41"/>
      <c r="E275" s="58"/>
      <c r="F275" s="35"/>
      <c r="G275" s="36"/>
      <c r="H275" s="56"/>
      <c r="I275" s="56"/>
      <c r="J275" s="45"/>
      <c r="K275" s="45"/>
      <c r="L275" s="45"/>
    </row>
    <row r="276" spans="1:7" ht="15">
      <c r="A276" s="12" t="s">
        <v>18</v>
      </c>
      <c r="B276" s="12"/>
      <c r="C276" s="12"/>
      <c r="D276" s="12"/>
      <c r="E276" s="12"/>
      <c r="F276" s="29" t="s">
        <v>19</v>
      </c>
      <c r="G276" s="55">
        <f>G247</f>
        <v>0</v>
      </c>
    </row>
    <row r="277" spans="1:7" ht="15">
      <c r="A277" s="31"/>
      <c r="B277" s="31"/>
      <c r="C277" s="31"/>
      <c r="D277" s="42"/>
      <c r="E277" s="48"/>
      <c r="F277" s="29" t="s">
        <v>20</v>
      </c>
      <c r="G277" s="55">
        <f>ROUND(G276*0.16,2)</f>
        <v>0</v>
      </c>
    </row>
    <row r="278" spans="1:7" ht="15">
      <c r="A278" s="12" t="str">
        <f>+numtext(G278)</f>
        <v>CERO PESOS 00/100 M.N.</v>
      </c>
      <c r="B278" s="12"/>
      <c r="C278" s="12"/>
      <c r="D278" s="12"/>
      <c r="E278" s="12"/>
      <c r="F278" s="29" t="s">
        <v>21</v>
      </c>
      <c r="G278" s="55">
        <f>+ROUND(G276+G277,2)</f>
        <v>0</v>
      </c>
    </row>
    <row r="280" spans="1:12" s="30" customFormat="1" ht="15">
      <c r="A280" s="19"/>
      <c r="B280" s="19"/>
      <c r="C280" s="19"/>
      <c r="D280" s="43"/>
      <c r="E280" s="56"/>
      <c r="F280" s="19"/>
      <c r="G280" s="46"/>
      <c r="H280" s="66"/>
      <c r="I280" s="45"/>
      <c r="J280" s="45"/>
      <c r="K280" s="45"/>
      <c r="L280" s="45"/>
    </row>
    <row r="281" spans="1:12" s="30" customFormat="1" ht="15">
      <c r="A281" s="19"/>
      <c r="B281" s="19"/>
      <c r="C281" s="19"/>
      <c r="D281" s="43"/>
      <c r="E281" s="56"/>
      <c r="F281" s="19"/>
      <c r="G281" s="46"/>
      <c r="H281" s="67"/>
      <c r="I281" s="45"/>
      <c r="J281" s="45"/>
      <c r="K281" s="45"/>
      <c r="L281" s="45"/>
    </row>
    <row r="282" spans="1:12" s="30" customFormat="1" ht="15">
      <c r="A282" s="19"/>
      <c r="B282" s="19"/>
      <c r="C282" s="19"/>
      <c r="D282" s="43"/>
      <c r="E282" s="56"/>
      <c r="F282" s="19"/>
      <c r="G282" s="46"/>
      <c r="H282" s="67"/>
      <c r="I282" s="45"/>
      <c r="J282" s="45"/>
      <c r="K282" s="45"/>
      <c r="L282" s="45"/>
    </row>
    <row r="283" spans="1:12" s="30" customFormat="1" ht="15">
      <c r="A283" s="19"/>
      <c r="B283" s="19"/>
      <c r="C283" s="19"/>
      <c r="D283" s="43"/>
      <c r="E283" s="56"/>
      <c r="F283" s="19"/>
      <c r="G283" s="46"/>
      <c r="H283" s="67"/>
      <c r="I283" s="45"/>
      <c r="J283" s="45"/>
      <c r="K283" s="45"/>
      <c r="L283" s="45"/>
    </row>
    <row r="284" spans="1:12" s="30" customFormat="1" ht="15">
      <c r="A284" s="19"/>
      <c r="B284" s="19"/>
      <c r="C284" s="19"/>
      <c r="D284" s="43"/>
      <c r="E284" s="56"/>
      <c r="F284" s="19"/>
      <c r="G284" s="46"/>
      <c r="H284" s="67"/>
      <c r="I284" s="45"/>
      <c r="J284" s="45"/>
      <c r="K284" s="45"/>
      <c r="L284" s="45"/>
    </row>
    <row r="285" spans="1:12" s="30" customFormat="1" ht="15">
      <c r="A285" s="19"/>
      <c r="B285" s="19"/>
      <c r="C285" s="19"/>
      <c r="D285" s="43"/>
      <c r="E285" s="56"/>
      <c r="F285" s="19"/>
      <c r="G285" s="46"/>
      <c r="H285" s="67"/>
      <c r="I285" s="45"/>
      <c r="J285" s="45"/>
      <c r="K285" s="45"/>
      <c r="L285" s="45"/>
    </row>
    <row r="286" spans="1:12" s="30" customFormat="1" ht="15">
      <c r="A286" s="19"/>
      <c r="B286" s="19"/>
      <c r="C286" s="19"/>
      <c r="D286" s="43"/>
      <c r="E286" s="56"/>
      <c r="F286" s="19"/>
      <c r="G286" s="46"/>
      <c r="H286" s="67"/>
      <c r="I286" s="45"/>
      <c r="J286" s="45"/>
      <c r="K286" s="45"/>
      <c r="L286" s="45"/>
    </row>
    <row r="287" spans="1:12" s="30" customFormat="1" ht="15">
      <c r="A287" s="19"/>
      <c r="B287" s="19"/>
      <c r="C287" s="19"/>
      <c r="D287" s="43"/>
      <c r="E287" s="56"/>
      <c r="F287" s="19"/>
      <c r="G287" s="46"/>
      <c r="H287" s="67"/>
      <c r="I287" s="45"/>
      <c r="J287" s="45"/>
      <c r="K287" s="45"/>
      <c r="L287" s="45"/>
    </row>
    <row r="288" spans="1:12" s="30" customFormat="1" ht="15">
      <c r="A288" s="19"/>
      <c r="B288" s="19"/>
      <c r="C288" s="19"/>
      <c r="D288" s="43"/>
      <c r="E288" s="56"/>
      <c r="F288" s="19"/>
      <c r="G288" s="46"/>
      <c r="H288" s="67"/>
      <c r="I288" s="45"/>
      <c r="J288" s="45"/>
      <c r="K288" s="45"/>
      <c r="L288" s="45"/>
    </row>
    <row r="289" spans="1:12" s="30" customFormat="1" ht="15">
      <c r="A289" s="19"/>
      <c r="B289" s="19"/>
      <c r="C289" s="19"/>
      <c r="D289" s="43"/>
      <c r="E289" s="56"/>
      <c r="F289" s="19"/>
      <c r="G289" s="46"/>
      <c r="H289" s="67"/>
      <c r="I289" s="45"/>
      <c r="J289" s="45"/>
      <c r="K289" s="45"/>
      <c r="L289" s="45"/>
    </row>
    <row r="290" spans="1:12" s="30" customFormat="1" ht="15">
      <c r="A290" s="19"/>
      <c r="B290" s="19"/>
      <c r="C290" s="19"/>
      <c r="D290" s="43"/>
      <c r="E290" s="56"/>
      <c r="F290" s="19"/>
      <c r="G290" s="46"/>
      <c r="H290" s="67"/>
      <c r="I290" s="45"/>
      <c r="J290" s="45"/>
      <c r="K290" s="45"/>
      <c r="L290" s="45"/>
    </row>
    <row r="291" spans="1:12" s="30" customFormat="1" ht="15">
      <c r="A291" s="19"/>
      <c r="B291" s="19"/>
      <c r="C291" s="19"/>
      <c r="D291" s="43"/>
      <c r="E291" s="56"/>
      <c r="F291" s="19"/>
      <c r="G291" s="46"/>
      <c r="H291" s="67"/>
      <c r="I291" s="45"/>
      <c r="J291" s="45"/>
      <c r="K291" s="45"/>
      <c r="L291" s="45"/>
    </row>
    <row r="292" spans="1:12" s="30" customFormat="1" ht="15">
      <c r="A292" s="19"/>
      <c r="B292" s="19"/>
      <c r="C292" s="19"/>
      <c r="D292" s="43"/>
      <c r="E292" s="56"/>
      <c r="F292" s="19"/>
      <c r="G292" s="46"/>
      <c r="H292" s="67"/>
      <c r="I292" s="45"/>
      <c r="J292" s="45"/>
      <c r="K292" s="45"/>
      <c r="L292" s="45"/>
    </row>
    <row r="293" spans="10:10" ht="14.25">
      <c r="J293" s="68"/>
    </row>
    <row r="294" spans="8:10" ht="14.25">
      <c r="H294" s="45"/>
      <c r="I294" s="56"/>
      <c r="J294" s="69"/>
    </row>
    <row r="295" spans="1:12" s="30" customFormat="1" ht="14.25">
      <c r="A295" s="19"/>
      <c r="B295" s="19"/>
      <c r="C295" s="19"/>
      <c r="D295" s="43"/>
      <c r="E295" s="56"/>
      <c r="F295" s="19"/>
      <c r="G295" s="46"/>
      <c r="H295" s="45"/>
      <c r="I295" s="64"/>
      <c r="J295" s="45"/>
      <c r="K295" s="45"/>
      <c r="L295" s="45"/>
    </row>
    <row r="296" spans="1:12" s="30" customFormat="1" ht="14.25">
      <c r="A296" s="19"/>
      <c r="B296" s="19"/>
      <c r="C296" s="19"/>
      <c r="D296" s="43"/>
      <c r="E296" s="56"/>
      <c r="F296" s="19"/>
      <c r="G296" s="46"/>
      <c r="H296" s="45"/>
      <c r="I296" s="64"/>
      <c r="J296" s="45"/>
      <c r="K296" s="45"/>
      <c r="L296" s="45"/>
    </row>
  </sheetData>
  <mergeCells count="15">
    <mergeCell ref="A278:E278"/>
    <mergeCell ref="C1:F1"/>
    <mergeCell ref="C6:E6"/>
    <mergeCell ref="C7:E7"/>
    <mergeCell ref="C8:E8"/>
    <mergeCell ref="C9:E9"/>
    <mergeCell ref="C10:F10"/>
    <mergeCell ref="C11:F11"/>
    <mergeCell ref="C12:F12"/>
    <mergeCell ref="A14:G14"/>
    <mergeCell ref="A276:E276"/>
    <mergeCell ref="A246:G246"/>
    <mergeCell ref="C2:F5"/>
    <mergeCell ref="B11:B12"/>
    <mergeCell ref="B7:B9"/>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245"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2026-07-23T15:48:35Z</cp:lastPrinted>
  <dcterms:created xsi:type="dcterms:W3CDTF">2024-12-27T18:23:43Z</dcterms:created>
  <dcterms:modified xsi:type="dcterms:W3CDTF">2026-07-23T15:48:56Z</dcterms:modified>
  <cp:category/>
</cp:coreProperties>
</file>