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932" codeName="{372AB895-14C1-FC20-EB20-F1B4BCFD95AE}"/>
  <workbookPr codeName="ThisWorkbook" defaultThemeVersion="166925"/>
  <mc:AlternateContent xmlns:mc="http://schemas.openxmlformats.org/markup-compatibility/2006">
    <mc:Choice Requires="x15">
      <x15ac:absPath xmlns:x15ac="http://schemas.microsoft.com/office/spreadsheetml/2010/11/ac" url="C:\Users\PC-0076\Downloads\"/>
    </mc:Choice>
  </mc:AlternateContent>
  <bookViews>
    <workbookView xWindow="-120" yWindow="-120" windowWidth="29040" windowHeight="15720" activeTab="0"/>
  </bookViews>
  <sheets>
    <sheet name="CATALOGO" sheetId="1" r:id="rId3"/>
  </sheets>
  <definedNames>
    <definedName name="_xlnm._FilterDatabase" localSheetId="0" hidden="1">CATALOGO!$A$16:$I$303</definedName>
    <definedName name="ACCIONENREPORTE">#REF!</definedName>
    <definedName name="Administración_del_gasto_de_operación">#REF!</definedName>
    <definedName name="area">#REF!</definedName>
    <definedName name="_xlnm.Print_Area" localSheetId="0">CATALOGO!$A$1:$G$308</definedName>
    <definedName name="cargo">#REF!</definedName>
    <definedName name="cargocontacto">#REF!</definedName>
    <definedName name="cargoresponsabledelaobra">#REF!</definedName>
    <definedName name="cargovendedor">#REF!</definedName>
    <definedName name="CARRETERAS">#REF!</definedName>
    <definedName name="ciudad">#REF!</definedName>
    <definedName name="ciudadcliente">#REF!</definedName>
    <definedName name="ciudaddelaobra">#REF!</definedName>
    <definedName name="cmic">#REF!</definedName>
    <definedName name="codigodelaobra">#REF!</definedName>
    <definedName name="codigopostalcliente">#REF!</definedName>
    <definedName name="codigopostaldelaobra">#REF!</definedName>
    <definedName name="codigovendedor">#REF!</definedName>
    <definedName name="colonia">#REF!</definedName>
    <definedName name="coloniacliente">#REF!</definedName>
    <definedName name="coloniadelaobra">#REF!</definedName>
    <definedName name="Columna1">#REF!</definedName>
    <definedName name="Componente">#REF!</definedName>
    <definedName name="Conservación_reconstrucción_y_construcción_de_la_red_carretera_estatal">#REF!</definedName>
    <definedName name="contactocliente">#REF!</definedName>
    <definedName name="decimalesredondeo">#REF!</definedName>
    <definedName name="departamento">#REF!</definedName>
    <definedName name="Desarrollo_económico">#REF!</definedName>
    <definedName name="Desarrollo_integral_de_las_niñas_los_niños_y_adolescente">#REF!</definedName>
    <definedName name="Desarrollo_integral_de_las_niñas_los_niños_y_adolescentes">#REF!</definedName>
    <definedName name="Desarrollo_sostenible_el_territorio">#REF!</definedName>
    <definedName name="direccioncliente">#REF!</definedName>
    <definedName name="direcciondeconcurso">#REF!</definedName>
    <definedName name="direcciondelaobra">#REF!</definedName>
    <definedName name="domicilio">#REF!</definedName>
    <definedName name="Eje_especial">#REF!</definedName>
    <definedName name="Eje_Transversal">#REF!</definedName>
    <definedName name="email">#REF!</definedName>
    <definedName name="emailcliente">#REF!</definedName>
    <definedName name="emaildelaobra">#REF!</definedName>
    <definedName name="estado">#REF!</definedName>
    <definedName name="estadodelaobra">#REF!</definedName>
    <definedName name="FACTOR">#REF!</definedName>
    <definedName name="fechaconvocatoria">#REF!</definedName>
    <definedName name="fechadeconcurso">#REF!</definedName>
    <definedName name="fechainicio">#REF!</definedName>
    <definedName name="fechaterminacion">#REF!</definedName>
    <definedName name="Feminicidios">#REF!</definedName>
    <definedName name="FFF">#REF!</definedName>
    <definedName name="Fondo_Complementario_para_el_Desarrollo_Regional_FONDEREG">#REF!</definedName>
    <definedName name="Fondo_Común_Concursable_para_la_Infraestructura_FOCOCI">#REF!</definedName>
    <definedName name="Fondo_de_Infraestructura_Social_para_las_Entidades_FISE">#REF!</definedName>
    <definedName name="imss">#REF!</definedName>
    <definedName name="Industria">#REF!</definedName>
    <definedName name="infonavit">#REF!</definedName>
    <definedName name="Infraestructura_para_la_movilidad_sustentable">#REF!</definedName>
    <definedName name="Infraestructura_y_equipamiento_social_de_proyectos_estratégicos">#REF!</definedName>
    <definedName name="Innovación">#REF!</definedName>
    <definedName name="Innovación_gubernamental">#REF!</definedName>
    <definedName name="INVERSIONTOTAL">#REF!</definedName>
    <definedName name="mailcontacto">#REF!</definedName>
    <definedName name="mailvendedor">#REF!</definedName>
    <definedName name="nombrecliente">#REF!</definedName>
    <definedName name="nombredelaobra">#REF!</definedName>
    <definedName name="nombrevendedor">#REF!</definedName>
    <definedName name="numconvocatoria">#REF!</definedName>
    <definedName name="numerodeconcurso">#REF!</definedName>
    <definedName name="Obras_de_urbanización_en_reservas_urbanas">#REF!</definedName>
    <definedName name="OG_Seleccionado">#REF!</definedName>
    <definedName name="Operación_de_los_programas_de_infraestructura_escolar_en_el_Estado">#REF!</definedName>
    <definedName name="Planeación_gestión_y_proyección_de_obra_pública">#REF!</definedName>
    <definedName name="plazocalculado">#REF!</definedName>
    <definedName name="plazoreal">#REF!</definedName>
    <definedName name="porcentajeivapresupuesto">#REF!</definedName>
    <definedName name="PP">#REF!</definedName>
    <definedName name="Prevención_social_del_delito">#REF!</definedName>
    <definedName name="primeramoneda">#REF!</definedName>
    <definedName name="Puentes">#REF!</definedName>
    <definedName name="razonsocial">#REF!</definedName>
    <definedName name="Reinserción_social">#REF!</definedName>
    <definedName name="remateprimeramoneda">#REF!</definedName>
    <definedName name="rematesegundamoneda">#REF!</definedName>
    <definedName name="responsable">#REF!</definedName>
    <definedName name="responsabledelaobra">#REF!</definedName>
    <definedName name="rfc">#REF!</definedName>
    <definedName name="segundamoneda">#REF!</definedName>
    <definedName name="Seguridad">#REF!</definedName>
    <definedName name="Seguridad_justicia_y_Estado_de_derecho">#REF!</definedName>
    <definedName name="telefono">#REF!</definedName>
    <definedName name="telefonocliente">#REF!</definedName>
    <definedName name="telefonocontacto">#REF!</definedName>
    <definedName name="telefonodelaobra">#REF!</definedName>
    <definedName name="telefonovendedor">#REF!</definedName>
    <definedName name="Tipo_de_Obra">#REF!</definedName>
    <definedName name="tipodelicitacion">#REF!</definedName>
    <definedName name="_xlnm.Print_Titles" localSheetId="0">CATALOGO!$A:$G,CATALOGO!$1:$16</definedName>
    <definedName name="totalpresupuestoprimeramoneda">#REF!</definedName>
    <definedName name="totalpresupuestosegundamoneda">#REF!</definedName>
    <definedName name="UEG_Seleccionada">#REF!</definedName>
    <definedName name="vi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7" i="1" l="1"/>
</calcChain>
</file>

<file path=xl/metadata.xml><?xml version="1.0" encoding="utf-8"?>
<metadata xmlns="http://schemas.openxmlformats.org/spreadsheetml/2006/main" xmlns:xda="http://schemas.microsoft.com/office/spreadsheetml/2017/dynamicarray" xmlns:xlrd="http://schemas.microsoft.com/office/spreadsheetml/2017/richdata">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<sst xmlns="http://schemas.openxmlformats.org/spreadsheetml/2006/main" count="800" uniqueCount="538">
  <si>
    <t>GOBIERNO DEL ESTADO DE JALISCO</t>
  </si>
  <si>
    <t>NÚMERO DE PROCEDIMIENTO:</t>
  </si>
  <si>
    <t>SECRETARÍA DE INFRAESTRUCTURA Y OBRA PÚBLICA</t>
  </si>
  <si>
    <t>DIRECCIÓN GENERAL DE LICITACIÓN Y CONTRATACIÓN</t>
  </si>
  <si>
    <t>DESCRIPCIÓN GENERAL DE LOS TRABAJOS:</t>
  </si>
  <si>
    <t>FECHA DE INICIO AUTORIZADA:</t>
  </si>
  <si>
    <t>FECHA DE TERMINACIÓN AUTORIZADA:</t>
  </si>
  <si>
    <t>PLAZO DE EJECUCIÓN:</t>
  </si>
  <si>
    <t>FECHA:</t>
  </si>
  <si>
    <t>NOMBRE Y FIRMA DEL REPRESENTANTE LEGAL:</t>
  </si>
  <si>
    <t>DOCUMENTO</t>
  </si>
  <si>
    <t>CLAVE</t>
  </si>
  <si>
    <t xml:space="preserve">DESCRIPCIÓN </t>
  </si>
  <si>
    <t>UNIDAD</t>
  </si>
  <si>
    <t>CANTIDAD</t>
  </si>
  <si>
    <t>IMPORTE ($) M. N.</t>
  </si>
  <si>
    <t>A</t>
  </si>
  <si>
    <t>RESUMEN DE PARTIDAS</t>
  </si>
  <si>
    <t>IMPORTE CON LETRA (IVA INCLUIDO)</t>
  </si>
  <si>
    <t>SUBTOTAL M. N.</t>
  </si>
  <si>
    <t>IVA M. N.</t>
  </si>
  <si>
    <t>TOTAL M. N.</t>
  </si>
  <si>
    <t>SIOP-001</t>
  </si>
  <si>
    <t>M2</t>
  </si>
  <si>
    <t>M3</t>
  </si>
  <si>
    <t>KG</t>
  </si>
  <si>
    <t>M</t>
  </si>
  <si>
    <t>PZA</t>
  </si>
  <si>
    <t>SALIDA</t>
  </si>
  <si>
    <t>CCTV</t>
  </si>
  <si>
    <t>A1</t>
  </si>
  <si>
    <t>A7</t>
  </si>
  <si>
    <t>A2</t>
  </si>
  <si>
    <t>A3</t>
  </si>
  <si>
    <t>A4</t>
  </si>
  <si>
    <t>A5</t>
  </si>
  <si>
    <t>A6</t>
  </si>
  <si>
    <t>A8</t>
  </si>
  <si>
    <t>A9</t>
  </si>
  <si>
    <t>A10</t>
  </si>
  <si>
    <t>A11</t>
  </si>
  <si>
    <t>A12</t>
  </si>
  <si>
    <t>A13</t>
  </si>
  <si>
    <t>A14</t>
  </si>
  <si>
    <t>A15</t>
  </si>
  <si>
    <t>A16</t>
  </si>
  <si>
    <t>A17</t>
  </si>
  <si>
    <t>A18</t>
  </si>
  <si>
    <t>A19</t>
  </si>
  <si>
    <t>A20</t>
  </si>
  <si>
    <t>A21</t>
  </si>
  <si>
    <t>A22</t>
  </si>
  <si>
    <t>A23</t>
  </si>
  <si>
    <t>A24</t>
  </si>
  <si>
    <t>TRAZO Y NIVELACION, INCLUYE: CARGO DIRECTO POR EL COSTO DE LOS MATERIALES Y MANO DE OBRA QUE INTERVENGAN, LOCALIZACION GENERAL, LOCALIZACION DE ENTRE-EJES, SEÑALAMIENTOS, ESTACADO, BANCOS DE NIVEL, MOJONERAS, LIMPIEZA Y RETIRO DE SOBRANTES FUERA DE OBRA AL BANCO DE DESPERDICIOS INDICADO POR EL INSTITUTO DE SALUD, EQUIPOS DE SEGURIDAD, INSTALACIONES ESPECIFICAS, DEPRECIACION Y DEMAS DERIVADOS DEL USO DE HERRAMIENTA Y EQUIPO. A EJES EN DESPLANTE DE EDIFICIOS CON EQUIPO TOPOGRAFICO.</t>
  </si>
  <si>
    <t>EXCAVACION CON EQUIPO MECANICO EN CEPAS O MESETAS, EN MATERIAL TIPO II, DE 0.00 A 2.00 M. DE PROFUNDIDAD, INCLUYE: COLOCACION DEL MATERIAL A UN COSTADO DE LA EXCAVACION, AFINE DE PLANTILLA Y TALUDES, EQUIPO, MANO DE OBRA Y HERRAMIENTA, MEDIDO EN TERRENO NATURAL POR SECCION SEGUN PROYECTO.</t>
  </si>
  <si>
    <t>SUMINISTRO Y COLOCACION DE LLAVE ANGULAR DE 1/2" MCA. URREA, CAT. NO. 401, INCLUYE: FLETES, MANIOBRAS, ACARREO, COLOCACIÓN A CUALQUIER NIVEL, FIJACIÓN, PRUEBAS, MATERIALES MENORES Y HERRAMIENTA NECESARIA</t>
  </si>
  <si>
    <t>SUMINISTRO Y COLOCACIÓN DE MEZCLADORA PARA TARJA DE 8" DE ACERO INOXIDABLE MARCA: URREA MOD. 9373 INOX O SIMILAR. INCLUYE: MATERIAL, MANO DE OBRA, EQUIPO Y HERRAMIENTA.</t>
  </si>
  <si>
    <t>SALIDA PARA APAGADOR SENCILLO CON UN DESARROLLO DE 6 MTROS PROMEDIO, INCLUYE: 6.3 METROS DE TUBO FOGA AJUSTE DE 1/2, 18.90 METROS DE CABLE DE COBRE THHW-LS CALIBRE 12 AWG, 6.30 METROS DE CABLE DE COBRE DESNUDO CALIBRE 14 AWG, 1 CAJA CUADRADA FOGA 1/2-3/4", 1 TAPA REALZADA FOGA 3/4, 2 CONECTOR FOGA AJUSTE 1/2, 1 COPLE FOGA AJUSTE 1/2, SOPORTADA A CADA 1.50 METROS CON: 4 ABRAZADERAS TIPO CLIP DE 1/2, 14 TUERCAS GALVANIZADAS DE 1/4, 6 PERNO 1/4, 6 FULMINANTE CALIBRE 27 ROJO, 6 COPLE HEXAGONAL 1/4, 3.60 METROS DE VARILLA ROSCADA 1/4, 1 ZAPATA CALIBRE 10-12 PARA TIERRA, 3 CAPUCHONES CALIBRE 10-12 AWG, ACARREOS, CINTA AISLANTE PARA CABLEADO Y DESPERDICIO, MATERIALES, MANO DE OBRA, EQUIPO Y HERRAMIENTA PARA SU CORRECTA EJECUCION.</t>
  </si>
  <si>
    <t>SALIDA PARA LUMINARIA EN LOSA DESARROLLO DE 6 METROS PROMEDIO, INCLUYE: 4.20 METROS DE TUBO FO.GA AJUSTE DE 1/2, 2.10 METROS DE TUBO FOGA AJUSTE 3/4, 15.60 METROS DE CABLE DE COBRE THHW-LS CALIBRE 12 AWG, 6.60 METROS DE CABLE DE COBRE DESNUDO CALIBRE 14 AWG, 1 CAJA CUADRADA FOGA 1/2-3/4", 1 TAPA CUADRADA FOGA 3/4, 3 CONECTOR FOGA AJUSTE 1/2, 1 CONECTOR FO.GA AJUSTE 3/4, 1 COPLE FO.GA AJUSTE 1/2, SOPORTADA A CADA 1.50 METROS CON: 3 ABRAZADERAS TIPO CLIP DE 1/2, 1 ABRAZADERA TIPO CLIP DE 3/4, 12 TUERCAS GALVANIZADAS DE 1/4, 6 PERNO 1/4, 6 FULMINANTE CALIBRE 27 ROJO, 4 COPLE HEXAGONAL 1/4, 3.60 METROS DE VARILLA ROSCADA 1/4, 1 ZAPATA CALIBRE 10-12 PARA TIERRA, 3 CAPUCHONES CALIBRE 10-12 AWG, 1.50 METROS DE TUBO ZAPA 3/8, 2 CONECTOR ZAPA DE 3/8, ACARREOS, CINTA AISLANTE PARA CABLEADO Y DESPERDICIO, MATERIALES, MANO DE OBRA, EQUIPO Y HERRAMIENTA PARA SU CORRECTA EJECUCION.</t>
  </si>
  <si>
    <t>CAJA METALICA CON MARCO Y ACRILICO TRANSPARENTE PARA 3 VALVULAS, CON PUERTA ABATIBLE SIN BISAGRAS, MARCA ARIGMED, ARAMED O SIMILAR, INCLUYE; CARGO DIRECTO POR EL COSTO DE MANO DE OBRA Y MATERIALES REQUERIDOS, FLETE A OBRA, ACARREO, ELABORACIÓN, COLOCACION, FIJACIÓN, LIMPIEZA, IDENTIFICADOR DE CAJA DE SECCIONAMIENTO CONFORME A NORMA NFPA 99-C, RETIRO DE SOBRANTE FUERA DE OBRA, EQUIPO DE SEGURIDAD, INSTALACIONES ESPECIFICAS, DEPRECIACION Y DEMAS CARGOS DERIVADOS DEL USO DE EQUIPO Y HERRAMIENTA, EN CUALQUIER NIVEL.</t>
  </si>
  <si>
    <t>SUMINISTRO E INSTALACIÓN DE DETECTOR FOTOELECTRICO DIRECCIONABLE, MARCA NOTIFIER, MODELO FSP-851, INCLUYE: MATERIAL, MANO DE OBRA, HERRAMIENTAS, MONTAJE Y TODO LO NECESARIO PARA SU CORRECTA EJECUCIÓN.</t>
  </si>
  <si>
    <t>SUMINISTRO Y COLOCACIÓN DE SEÑALETICA FABRICADA EN ALUCOBON DE 6MM COLOR PLATA DE 50 CM DE LARGO POR 25 CM DE ANCHO, RECUADRO EN ESTIRENO DE 30 MICRAS DE 20 CM X 20 CM PARA COLOCAR ICONOGRAFÍA, ESTIRENO DE 100 MICRAS EN LA PARTE POSTERIOR PARA GENERAR FLOTADO DE SEÑALETICA DE 4O CM X 15 CM, ROTULOS EN VINIL AUTOADHERIBLE, LOGOTIPOS IMPRESOS EN SERIGRAFÍA EPOXICA, CORTES HECHOS CON LASER, CINTA DOBLE CARA PARA FIJACION A MURO, PAGO A DISEÑADOR GRAFICO PARA DISEÑO DE ICONOGRAFÍA, MATERIAL, MANO DE OBRA, EQUIPO Y HERRAMIENTA.</t>
  </si>
  <si>
    <t>SUMINISTRO DE RECUBRIMIENTO ASÉPTICO EN ROLLO DE VINYL, MODELO AEI/WALL COVERING O SIMILAR FABRICADO A BASE DE VINYL HOMOGÉNEO DE 1.0 MM DE ESPESOR, PRESENTACIÓN EN ROLLO DE 2.00 MTL. DE ANCHO X 30.00 MTL. DE LARGO EQUIVALENTE A 60 MT2, INCLUYE: MOLDURA PARA CURVA SANITARIA, ADHESIVO, SOLDADURA, DESPERDICIO, MATERIALES, MANO DE OBRA ESPECIALIZADA, EQUIPO, HERRAMIENTA Y TODO LO NECESARIO PARA SU CORRECTA EJECUCIÓN.</t>
  </si>
  <si>
    <t>SUMINISTRO Y COLOCACIÓN DE CEMENTICIO ARDEX GPS O SIMILAR PARA NIVELAR EL ÁREA EN 3MM DE ESPESOR,  Y ELIMINAR IMPURESAS EN PISO PARA RECIBIR RECUBRIMIENTO ASÉPTICO, INCLUYE: DESPERDICIO,MATERIALES, MANO DE OBRA, EQUIPO, HERRAMIENTA Y TODO LO NECESARIO PARA SU CORRECTA EJECUCIÓN.</t>
  </si>
  <si>
    <t>SUMINISTRO, HABILITADO Y COLOCACION DE MURO DE TABLAROCA UNA CARA (LAMBRIN) EN HOJA STANDAR DE YESO, INCLUYE: POSTE Y CANAL DE LAMINA GALVANIZADA DE 64 MM, TORNILLO AUTORROSCABLE S1, PERFACINTA, REDIMIX, PEMACHE POP, TABLARROCA DE 13 MM, TRAZO, CORTES, AJUSTES, ELEVACIONES, DESPERDICIOS, FIJACION, HERRAMIENTAS, EQUIPO, LIMPIEZA DEL AREA DE TRABAJO, MANO DE OBRA Y ACARREOS AL SITIO DE SU COLOCACION.</t>
  </si>
  <si>
    <t>SUMINISTRO E INSTALACIÓN DE TUBERÍA PVC DE 2" (51MM) DE DIÁMETRO, CON NORMA MEXICANA NMX-E-199/1. INCLUYE: HERRAMIENTA, MANO DE OBRA, CONEXIONES, ACCESORIOS, EQUIPO Y TODO LO NECESARIO PARA SU CORRECTA EJECUCIÓN.</t>
  </si>
  <si>
    <t>SUMINISTRO E INSTALACIÓN DE BASE PARA DETECTORES DE HUMO, MARCA NOTIFIER, MODELO B210LP, INCLUYE: MATERIAL, MANO DE OBRA, HERRAMIENTAS, MONTAJE Y TODO LO NECESARIO PARA SU CORRECTA EJECUCIÓN.</t>
  </si>
  <si>
    <t>SUMINISTRO E INSTALACIÓN DE MODULO AISLADOR PARA LAZO INTELIGENTE, MARCA NOTIFIER, MODELO ISO-X, INCLUYE: MATERIAL, MANO DE OBRA, HERRAMIENTAS, MONTAJE Y TODO LO NECESARIO PARA SU CORRECTA EJECUCIÓN.</t>
  </si>
  <si>
    <t>SUMINISTRO E INSTALACIÓN DE MODULO DE CONTROL PARA LOS AUDIOVISUALES, MARCA NOTIFIER, MODELO FCM-1, INCLUYE: MATERIAL, MANO DE OBRA, HERRAMIENTAS, MONTAJE Y TODO LO NECESARIO PARA SU CORRECTA EJECUCIÓN.</t>
  </si>
  <si>
    <t>SUMINISTRO E INSTALACIÓN DE MODULO MONITOR CLASE A PARA SUPERVISIÓN Y MONITOREO, MARCA NOTIFIER, MODELO FMM-1, INCLUYE: MATERIAL, MANO DE OBRA, HERRAMIENTAS, MONTAJE Y TODO LO NECESARIO PARA SU CORRECTA EJECUCIÓN.</t>
  </si>
  <si>
    <t>SUMINISTRO E INSTALACIÓN DE CABLE TIPO FPL LAZO SLC 2 X 16 SÓLIDO, PAR TRENZADO, MARCA HONEYWELL, MODELO 4311, COLOR NEGRO/ROJO, INCLUYE: MATERIAL, MANO DE OBRA, HERRAMIENTAS, CORTES, DESPERDICIOS Y TODO LO NECESARIO PARA SU CORRECTA EJECUCIÓN.</t>
  </si>
  <si>
    <t>SUMINISTRO Y COLOCACION DE PATCH CORD CAT 6 DE 5 FT COLOR AZUL, INCLUYE: SUMINISTRO, INSTALACIÓN, MATERIALES, MANO DE OBRA, HERRAMIENTA Y EQUIPO.</t>
  </si>
  <si>
    <t>SUMINISTRO Y COLOCACION DE PATCH CORD CAT 6 DE 7 FT COLOR AZUL, INCLUYE: SUMINISTRO, INSTALACIÓN, MATERIALES, MANO DE OBRA, HERRAMIENTA Y EQUIPO.</t>
  </si>
  <si>
    <t>SUMINISTRO E INSTALACION DE ALARMA ELECTROMECANICA DE SOBREPONER PARA UN GAS ARIGMED O SIMILAR, FABRICADA EN GABINETE DE PERFILES DE EXTRUSION ESPECIAL DE ALUMINIO EN ACABADO DE PINTURA ELECTROSTATICA HORNEADA, PCB DE ELECTRONICA PARA DETECCION DE BAJA PRESION POR MEDIO DE INTERRUPTOR DE PRESION EXTERNO DE CONTACTOS SECOS (NO INCLUIDO), FUNCION DE ALARMA AUDIO VISUAL PARA EVENTOS DE 1 PUNTO DE CORTE CON LED DE ALTA VISIBILIDAD Y BUZZER SONORO, BOTONES PARA PRUEBA Y SILENCIO, CARATULA ELECTROLUMINICENTE EN CADA MODULO DE GAS, PUERTOS DE CONEXION PARA SEÑAL DE ENLACE CON ALARMA MAESTRA ELECTROMECANICA (BAJO ESPECIFICACION), ALIMENTACION ELECTRICA ESTADART A 127V CON OPCION A 220V.</t>
  </si>
  <si>
    <t>SUMINISTRO Y COLOCACIÓN DE PISO CONDUCTIVO, MODELO AEI BANETT (ELECTROSTATIC CONDUCTIVE) O SIMILAR, FABRICADO A BASE DE VINYL HOMOGÉNEO CONDUCTIVO DE ALTO TRÁFICO, NO POROSO, ANTIBACTERIANO, CON FILAMENTOS DE CARBÓN, DE 2.00 MM DE ESPESOR, EN ROLLO DE 2 MTS DE ALTO POR 20 MTS DE LARGO EQUIVALENTE A 40 M2, INCLUYE: ADHESIVO CONDUCTIVO A BASE AGUA, PEGAMENTO LIBRE DE SOLVENTES CON ALTA ADHESIÓN, BAJA EMISIÓN DE QUÍMICOS VOLÁTILES, NO FLAMABLE, MOLDURA PARA CURVA SANITARIA, CINTA DE COBRE, CORDON DE SOLDADURA, MATERIALES, MANO DE OBRA ESPECIALIZADA, DESPERDICIO, EQUIPO, HERRAMIENTA Y TODO LO NECESARIO PARA SU CORRECTA EJECUCIÓN.</t>
  </si>
  <si>
    <t>SUMINISTRO Y COLOCACION DE ESQUINERO A BASE DE RIEL CONTINUO DE ALUMINIO Y CUBIERTA VINÍLICA ALTO IMPACTO, H=1.20 M, 50 MM POR CARA, MARCA: ULTRABANNER, MODELO: RVHS- 605B, COLOR: S.M.A., TAPAS SUPERIOR E INFERIOR, INCLUYE: MATERIALES, MANO DE OBRA, HERRAMIENTA, MATERIALES DE FIJACION Y MONTAJE, EQUIPO, ACARREOS DENTRO DE LA OBRA, FLETES Y TODO LO NECESARIO PARA SU CORRECTA EJECUCION.</t>
  </si>
  <si>
    <t>SUMINISTRO Y COLOCACION DE MANOMETRO / VACUOMETRO TIPO BURDON PARA GAS, INTERVALO DE PRESION 0 A 200 PSIG, MATERIALES Y MANO DE OBRA PARA INSTALACION COMPLETA, PRUEBAS, PUESTA EN OPERACION Y LIMPIEZA. MANOMETRO O A 200 PSIG INCLUYE: MATERIALES, MANO DE OBRA, HERRAMIENTA.</t>
  </si>
  <si>
    <t>SUMINISTRO E INSTALACION DE VÁLVULA DE BOLA WORCESTER DE 13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</si>
  <si>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19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</si>
  <si>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INSTALACION DE VÁLVULA DE BOLA WORCESTER DE 25 MM DE DIÁMETRO, CON CUERPO DE BRONCE FORJADO, ASIENTO Y EMPAQUES DE TEFLÓN, MANIJA PARA ABRIR O CERRAR CON UN GIRO DE 90 GRADOS, LIBRES DE GRASA Y PARA UNA PRESIÓN DE TRABAJO DE 28 KG/CM2 O SIMILAR, INCLUYE; ARMADO, PRUEBAS DE HERMETICIDAD CON NITRÓGENO; CARGO DIRECTO POR EL COSTO DE LA MANO DE OBRA Y MATERIAL REQUERIDO, TEFLÓN, FLETE A OBRA, ACARREOS, TRAZO, MEDICIÓN, CONEXIÓN, ALINEACIÓN, NIVELACIÓN, PRUEBAS, LIMPIEZA. DEPRECIACIÓN Y DEMÁS CARGOS DERIVADOS DEL USO DE EQUIPO Y HERRAMIENTA EN CUALQUIER NIVEL.</t>
  </si>
  <si>
    <t>SUMINISTRO E INSTALACIÓN DE TOMA MURAL MARCA INFRA TIPO PURITAN CON PLACA INDICADORA SEGUN TIPO DE GAS, INCLUYE; CARGO DIRECTO POR EL COSTO DE LA MANO DE OBRA Y MATERIALES REQUERIDOS, FLETE A OBRA, ACARREO, ARMADO, COLOCACION, LIMPIEZA Y RETIRO DE SOBRANTES FUERA DE OBRA, EQUIPO DE SEGURIDAD, INSTALACIONES ESPECIFICAS, DEPRECIACION Y DEMAS CARGOS DERIVADOS DEL USO DE EQUIPO Y HERRAMIENTA.</t>
  </si>
  <si>
    <t>SUMINISTRO E INSTALACION DE TUBERIA CEDULA 10 DE ACERO AL CARBON LISTADO ULFM RANURADA PARA SISTEMA CONTRA INCENDIO DE 4", INCLUYE: MATERIALES, CONEXIONES, CORTES, DESPERDICIOS, ELEVACIONES, MANO DE OBRA, EQUIPO Y HERRAMIENTA NECESARIA PARA SU CORRECTA EJECUCION.</t>
  </si>
  <si>
    <t>SUMINISTRO E INSTALACIÓN DE FALSO PLAFÓN, DE TABLERO DE YESO FIRECODE TIPO C, DE 12.7 MM, DE TABLAROCA USG, HASTA UNA ALTURA DE 3.50 M, MONTADA EN CANAL LISTÓN A UN MÁXIMO DE 61CM Y CANALETA DE CARGA @1.22M, COLGANTE DE ALAMBRE GALVANIZADO NO.12 @ 1.22 M, AMARRE ENTRE CANALES CON ALAMBRE GALVANIZADO NO. 16 DOBLE, FIJANDO HOJA CON PIJA AUTORROSCABLE GALVANIZADA Y COLOCACIÓN DE CINTA DE REFUERZO PERFACINTA EN RESANES, CON COMPUESTO PREMEZCLADO REDIMIX, INCLUYE: MATERIALES, TRAZO, SOPORTERÍA, SUSPENSIÓN A BASE DE PERFILES Y ALAMBRE GALVANIZADOS, TORNILLOS, CINTA UNIÓN, PASTA, MANO DE OBRA, EQUIPO, ANDAMIOS Y HERRAMIENTA.</t>
  </si>
  <si>
    <t>MURO DE TABIQUE DE LAMA, DE 14 CM DE ESPESOR PROMEDIO, A SOGA, CON TABIQUE DE LAMA 7 X 14 X 28 CM, ACABADO COMÚN, ASENTADO CON MORTERO CEMENTO-ARENA EN PROPORCIÓN 1:3, EN CUALQUIER NIVEL, INCLUYE: TRAZO, NIVELACIÓN, PLOMEO, ANDAMIOS, DESPERDICIOS, MANO DE OBRA, LIMPIEZA Y ACARREO DE MATERIALES AL SITIO DE SU UTILIZACIÓN.</t>
  </si>
  <si>
    <t>ZARPEO DE MUROS, CADENAS, CASTILLO Y BÓVEDA, CON MORTERO DE CEMENTO-ARENA DE RIO 1:3, INCLUYE: ANDAMIOS, ACARREO, ELEVACIÓN DE MATERIAL, HERRAMIENTAS, EQUIPO DE SEGURIDAD Y MANO DE OBRA. A CUALQUIER NIVEL.</t>
  </si>
  <si>
    <t>PASOS EN LA LOSAS Y MUROS DE CONCRETO, SIMPLE Y REFORZADO, MUROS DE MAMPOSTERÍA, BLOCK, LADRILLO, A CUALQUIER ALTURA PARA PASO DE INSTALACIONES HIDROSANITARIAS, ELÉCTRICAS, GAS, ETCÉTERA, PARA TUBERÍAS DE HASTA 20 CM DE DIÁMETRO, INCLUYE: TRAZO, DEMOLICIÓN, RESANE CON MORTERO CEMENTO-ARENA DE RÍO EN PROPORCIÓN 1:4, PERFILADO, MANO DE OBRA, ANDAMIOS, HERRAMIENTA, ACARREOS, LIMPIEZA DEL LUGAR ASÍ COMO CUALQUIER OTRO ELEMENTO PARA SU CORRECTA EJECUCIÓN.</t>
  </si>
  <si>
    <t>SALIDA SANITARIA, DE MUEBLES DE BAÑO, COCINA, A BASE DE TUBERÍA PVC SANITARIO S25 DE 6", 4" Y 2", A CONEXIÓN CON RED SANITARIA PRINCIPAL. INCLUYE: SUMINISTRO, TENDIDO DE TUBERÍA, CODOS DE 90° Y 45°, CRUZ, TEE, YEE; COPLES, PEGAMENTO PVC ALTA PRESIÓN, PRUEBAS, TENDIDO, CORTES, DESPERDICIOS,MANO DE OBRA, HERRAMIENTA Y EQUIPO.</t>
  </si>
  <si>
    <t>SUMINISTRO Y COLOCACION DE CONTRACANASTA PARA TARJA MARCA HELVEX MODELO H-8801 EN BRONCE CON ACABADO EN CROMO, PARA FREGADERO, INCLUYE: MANO DE OBRA, EQUIPO Y HERRAMIENTA.</t>
  </si>
  <si>
    <t>SUMINISTRO Y COLOCACIÓN DE BARRA DE TIERRA (EQUIPOTENCIAL), CON UNA CAPACIDAD DE 24 DERIVACIONES PARA CABLES NO. 12 A NO. 6 (ESTAS BARRAS DEBERÁN DE PONERSE A TIERRA CON CABLE NO MENOR AL CALIBRE NO. 10.), INCLUYE: MATERIALES, MANO DE OBRA, EQUIPO, HERRAMIENTA, PRUEBA DE PISOS CONDUCTIVOS, Y LO NECESARIO PARA SU CORRECTO FUNCIONAMIENTO.</t>
  </si>
  <si>
    <t>SUMINISTRO Y COLOCACIÓN DE RELOJ / CRONÓMETRO DIGITAL CAT. ZTM1591RS MARCA BENDER; EN UNA LINEA, FRENTE Y CAJA, FUENTE DE ALIMENTACIÓN A 100 - 240 VC.A. MONTADOS EN PLACA DE ACERO INOXIDABLE TIPO 304, CON ACABADO PULIDO (INCLUYE CAJA PARA EMPOTRAR CAT. B120804), EMPOTRABLE EN PARED, INCLUYE: RIEL DIN, INTERRUPTOR TERMOMAGNÉTICO DE 2 POLOS, CONTROL REMOTO, MATERIALES, MANO DE OBRA, EQUIPO, HERRAMIENTA, CONEXIONES, PRUEBAS, FIJACIONES, Y LO NECESARIO PARA SU CORRECTA INSTALACIÓN.</t>
  </si>
  <si>
    <t>SALIDA PARA EL SISTEMA DE RED DE VOZ Y/O DATOS, PARA SERVICIO A SISTEMA DE VOCEO,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</si>
  <si>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EQUIPOS DE COMPUTO,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</si>
  <si>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SALIDA PARA EL SISTEMA DE RED DE VOZ Y/O DATOS, PARA SERVICIO A CAMARAS-CCTV, FORMADA CON TUBERIA CONDUIT GALVANIZADO DE PARED DELGADA DE 19, 25 Y 32 MM DE DIÁMETRO, CAJA REGISTRO GALVANIZADA DE 120X120MM CON TAPA REALZADA EN SALIDAS DE MURO Y/O LOSA, GUIADAS CON ALAMBRE GALVANIZADO CAL. N°14, INCLUYE: TRAZO, RANURAS, MATERIALES MENORES Y DE CONSUMO, ELEMENTOS DE FIJACIÓN, RESANES, HERRAMIENTA, MANO DE OBRA, ACARREO DE MATERIALES (LONGITUD DE DESARROLLO DE 3 METROS TOMADA DE LA SALIDA DEL REGISTRO AL SERVICIO-REGISTRO).</t>
  </si>
  <si>
    <t>SUMINISTRO Y COLOCACIÓN DE COPLE RIGIDO DE 4" RANURADO DE HIERRO DUCTIL UL/FM PARA SISTEMA CONTRA INCENDIO, INCLUYE: MATERIALES, CONEXIONES, DESPERDICIOS, ELEVACIONES, MANO DE OBRA, EQUIPO Y HERRAMIENTA NECESARIA PARA SU CORRECTA EJECUCION.</t>
  </si>
  <si>
    <t xml:space="preserve">SUMINISTRO, COLOCACIÓN E INSTALACION DE SOPORTERIA PARA CHAROLA TIPO MALLA A BASE DE UNICANAL U-10 4X4, 2 TUERCAS HEXAGONAL DE 5/16", 2 RONDANAS PLANA Y DE PRESIÓN DE 5/16", 2 VARILLA ROSCADA DE 5/16" DE HASTA 1M DE LONGITUD, TORNILLO CON GOTA DE 1/4" X 3/4", Y 2 TAQUETES EXPANSORES DE 5/16". INCLUYE: FIJACIÓN, MATERIAL, MANO DE OBRA, EQUIPO Y HERRAMIENTA.
</t>
  </si>
  <si>
    <t xml:space="preserve">SUMINISTRO, COLOCACIÓN E INSTALACION DE SOPORTERIA DE TUBERIA A BASE DE UNICANAL U-10 4X2, 2 TUERCAS HEXAGONAL DE 1/4", 2 RONDANAS PLANA Y DE PRESIÓN DE 1/4", 2 VARILLA ROSCADA DE 1/4" DE HASTA 1M DE LONGITUD, ABRAZADERAS TIPO UNICANAL DE PARED DELGADA (AW) Y GRUESA (AE), Y 2 TAQUETES EXPANSORES DE 1/4". INCLUYE: FIJACIÓN, MATERIAL, MANO DE OBRA, EQUIPO Y HERRAMIENTA.
</t>
  </si>
  <si>
    <t>Catálogo de Conceptos</t>
  </si>
  <si>
    <t>PRELIMINARES</t>
  </si>
  <si>
    <t>SUMINISTRO Y COLOCACIÓN DE CONCRETO PREMEZCLADO BOMBEABLE F'C=250 KG/CM2, TMA= 3/4, R.N. EN CIMENTACIÓN. INCLUYE: MATERIALES, BOMBEO, TENDIDO, RASTREADO, VIBRADO, NIVELACIÓN, LIMPIEZA, PRUEBAS DE RESISTENCIA, CURADO CON CURACRETO, DESPERDICIO, MANO DE OBRA, EQUIPO, HERRAMIENTA.</t>
  </si>
  <si>
    <t>MUROS DE MAMPOSTERÍA</t>
  </si>
  <si>
    <t>ALBAÑILERÍAS</t>
  </si>
  <si>
    <t>FIRME DE 10 CM ACABADO COMÚN, DE CONCRETO F'C= 150 KG/CM2 HECHO EN OBRA, INCLUYE: SUMINISTRO DE MATERIALES, ACARREOS, NIVELACIÓN, CIMBRADO DE FRONTERAS, MANO DE OBRA, EQUIPO Y HERRAMIENTA.</t>
  </si>
  <si>
    <t>MALLA ELECTROSOLDADA 6X6-10/10 COMO REFUERZO EN PISOS DE CONCRETO, INCLUYE: HABILITADO, DESPERDICIOS, TRASLAPES, MATERIAL DE FIJACIÓN, ANDAMIOS, HERRAMIENTA Y ACARREO DEL MATERIAL AL SITIO DE SU COLOCACIÓN.</t>
  </si>
  <si>
    <t>BOQUILLA DE 15 A 20 CM DE ANCHO, CON MORTERO CEMENTO ARENA PROPORCIÓN 1:3, TERMINADO PULIDO, EN APERTURA DE VANOS DE PUERTAS Y VENTANAS. INCLUYE: SUMINISTRO, PULIDO, MANO DE OBRA, HERRAMIENTA Y EQUIPO.</t>
  </si>
  <si>
    <t>INSTALACIÓN HIDROSANITARIA</t>
  </si>
  <si>
    <t>AFINE, NIVELACIÓN Y COMPACTACIÓN DEL FONDO DE LA EXCAVACIÓN CON BAILARINA, INCLUYE: MATERIAL, MANO DE OBRA, EQUIPO Y HERRAMIENTA.</t>
  </si>
  <si>
    <t>PLANTILLA APISONADA AL 85% PROCTOR EN ZANJA CON MATERIAL PRODUCTO DE BANCO. INCLUYE: MATERIAL, MANO DE OBRA, EQUIPO Y HERRAMIENTA.</t>
  </si>
  <si>
    <t>RELLENO ACOSTILLADO EN CEPAS O MESETAS CON MATERIAL DE BANCO COMPACTADO AL 90% MÍNIMO DE SU P.V.S.M. EN CAPAS NO MAYORES DE 20 CM, INCLUYE: INCORPORACIÓN DE AGUA NECESARIA, COMPACTACIÓN CON PISÓN, MANO DE OBRA, HERRAMIENTAS Y ACARREOS.</t>
  </si>
  <si>
    <t>DRENAJE SANITARIO</t>
  </si>
  <si>
    <t>AGUA POTABLE</t>
  </si>
  <si>
    <t>SALIDAS ELÉCTRICAS E ILUMINACIÓN</t>
  </si>
  <si>
    <t>SUMINISTRO E INSTALACIÓN DE INTERRUPTOR DE 1 X 15,20 Ó 30 AMP QO, 120/240 V, 10 KA, MCA SQUARE D O SIMILAR, INCLUYE: ACARREOS, HERRAMIENTA, DESPERDICIOS, LIMPIEZA Y TODO LO NECESARIO PARA SU CORRECTA INSTALACIÓN.</t>
  </si>
  <si>
    <t>SUMINISTRO E INSTALACIÓN DE INTERRUPTOR DE 2 X 40 AMP QO MCA SQUARE D INCLUYE: ACARREOS, HERRAMIENTA, DESPERDICIOS, LIMPIEZA Y TODO LO NECESARIO PARA SU CORRECTA INSTALACIÓN.</t>
  </si>
  <si>
    <t>SUMINISTRO E INSTALACIÓN DE INTERRUPTOR DE SEGURIDAD 2 POLOS 30A NEMA 3R MCA SQUARE D O SIMILAR; INCLUYE: ACARREOS, HERRAMIENTA, DESPERDICIOS, LIMPIEZA Y TODO LO NECESARIO PARA SU CORRECTA INSTALACIÓN.</t>
  </si>
  <si>
    <t>SUMINISTRO Y COLOCACIÓN DE CABLE DE COBRE DESNUDO CAL. 2, AWG, MCA. CONDUMEX O SIMILAR. INCLUYE: DESPERDICIOS, MATERIALES MENORES, PRUEBAS Y ACARREO AL SITIO DE SU COLOCACIÓN.</t>
  </si>
  <si>
    <t>SUMINISTRO Y COLOCACIÓN DE TUBO PAD RD-13.5 NARANJA, 2" POLIETILENO ALTA DENSIDAD. INCLUYE: MANO DE OBRA, ACARREOS, HERRAMIENTA, DESPERDICIOS, LIMPIEZA Y TODO LO NECESARIO PARA SU CORRECTA INSTALACIÓN.</t>
  </si>
  <si>
    <t>GASES</t>
  </si>
  <si>
    <t>SUMINISTRO E INSTALACIÓN DE TUBO DE COBRE RÍGIDO DE 13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</si>
  <si>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19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</si>
  <si>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25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</si>
  <si>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32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</si>
  <si>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51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</si>
  <si>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FLUJÓMETRO SENCILLO: DE MATERIAL CROMADO Y POLICARBONATADO DE ALTO IMPACTO. RANGO DE 0 A 15 LTS/MIN, HUMEDECEDOR CON FRASCO GRABADO PARA FLUJÓMETRO SENCILLO. BURBUJEADOR PARA HUMIDIFICACIÓN DEL OXÍGENO,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</si>
  <si>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EQUIPO DE ASPIRACIÓN DE 1 LITRO, INCLUYE: REGULADOR DE VACÍO DE TRES PUNTOS DE REGULACIÓN CON VACUÓMETRO, FRASCO DE VIDRIO GRADUADO CON TAPÓN DE PLÁSTICO DE UN LITRO, REGULADOR DE VACÍO CON VACUÓMETRO, CANASTILLA CROMADA, JUEGO DE MANGUERAS TRANSPARENTES. MARCA ARAMED O SIMILAR</t>
  </si>
  <si>
    <t>SUMINISTRO DE ADITAMENTO SENCILLO PARA AIRE, INCLUYE: ADITAMENTO SENCILLO CON MANÓMETRO PARA FLUJO DE AIRE REGULABLE, CARGO DIRECTO POR EL COSTO DE MANO DE OBRA Y MATERIALES REQUERIDOS, FLETE A OBRA, ACARREO, PRUEBA, LIMPIEZA Y RETIRO DE SOBRANTES FUERA DE OBRA, EQUIPO DE SEGURIDAD, INSTALACIONES ESPECÍFICAS, DEPRECIACIÓN Y DEMÁS CARGOS DERIVADOS DEL USO DE EQUIPO Y HERRAMIENTA EN CUALQUIER NIVEL. MARCA ARAMED O SIMILAR</t>
  </si>
  <si>
    <t>TABLAROCA</t>
  </si>
  <si>
    <t>ABRIR HUECO EN PLAFÓN PARA RECIBIR LUMINARIO Y REJILLAS DE AIRES ACONDICIONADOS, DESDE 30 X 30 CMS HASTA 60 X 60 CMS., A CUALQUIER ALTURA, INCLUYE: MANO DE OBRA, EQUIPO, HERRAMIENTA, ACARREO DEL MATERIAL PRODUCTO DE LA DEMOLICIÓN AL PUNTO DE ACOPIO Y RETIRO FUERA DE LA OBRA, LIMPIEZA.</t>
  </si>
  <si>
    <t>SUMINISTRO Y COLOCACIÓN DE MARCO DE ALUMINIO DE 1" DE ANCHO PARA PODER FIJAR DE LUMINARIAS DE 60X60 CMS. O DE DIFERENTES MEDIDAS EN LA LOSA Y/O PLAFONES INCLUYE: MATERIALES, HERRAMIENTA, ACARREOS, MANO DE OBRA.</t>
  </si>
  <si>
    <t>CAJILLO PERIMETRAL DE 20 CMS DE ANCHO CON DISEÑO ESPECIFICADO EN PROYECTO A BASE DE PLAFÓN DE PANEL TIPO RESISTENTE AL FUEGO DE 13 MM. DE ESPESOR, CON BASTIDOR ARMADO A BASE CANALETA DE 1 1/2 (PULG) Y CANAL LISTÓN CAL. 26, A CADA 0.61 M. DE SEPARACIÓN, INCLUYE: MATERIALES, ACARREOS, ELEVACIONES, CORTES, DESPERDICIOS, FIJACIÓN, ESQUINEROS, PASTA Y CINTA DE REFUERZO DE ACUERDO AL TIPO DE PANEL, MANO DE OBRA, EQUIPO Y HERRAMIENTA.</t>
  </si>
  <si>
    <t>ACABADOS</t>
  </si>
  <si>
    <t>SUMINISTRO Y COLOCACIÓN DE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</si>
  <si>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SUMINISTRO Y COLOCACIÓN DE ZOCLO DE 10 CM, PISO DE PORCELANATO 60X60, RECTIFICADO, MOD. STONE WALK MARFIL, COLOCADO POR MEDIOS MANUALES, CON PASTA ADHESIVA MARCA CREST, O SIMILAR, DE HASTA 2 CM. DE ESPESOR, JUNTEADOR MARCA CREST DE ACUERDO A COLOR DE PISO O ELECCIÓN. ACARREO DE MATERIALES HASTA 50 M. DE DISTANCIA EN TERRENO PLANO Y, ELEVACIÓN DE MATERIALES HASTA 5 M. DE ALTURA. INCLUYE: MANO DE OBRA, HERRAMIENTA Y MATERIALES.</t>
  </si>
  <si>
    <t>BAÑOS</t>
  </si>
  <si>
    <t>SUMINISTRO Y COLOCACIÓN DE MANGUERA DE TARJA MARCA URREA ACERO INOXIDABLE TUERCAS DE LATÓN DE 1/2" CON LONGITUD DE 55 CM, INCLUYE: FLETES, MANIOBRAS, ACARREO, COLOCACIÓN A CUALQUIER NIVEL, FIJACIÓN, PRUEBAS, MATERIALES MENORES Y HERRAMIENTA NECESARIA.</t>
  </si>
  <si>
    <t>CARPINTERIA</t>
  </si>
  <si>
    <t>SUMINISTRO Y COLOCACIÓN DE TOPE DE PUERTA SATINADA, LÍNEA ZAMAK MCA. HERRALUM, MOD. 1159, INCLUYE: CARGO DIRECTO POR EL COSTO DE LOS MATERIALES, QUE INTERVENGAN, FLETE A OBRA, ACARREO AL SITIO DE SU UTILIZACIÓN, MANO DE OBRA, EQUIPO Y HERRAMIENTA.</t>
  </si>
  <si>
    <t>VENTANERÍA Y CANCELERÍA DE ALUMINIO</t>
  </si>
  <si>
    <t>SUMINISTRO, HABILITADO Y COLOCACIÓN DE CANCELERÍA FABRICADA EN ALUMINIO ANODIZADO NATURAL CON PERFILES COMERCIALES DE 3" MCA. CUPRUM, LÍNEA PANORAMA O SIMILAR, MODULADA DE ACUERDO A DETALLES PROPORCIONADOS, INCLUYE: TRAZO, CORTES, AJUSTES, MATERIALES, CORREDERAS, JALADERAS, OPERADORES, REPISON, SELLADO PERIMETRAL, SILICÓN, VINIL, HERRAJES, ELEMENTOS DE FIJACIÓN, MATERIALES MENORES Y DE CONSUMO, DESPERDICIOS, HERRAMIENTAS, MANO DE OBRA ESPECIALIZADA, LIMPIEZA, FLETES, EQUIPO Y ACARREO DE MATERIALES AL SITIO DE SU COLOCACIÓN, A CUALQUIER NIVEL.</t>
  </si>
  <si>
    <t>SUMINISTRO Y COLOCACIÓN DE PELÍCULA AUTO ADHERIBLE ACABADO TIPO ESMERILADO DE 2 MILÉSIMAS DE ESP., PARA CRISTAL, CON PROTECCIÓN PARA RAYOS UV, INCLUYE: CARGO DIRECTO POR EL COSTO DE LOS MATERIALES, QUE INTERVENGAN, FLETE A OBRA, ACARREO AL SITIO DE SU UTILIZACIÓN, MANO DE OBRA, EQUIPO Y HERRAMIENTA.</t>
  </si>
  <si>
    <t>ACERO INOXIDABLE</t>
  </si>
  <si>
    <t>SISTEMA AISLADO</t>
  </si>
  <si>
    <t>SUMINISTRO E INSTALACIÓN DE MODULO DE FUERZA Y TIERRA SERIES GPM-F4DR4 MARCA BENDER CON TOMACORRIENTES DE GRADO HOSPITALARIO PARA SUMINISTRO DE ENERGÍA Y CONEXIÓN A TIERRA DE EQUIPO PORTÁTIL, PARA TABLERO AISLADO, FORMADO POR 4 RECEPTÁCULOS DE FUERZA GRADO HOSPITAL 20A/125V NEMA 5-20R DÚPLEX ROJO, 4 CONECTORES DE TIERRA TIPO HEMBRA 30A/250V COLOR VERDE, GRADO HOSPITAL, MONTADOS EN PLACA DE ACERO INOXIDABLE TIPO 304, CON ACABADO PULIDO (INCLUYE CAJA PARA EMPOTRAR MODELO B120804); LOS MÓDULOS DE FUERZA Y TIERRA DISEÑADOS EN ESTRICTO CUMPLIMIENTO DE LAS NORMAS UL467, UL50, LA NFPA 70 (CÓDIGO ELÉCTRICO NACIONAL), Y NFPA 99. INCLUYE: MANO DE OBRA ESPECIALIZADA, TRABAJOS PARA EMPOTRAR EN MURO, ACCESORIOS DE FIJACIÓN, MATERIALES, HERRAMIENTAS, EQUIPO, PRUEBAS Y TODO LO NECESARIO PARA SU CORRECTO FUNCIONAMIENTO.</t>
  </si>
  <si>
    <t>SISTEMA CONTRA INCENDIO</t>
  </si>
  <si>
    <t xml:space="preserve">SUMINISTRO Y COLOCACIÓN DE SOPORTE TIPO PERA PARA TUBERIA DE 4", CONSIDERANDO VARILLA ROSCADA GALVANIZADA DE 3/8" DE HASTA 1 M DE SUJECIÓN, TUERCAS, RONDANAS Y TAQUETES. INCLUYE: FIJACIÓN, MATERIAL, MANO DE OBRA, EQUIPO Y HERRAMIENTA.
</t>
  </si>
  <si>
    <t>DETECTORES DE HUMO</t>
  </si>
  <si>
    <t>SEÑALETICA</t>
  </si>
  <si>
    <t>AIRE ACONDICIONADO</t>
  </si>
  <si>
    <t>SUMINISTRO, COLOCACIÓN E INSTALACION DE CONECTOR DE CONDUCTO FLEXIBLE MARCA SOLER &amp; PALAU MODELO AFS O SIMILAR, PARA EVITAR TRANSMISION DE VIBRACION EN DUCTOS DE HASTA 12" DE DIÁMETRO Y PARA CONEXIONES FLEXIBLES INCLUYE; CARGO DIRECTO POR EL COSTO DE MANO DE OBRA Y MATERIALES REQUERIDOS, FLETE A OBRA, ACARREO, TRAZO, CORTE, COCIDO CON CANAMO, FIJACION AL DUCTO, SELLADO, LIMPIEZA Y RETIRO DE SOBRANTES FUERA DE OBRA, EQUIPO DE SEGURIDAD, INSTALACIONES ESPECÍFICAS, DEPRECIACIÓN Y DEMÁS CARGOS DERIVADOS DEL USO DE EQUIPO Y HERRAMIENTA, ASÍ COMO TODO LO NECESARIO PARA SU CORRECTA EJECUCIÓN, EN CUALQUIER NIVEL.</t>
  </si>
  <si>
    <t xml:space="preserve">SUMINISTRO Y COLOCACIÓN DE LAMINA GALVANIZADA CALIBRE 24, PARA LA FABRICACIÓN DE DUCTOS DE INYECCION Y RETORNO DE AIRE PARA LOS EQUIPOS TIPO PAQUETES, INCLUYE: TRAZO, CORTE, ARMADO, ENSANBLE, ELEVACION, NIVELACION, AJUSTES, DESPERDICIOS, SOPORTERIA, COLGANTES DE CAÑUELA, ANCLAS FULMINANTES, TUERCAS, FIJACION, ANDAMIOS, MATERIALES, EQUIPO DE SEGURIDAD, MANO DE OBRA ESPECIALIZADA, CARGO DIRECTO POR EL COSTO DE MANO DE OBRA Y MATERIALES REQUERIDOS, FLETE A OBRA, ACARREO, DOBLECES, ENGARGOLADO, MANUFACTURA DE DUCTO, REFUERZO Y MONTAJE DE LOS MISMOS, LIMPIEZA Y RETIRO DE SOBRANTES FUERA DE OBRA, EQUIPO DE SEGURIDAD, INSTALACIONES ESPECÍFICAS, DEPRECIACIÓN Y DEMÁS CARGOS DERIVADOS DEL USO DE EQUIPO Y HERRAMIENTA, ASÍ COMO DE TODO LO NECESARIO PARA SU CORRECTA EJECUCIÓN, EN CUALQUIER NIVEL. </t>
  </si>
  <si>
    <t>DUCTERIA DE DRENADO PARA EQUIPOS DE HVAC A BASE DE PVC HIDRÁULICO DE 3/4”. INCLUYE: 5M DE TUBERÍA DE PVC HIDRÁULICO DE 3/4", 3 CODOS DE PVC HIDRÁULICO DE 90° X 3/4"., 3 CODOS DE PVC HIDRÁULICO DE 45° X 3/4", COLGANTEO CON ESPARRAGO T ABRAZADERA TIPO PERA, INSTALACIÓN POR MURO O TECHO, UNIÓN, DESPERDICIO, CORTES, MANO DE OBRA, HERRAMIENTA Y TODO LO NECESARIO PARA SU CORRECTA EJECUCIÓN.</t>
  </si>
  <si>
    <t>VOZ Y DATOS</t>
  </si>
  <si>
    <t>SUMINISTRO E INSTALACIÓN DE TUBERÍA TUBO CONDUIT GALVANIZADO DE 3/4" PARED DELGADA CON COPLE, INCLUYE MATERIALES MENORES, MANO DE OBRA Y HERRAMIENTA.</t>
  </si>
  <si>
    <t>SUMINISTRO E INSTALACIÓN DE TUBO CONDUIT DE PVC PESADO 19MM. (3/4"), INCLUYE: MATERIALES MENORES, MANO DE OBRA Y HERRAMIENTA.</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</si>
  <si>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</si>
  <si>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SUMINISTRO Y COLOCACIÓN DE CHAROLA TIPO MALLA 66/200 MM ANCHO, INCLUYE: MANO DE OBRA, ACARREOS, HERRAMIENTA, DESPERDICIOS, LIMPIEZA Y TODO LO NECESARIO PARA SU CORRECTA INSTALACIÓN.</t>
  </si>
  <si>
    <t>SUMINISTRO E INSTALACIÓN DE PLACA DE PARED VERTICAL, SALIDA PARA 1 PUERTO KEYSTONE, CON ESPACIOS PARA ETIQUETAS, COLOR BLANCO MATE, INCLUYE: MATERIALES, MANO DE OBRA, HERRAMIENTA Y TODO LO NECESARIO PARA LA CORRECTA INSTALACIÓN.</t>
  </si>
  <si>
    <t>SUMINISTRO E INSTALACIÓN DE PLACA DE PARED VERTICAL, SALIDA PARA 2 PUERTOS, CON ESPACIOS PARA ETIQUETAS, COLOR BLANCO, INCLUYE: MATERIALES, MANO DE OBRA, HERRAMIENTA Y TODO LO NECESARIO PARA LA CORRECTA INSTALACIÓN.</t>
  </si>
  <si>
    <t>SUMINISTRO E INSTALACIÓN DE PUNTO DE ACCESO CISCO WAP371- DOBLE BANDA - WIFI AC/N -POE. O SIMILAR, INSTALACIÓN EN TECHO, INCLUYE: MATERIALES, MANO DE OBRA, FIJACIONES, CONEXIONES, PRUEBAS, HERRAMIENTA Y TODO LO NECESARIO PARA LA CORRECTA INSTALACIÓN.</t>
  </si>
  <si>
    <t>SUMINISTRO Y COLOCACIÓN DE CABLE UTP PARA EL CABLEADO HORIZONTAL, EN CATEGORÍA 6, CON LAS SIGUIENTES CARACTERÍSTICAS: DIÁMETRO MÁXIMO DE 6.35 MM E IMPEDANCIA NOMINAL DE 100 W MÁS/MENOS 15% CON UN ANCHO DE BANDA HASTA 250MHZ, CON 8 HILOS CON 4 PARES TRENZADOS CALIBRE 23 O 24 AWG AISLADOS ENTRE SÍ. CON UNA CUBIERTA DE POLIETILENO PARA EVITAR LA PENETRACIÓN DE HUMEDAD Y OBTENER UNA MAYOR RESISTENCIA MECÁNICA Y FLEXIBILIDAD PARA SU FÁCIL INSTALACIÓN EN LAS CANALIZACIONES.</t>
  </si>
  <si>
    <t>SISTEMA VOCEO</t>
  </si>
  <si>
    <t>LIMPIEZAS</t>
  </si>
  <si>
    <t>LIMPIEZA GRUESA DURANTE LA OBRA, INCLUYE: MANO DE OBRA, EQUIPO Y HERRAMIENTA.</t>
  </si>
  <si>
    <t>LIMPIEZA FINA DE LA OBRA PARA ENTREGA, INCLUYE: MATERIALES, MANO DE OBRA, EQUIPO Y HERRAMIENTA.</t>
  </si>
  <si>
    <t>SIOP-094</t>
  </si>
  <si>
    <t>SIOP-025</t>
  </si>
  <si>
    <t>SIOP-033</t>
  </si>
  <si>
    <t>SIOP-034</t>
  </si>
  <si>
    <t>SIOP-035</t>
  </si>
  <si>
    <t>SIOP-036</t>
  </si>
  <si>
    <t>SIOP-037</t>
  </si>
  <si>
    <t>SIOP-038</t>
  </si>
  <si>
    <t>SIOP-039</t>
  </si>
  <si>
    <t>SIOP-040</t>
  </si>
  <si>
    <t>SIOP-041</t>
  </si>
  <si>
    <t>SIOP-044</t>
  </si>
  <si>
    <t>SIOP-047</t>
  </si>
  <si>
    <t>SIOP-059</t>
  </si>
  <si>
    <t>SIOP-062</t>
  </si>
  <si>
    <t>SIOP-075</t>
  </si>
  <si>
    <t>SIOP-076</t>
  </si>
  <si>
    <t>SIOP-088</t>
  </si>
  <si>
    <t>SIOP-092</t>
  </si>
  <si>
    <t>SIOP-095</t>
  </si>
  <si>
    <t>SIOP-096</t>
  </si>
  <si>
    <t>SIOP-099</t>
  </si>
  <si>
    <t>SIOP-101</t>
  </si>
  <si>
    <t>SIOP-103</t>
  </si>
  <si>
    <t>SIOP-112</t>
  </si>
  <si>
    <t>SIOP-114</t>
  </si>
  <si>
    <t>SIOP-117</t>
  </si>
  <si>
    <t>SIOP-118</t>
  </si>
  <si>
    <t>SIOP-119</t>
  </si>
  <si>
    <t>SIOP-130</t>
  </si>
  <si>
    <t>SIOP-139</t>
  </si>
  <si>
    <t>SIOP-140</t>
  </si>
  <si>
    <t>SIOP-141</t>
  </si>
  <si>
    <t>SIOP-143</t>
  </si>
  <si>
    <t>SIOP-144</t>
  </si>
  <si>
    <t>SIOP-177</t>
  </si>
  <si>
    <t>SIOP-179</t>
  </si>
  <si>
    <t>CIMBRA DE MADERA ACABADO COMUN, EN CIMENTACION, INCLUYE: MATERIALES, ACARREOS, CORTES, HABILITADOS, CIMBRADO, DESCIMBRADO, MANO DE OBRA, EQUIPO Y HERRAMIENTA.</t>
  </si>
  <si>
    <t>IMPERMEABILIZACIÓN DE CIMENTACIÓN (DALAS, ZAPATAS, MUROS, ETC.), CON VAPORTITE 550 A 2 MANOS, INCLUYE: MANO DE OBRA, MATERIAL, HERRAMIENTA, DESPERDICIOS, ACARREO DEL MATERIAL AL SITIO DE UTILIZACIÓN.</t>
  </si>
  <si>
    <t>DALA D-1 DE CONCRETO HECHO EN OBRA F'C=250 KG/CM2, T.M.A.=3/4", CON SECCIÓN DE 20 X 20 CMS, ARMADA CON 4 VARILLAS DEL # 3 Y ESTRIBOS DEL NO. 3 @ 20 CMS., INCLUYE: ARMADO, AMARRES, COLADO, CURADO, VIBRADO, CIMBRA COMÚN, DESCIMBRADO, TRASLAPES, CRUCES DE VARILLAS CON ELEMENTOS TRANSVERSALES, CORTES, DESPERDICIOS, MANO DE OBRA, HERRAMIENTA Y ACARREO DE MATERIALES AL SITIO DE SU UTILIZACIÓN, A CUALQUIER ALTURA.</t>
  </si>
  <si>
    <t>ANCLAJE DE CASTILLO EN CIMENTACION 40 X 40 X 40 CMS., ARMADO CON 4 VARILLAS DEL #4 (1/2") Y ESTRIBOS DEL #3 A CADA 15 CMS., INCLUYE: ARMADO, DESPERDICIOS, TRASLAPES, CRUCES DE VARILLAS CON ELEMENTOS TRANSVERSALES, MANO DE OBRA, HERRAMIENTA Y ACARREO DE MATERIALES AL SITIO DE SU UTILIZACION.</t>
  </si>
  <si>
    <t>APLANADO EN MURO, TERMINADO APALILLADO FINO O PULIDO, CON MORTERO CEMENTO-ARENA DE RÍO EN PROP 1:3 , DE 2 CM DE ESPESOR, INCLUYE: SUMINISTRO, ELABORACIÓN, MATERIALES, DESPERDICIOS, ANDAMIOS, PLOMEO, NIVELADO , REMATES, LIMPIEZA DEL ÁREA DE TRABAJO, ACARREO, MANO DE OBRA, HERRAMIENTA Y EQUIPO.</t>
  </si>
  <si>
    <t>FILETES Y BOLEADOS, HECHOS CON MORTERO CEMENTO-CAL-ARENA EN PROPORCIÓN 1:2:6, INCLUYE: DESPERDICIOS, ANDAMIOS Y ACARREO DE MATERIALES AL SITIO DE SU UTILIZACIÓN, A CUALQUIER NIVEL, MATERIAL, MANO DE OBRA, HERRAMIENTA, EQUIPO Y TODO LO NECESARIO PARA SU CORRECTA EJECUCIÓN.</t>
  </si>
  <si>
    <t>SUMINISTRO E INSTALACIÓN DE CELOTEX DE 1/2" DE ESP., PARA JUNTA DE DILATACIÓN. INCLUYE: ACARREOS, ELEVACIONES HASTA 4.5M, MATERIALES, CORTES, DESPERDICIOS, MANO DE OBRA Y HERRAMIENTA</t>
  </si>
  <si>
    <t>CODO PVC CEMENTAR SANITARIO DE 2"X 45°, INCLUYE: SUMINISTRO, INSTALACIÓN, MATERIALES, PEGAMENTO PVC, MANO DE OBRA, HERRAMIENTA Y EQUIPO.</t>
  </si>
  <si>
    <t>TRAZO Y NIVELACIÓN, CON MEDIOS TOPOGRÁFICOS, DE LÍNEA DE TUBERÍA. INCLUYE; MANO DE OBRA, EQUIPO, HERRAMIENTA Y TODO LO NECESARIO PARA SU CORRECTA EJECUCIÓN</t>
  </si>
  <si>
    <t>SIOP-063</t>
  </si>
  <si>
    <t>SALIDA PARA CONTACTO EN MURO CON UN DESARROLLO DE 6 METROS PROMEDIO, INCLUYE: 4.20 METROS DE TUBO FIERRO GALVANIZADO AJUSTE DE 1/2 Y 2.10 METROS DE TUBO FIERRO GALVANIZADO AJUSTE DE 3/4, 12.60 METROS DE CABLE DE COBRE THHW-LS CALIBRE 10 AWG, 6.30 METROS DE CABLE DE COBRE THHW-LS CALIBRE 12 AWG VERDE TIERRA FISICA, 2 CAJA CUADRADA GALVANIZADA DE 1/2-3/4", 1 TAPA CUADRADA GALVANIZADA 3/4, 1 TAPA REALZADA DE 3/4, 4 PIJAS GALVANIZADAS DE 8X1/2, 2 CONECTORES FOGA AJUSTE DE 1/2, 1 CONECTOR FOGA AJUSTE DE 3/4,1 COPLE FOGA AJUSTE DE 1/2, SOPORTADA A CADA 1.50 METROS CON: 3 ABRAZADERAS TIPO CLIP DE 1/2, 1 ABRAZADERA TIPO CLIP DE 3/4, 14 TUERCAS GALVANIZADAS DE 1/4, 6 PERNO 1/4, 6 FULMINANTE CALIBRE 27 ROJO, 4 COPLE HEXAGONAL 1/4, 3.60 METROS DE VARILLA ROSCADA 1/4, 1 ZAPATA CALIBRE 10-12 PARA TIERRA, 6 CAPUCHONES CALIBRE 10-12 AWG. ACARREOS, CINTA AISLANTE PARA CABLEADO Y DESPERDICIO, MATERIALES, MANO DE OBRA, EQUIPO Y HERRAMIENTA PARA SU CORRECTA EJECUCION.</t>
  </si>
  <si>
    <t>BAJA TENSIÓN</t>
  </si>
  <si>
    <t>SIOP-032</t>
  </si>
  <si>
    <t>SUMINISTRO Y COLOCACIÓN DE LUMINARIO DE PANEL LED SUSPENDER/EMPOTRAR MARCA ILLUX O SIMILAR DE 60X60CM MOD. TL-1040, 40W, 110-277V, 3 000 K, 4 000 K Ó 6 500 K. INCLUYE: ACCESORIOS, MANO DE OBRA, EQUIPO, HERRAMIENTA..</t>
  </si>
  <si>
    <t>SUMINISTRO E INSTALACIÓN DE LUMINARIA TIPO SPOT DOWNLIGTH EMPOTRABLE LED PARA PLAFÓN MARCA TECNOLITE O SIMILAR, DE 24W, 127V, INCLUYE: ACCESORIOS, MANO DE OBRA, EQUIPO Y HERRAMIENTA.</t>
  </si>
  <si>
    <t>SUMINISTRO Y COLOCACION DE APAGADOR SENCILLO CATALOGO 25101-30 COLOR BLANCO SERIE 25 MARCA SIMON O SIMILAR. INCLUYE: PLACA DE 1, 2, O 3 VENTANAS, MANO DE OBRA, ACARREOS, HERRAMIENTA, DESPERDICIOS, LIMPIEZA Y TODO LO NECESARIO PARA SU CORRECTA INSTALACION.</t>
  </si>
  <si>
    <t>SUMINISTRO E INSTALACIÓN DE INTERRUPTOR DE 2 X 20 AMP QO MCA SQUARE D INCLUYE: ACARREOS, HERRAMIENTA, DESPERDICIOS, LIMPIEZA Y TODO LO NECESARIO PARA SU CORRECTA INSTALACIÓN.</t>
  </si>
  <si>
    <t>SUMINISTRO Y COLOCACIÓN DE TUBERIA CONDUIT METÁLICA GALVANIZADA DE 1/2" DE PARED DELGADA, INCLUYE: MATERIALES, CORTES, DESPERDICIOS, ROSCADO, COPLE, CONEXIÓN, MANO DE OBRA, EQUIPO, ANDAMIOS, HERRAMIENTA, A CUALQUIER NIVEL.</t>
  </si>
  <si>
    <t>SUMINISTRO Y COLOCACIÓN DE TUBERIA CONDUIT METÁLICA GALVANIZADA DE 3/4" DE PARED DELGADA, INCLUYE: MATERIALES, CORTES, DESPERDICIOS, COPLE, CONEXIÓNES, MANO DE OBRA, EQUIPO, ANDAMIOS, HERRAMIENTA, A CUALQUIER NIVEL.</t>
  </si>
  <si>
    <t>SUMINISTRO Y COLOCACIÓN DE TUBERÍA CONDUIT METÁLICA DE PARED GRUESA DE 1/2' , INCLUYE: CORTES, DESPERDICIOS, COPLE, CONEXIONES, MANO DE OBRA, EQUIPO Y MATERIALES.</t>
  </si>
  <si>
    <t>SUMINISTRO Y COLOCACIÓN DE TUBERÍA CONDUIT METÁLICA DE PARED GRUESA DE 3/4", INCLUYE: CORTES, DESPERDICIOS, COPLE, CONEXIONES, MANO DE OBRA, EQUIPO Y MATERIALES.</t>
  </si>
  <si>
    <t>SUMINISTRO Y COLOCACIÓN DE TUBERIA CONDUIT FLEXIBLE DE ACERO GALVANIZADO ENGARGOLADO DE FORMA HELICOIDAL (SAPA) DE 3/4", INCLUYE: MATERIALES, CORTES, DESPERDICIOS, ENSAMBLE, CONEXIÓNES, MANO DE OBRA, EQUIPO, ANDAMIOS, HERRAMIENTA, A CUALQUIER NIVEL.</t>
  </si>
  <si>
    <t>SUMINISTRO E INSTACIÓN DE CABLE VINANEL XXI THW-LS 600 V. 90°, MARCA CONDUMEX O SIMILAR, CAL. 12, INCLUYE: DESPERDICIOS, MATERIALES MENORES, HERRAMIENTA, CONEXIONES, MANO DE OBRA ESPECIALIZADA, LIMPIEZA DEL ÁREA DE TRABAJO, PRUEBAS Y ACARREO AL SITIO DE SU COLOCACIÓN.</t>
  </si>
  <si>
    <t>SIOP-065</t>
  </si>
  <si>
    <t>SIOP-083</t>
  </si>
  <si>
    <t>SUMINISTRO Y COLOCACIÓN DE CABLE ARMADO MC4 DE ALUMINIO XHHW CAL. 4, 3F (CAL. 4), 1N (CAL. 4), 1T (CAL. 6), 90°, 600V, CINTA REUNIDORA Y ARMADURA ENGARGOLADA DE FLEJE DE ALEACIÓN DE ALUMINIO. INCLUYE: MATERIALES, MANO DE OBRA, EQUIPO, HERRAMIENTA, ACARREOS, DESPERDICIOS, CORTES, LIMPIEZA.</t>
  </si>
  <si>
    <t>SUMINISTRO E INSTALACION  DE CABLE DE COBRE XHHW-2  (XLP) CALIBRE 10  600V 90º MARCA CONDUMEX COLOR NARANJA O CAFÉ, INCLUYE: CINCHOS Y SEÑALIZACIÓN DE CIRCUITO EN TABLERO, MATERIAL, MANO DE OBRA Y HERRAMIENTA.</t>
  </si>
  <si>
    <t>SIOP-091</t>
  </si>
  <si>
    <t>SUMINISTRO E INSTALACIÓN DE TIRAS DE LED PARA PLAFON MCA. TECNOLITE O SIMILAR, 5050 SMD A 12V, IP65, 3000K, 55W, 11W, 5M. MODELO 243-HTLED60IP655050B, EXTERIOR O SIMILAR, ACCESORIOS, MANO DE OBRA, EQUIPO Y HERRAMIENTA.</t>
  </si>
  <si>
    <t>SUMINISTRO E INSTALACION DE CONSOLA DE 1.20 DE LONGITUD, MARCA ARAMED O SIMILAR. INCLUYE: 1 TOMA DE OXIGENO, 1 TOMA DE AIRE, 1 TOMA DE VACÍO, TODOS CON ENCHUFE RAPIDO, 8 CONTACTOS DUPLEX GRADO HOSPITAL, LAMPARA DE CABECERA, LAMPARA DE AMBIENTACIÓN, TROQUEL PARA SISTEMA PACIENTE ENFERMERA, FIJACION, ACARREOS, CONEXIONES, PRUEBAS Y PUESTA EN OPERACIÓN. REQUIERE ALIMENTACION ELECTRICA Y CANALIZACION A CIRCUITO PRINCIPAL NO INCLUIDA.</t>
  </si>
  <si>
    <t>SUMINISTRO Y COLOCACION DE BRAZO DE SERVICIO PARA QUIROFANO DE ARTICULACION SENCILLA, INCLUYE:, CUERPO DE 100 CM FABRICADO EN PERFILES DE ALUMINIO ALEACION 6063 TEMPLE T6 PINTURA ELECTROSTATICA CON COMPONENTES ANTIFLAMA Y ARTICULACIÓN SENCILLA, FABRICADOS BAJO LA NORMA NFPA99-2015, CON 6.00 CONTACTOS DUPLEX GRADO HOSPITAL EN COLOR ROJO, 4.00 TOMAS DE OXIGENO, 4.00 TOMAS DE AIRE , 4.00 TOMAS DE VACIO, 1.00 TOMA DE DIÓXIDO DE CARBONO, 1.00 TOMA DE NITRÓGENO Y 1.00 TOMA DE EVACUACIÓN DE GASES ANESTÉCICOS (TOMAS DE GASES: ENCH. RÁPIDO TIPO CHEMETRON Y OHMEDA) Y 3.00 MANOMETROS DE LECTURA, MÓDULO DE FUERZA A TIERRA, PORTAVENOCLISIS, CHAROLA MULTISERVICIOS, FLETES CONEXIONES, SOLDADURA DE PLATA, MATERIAL, ACARREOS, EQUIPO, FIJACION, LIMPIEZA, ACARREOS DE MATERIALES SOBRANTES FUERA DE LA OBRA, MANO DE OBRA, MANIOBRAS, HERRAMIENTA, PRUEBAS Y TODO LO NECESARIO PARA SU BUEN FUNCIONAMIENTO. MARCA ARIGMED O SIMILAR EN CALIDAD BRAZO PARA QUIROFANO DE ARTICULACION SENCILLA, INCLUYE: MATERIALES, MANO DE OBRA, EQUIPO Y HERRAMIENTA. MARCA ARIGMED.</t>
  </si>
  <si>
    <t>SUMINISTRO DE TAPA TERMINAL MODELO AEI/1622 COLOR SLATE; INCLUYE: SUMINISTRO DE MATERIALES, MANO DE OBRA, EQUIPO Y HERRAMIENTA PARA SU CORECTA INSTALACION.</t>
  </si>
  <si>
    <t>SUMINISTRO DE PROTECCIÓN CONTRA IMPACTO, MODELO AEI/1600-I, IPC. A BASE DE CLIP DE ALUMINIO Y FUNDA EXTRUIDA DE PVC, 152MM DE ALTO, 25MM DE ANCHO DE 3.66M COLOR SLATE, SUMINISTRO DE PROTECCIÓN CON BUMPER Y FUNDA, TRAMOS DE 3.66 ML COLOR SLATE; INCLUYE: SUMINISTRO DE MATERIALES, MANO DE OBRA, EQUIPO Y HERRAMIENTA PARA SU CORECTA INSTALACION.</t>
  </si>
  <si>
    <t>SUMINISTRO Y COLOCACIÓN DE MANIJA PARA PUERTAS DE ENTRADA MARCA YALE MOD. SAN CARLOS MX4975, ACABADO NIQUEL SATÍN. INCLUYE: LLAVES, MATERIAL, MANO DE OBRA, EQUIPO Y HERRAMIENTA.</t>
  </si>
  <si>
    <t>SIOP-149</t>
  </si>
  <si>
    <t>SIOP-178</t>
  </si>
  <si>
    <t>SUMINISTRO Y COLOCACIÓN DE SOPORTE TIPO PERA PARA TUBERIA DE DIÁMETRO 1/2", CONSIDERANDO VARILLA ROSCADA GALVANIZADA DE 3/8" DE HASTA 1 M DE SUJECIÓN, TUERCAS, RONDANAS Y TAQUETES. INCLUYE: FIJACIÓN, MATERIAL, MANO DE OBRA, EQUIPO Y HERRAMIENTA.</t>
  </si>
  <si>
    <t>SALIDA PARA EL SISTEMA DETECTOR DE HUMO, FORMADA CON TUBERIA CONDUIT GALVANIZADO DE PARED DELGADA DE 19, 25 Y 32 MM DE DIÁMETRO,2 CAJA REGISTRO 4"X4", GUIADAS CON ALAMBRE GALVANIZADO CAL. N°14, TUBO SAPA DE 1/2", INCLUYE: TRAZO, RANURAS, MATERIALES MENORES Y DE CONSUMO, ELEMENTOS DE FIJACIÓN, RESANES, HERRAMIENTA, MANO DE OBRA, ACARREO DE MATERIALES (LONGITUD DE DESARROLLO DE HASTA 1 METRO TOMADA DE LA SALIDA DEL REGISTRO AL SERVICIO-REGISTRO).</t>
  </si>
  <si>
    <t>SIOP-174</t>
  </si>
  <si>
    <t>SALIDA ELECTRICA PARA UNIDAD DE AIRE ACONDICIONADO, CON TUBERIA Y CONEXIONES CONDUIT GALVANIZADAS. P.G. ROSCADA DE  57 MM. DE DIAMETRO, HASTA 12.00 M., INCLUYE:  COPLES, CONECTORES, CODOS, CABLE VINANEL THW-LS 600 V. A 75° C, 90° CAL. 6, CONDULET RECTANGULAR FSC CON TAPA Y EMPAQUE, TRAZOS,  MATERIALES MENORES, CONEXIONES, PRUEBAS, MANO DE OBRA, EQUIPO Y HERRAMIENTA.</t>
  </si>
  <si>
    <t>SUMINISTRO E INSTALACION DE DE BRANCH MODELO FQ01B/A MCA: MIRAGE A UNA ALTURA MAXIMA DE 6M. INCLUYE: MANO DE OBRA, HERRAMIENTA Y EQUIPO.</t>
  </si>
  <si>
    <t>SUMINISTRO E INSTALACIÓN DE EXTINTOR DE TIPO ABC DE AGENTES LIMPIOS DE 11 LBS, MARCA HALOTRON MOD. S-26209 O SIMILAR, INCLUYE: MATERIAL, MANO DE OBRA, FIJACIONES, EQUIPO, HERRAMIENTA, Y TODO LO NECESARIO PARA SU CORRECTA INSTALACIÓN.</t>
  </si>
  <si>
    <t>PASOS EN LOSA DE AZOTEA PARA DUCTERIAS DE AIRES ACONDICIONADOS DE 2" A 12", INCLUYE: MANO DE OBRA, HERRAMIENTA, EQUIPO, ACARREO DEL MATERIAL HASTA 60 MTS DE DISTANCIA EN CARRETILLA, PARA SU POSTERIOR RETIRO, RESANE CON MORTERO CEMENTO-ARENA DE RÍO EN PROPORCIÓN 1:4, PERFILADO, LIMPIEZA.</t>
  </si>
  <si>
    <t>SUMINISTRO E INSTALACIÓN DE PROTECTOR DE TERMOSTATO MODELO CG510A1019/N MARCA HONEYWELL, TAMAÑO PEQUEÑO DE 4.5" X 4.5" X 1.5", PARA LA PROTECCIÓN DEL TERMOSTATO CONTRA MANIPULACIÓN NO AUTORIZADA O DAÑOS, INCLUYE SUMINISTRO DEL EQUIPO, MANIOBRA DE INSTALACIÓN, HERRAMIENTA MENOR, ESCALERAS, HERRAMIENTA INALÁMBRICA Y TODOS LOS ELEMENTOS NECESARIOS PARA SU CORRECTA FIJACIÓN Y FUNCIONAMIENTO.</t>
  </si>
  <si>
    <t>SUMINISTRO, INSTALACIÓN Y PUESTA EN MARCHA DE EXTRACTOR MARCA SOLER &amp; PALAU, MODELO CET-2600, 3/4 HP, 110-127 V, INCLUYE: ACARREOS, MONTAJES, MANIOBRAS, HERRAMIENTA, MATERIAL, ACARREOS, EQUIPO Y MANO DE OBRA.</t>
  </si>
  <si>
    <t>SUMINISTRO E INSTALACION DE TERMOSTATOS MODELO T6861V1WB MARCA HONNEYWELL PARA EL CONTROL DE LOS EQUIPOS DE AIRE ACONDICIONADO EN EL PLAFON. INCLUYE SUMINISTRO DE EQUIPO MANIOBRA DE INSTALACION HERRAMIENTA MENOR, ESCALERAS HERRAMIENTA INALAMBRICA Y TODO LO NECESARIO PARA SU CORRECTA FUNCIONABILIDAD Y SERVICIO.</t>
  </si>
  <si>
    <t>SUMINISTRO E INSTALACIÓN DE TUBERÍA DE COBRE TIPO L DE 1/2”, PARA SISTEMAS DE REFRIGERACIÓN, INCLUYE CORTE, TRAZO, CURVADO, LIMPIEZA CON NITRÓGENO, UNIONES MEDIANTE SOLDADURA CON FLUX Y VARILLA DE PLATA, FIJACIÓN CON SOPORTERÍA ADECUADA CADA 1.50 M, ETIQUETADO.</t>
  </si>
  <si>
    <t>SUMINISTRO E INSTALACIÓN DE AISLAMIENTO TÉRMICO TIPO ARMAFLEX DE 1” DE ESPESOR PARA TUBERÍA DE COBRE DE 1/2”, AUTOEXTINGUIBLE, CÉLULA CERRADA, LIBRE DE CFC. INCLUYE CORTE, ENMANGUE Y SELLADO CON ADHESIVO ESPECIAL PARA EVITAR CONDENSACIÓN, ACABADO LIMPIO Y CONTINUO.</t>
  </si>
  <si>
    <t>SUMINISTRO E INSTALACIÓN DE SOPORTERÍA PARA TUBERÍA DE COBRE DE REFRIGERANTE EN EXTERIOR, A BASE DE PORTERÍAS DE PTR Y ESTRUCTURA METÁLICA EN AZOTEA, CON RESISTENCIA A INTEMPERIE, DISEÑADA PARA SOPORTAR LÍNEAS DE REFRIGERANTE DE DIFERENTES DIÁMETROS Y CONDICIONES AMBIENTALES. INCLUYE SUMINISTRO DE MATERIALES, TRAZO, ALMACENAJE, FLETES, LIMPIEZA DEL ÁREA, MANO DE OBRA Y TODO LO NECESARIO PARA SU CORRECTO FUNCIONAMIENTO Y SERVICIO.</t>
  </si>
  <si>
    <t>SUMINISTRO E INSTALACIÓN DE SOPORTERÍA PARA EQUIPOS TIPO FAN &amp; COIL EN INTERIOR, A BASE DE UNICANAL, ÁNGULO Y VARILLA ROSCADA, FIJADA A LOSA O MURO SEGÚN REQUERIMIENTOS DE INSTALACIÓN. INCLUYE SUMINISTRO DE MATERIALES, TRAZO, ALMACENAJE, FLETES, LIMPIEZA DEL ÁREA, MANO DE OBRA Y TODO LO NECESARIO PARA SU CORRECTO FUNCIONAMIENTO Y SERVICIO.</t>
  </si>
  <si>
    <t xml:space="preserve">SUMINISTRO E INSTALACIÓN DE AISLAMIENTO TÉRMICO PARA DUCTERÍA EXTERIOR, CONSISTENTE EN MANTA DE FIBRA DE VIDRIO DE 1" DE ESPESOR, REVESTIDA CON UNA CAPA DE POLIÉSTER Y TERMINADA CON PINTURA AULADA PARA PROTECCIÓN CONTRA INTEMPERIE. INCLUYE: FABRICACIÓN, CORTE, MANEJO DE DESPERDICIOS, TROQUELADO, ROLADO, DOBLECES, SUMINISTRO, TRAZO, COLOCACIÓN, INSTALACIÓN, MATERIALES, HERRAMIENTAS, EQUIPOS, ACCESORIOS, MISCELÁNEOS, SELLADO, FLETES, CARGA, DESCARGA, ALMACENAJE, ACARREOS, ELEVACIÓN A CUALQUIER ALTURA, ANDAMIOS, MANIOBRAS, MANO DE OBRA, LIMPIEZA DEL ÁREA DE TRABAJO Y TODO LO NECESARIO PARA LA CORRECTA EJECUCIÓN DE LOS TRABAJOS. </t>
  </si>
  <si>
    <t xml:space="preserve">SUMINISTRO E INSTALACIÓN DE AISLAMIENTO TÉRMICO TIPO RF-3100 DE 1" DE ESPESOR, A BASE DE FIBRA DE VIDRIO, PAPEL KRAFT Y FOIL DE ALUMINIO, PARA USO EN INTERIOR. INCLUYE: FABRICACIÓN, CORTE, MANEJO DE DESPERDICIOS, TROQUELADO, ROLADO, DOBLECES, SUMINISTRO, TRAZO, COLOCACIÓN, INSTALACIÓN, MATERIALES, HERRAMIENTA, EQUIPOS, ACCESORIOS, MISCELÁNEOS, SELLADO, FLETES, CARGA, DESCARGA, ALMACENAJE, ACARREOS, ELEVACIÓN A CUALQUIER ALTURA, ANDAMIOS, MANIOBRAS, MANO DE OBRA, LIMPIEZA DEL ÁREA DE TRABAJO Y TODO LO NECESARIO PARA LA CORRECTA EJECUCIÓN DE LOS TRABAJOS. </t>
  </si>
  <si>
    <t>SUMINISTRO E INSTALACIÓN DE CONECTOR JACK ESTILO 110 (DE IMPACTO), TIPO KEYSTONE, CATEGORÍA 6, DE 8 POSICIONES Y 8 CABLES, COLOR AZUL, INCLUYE: MATERIALES, MANO DE OBRA, HERRAMIENTA Y TODO LO NECESARIO PARA LA CORRECTA INSTALACIÓN.</t>
  </si>
  <si>
    <t>SUMINISTRO E INSTALACIÓN DE CAMARA TIPO DOMO IP 6 MEGAPIXEL / SERIE PRO / LENTE MOT. 2.8 A 12 MM / 30 MTS IR EXIR / EXTERIOR IP 67/IK10/WDR120DB/AUDIO Y ALARMAS/POE/VIDEO ANALITICOS INTEGRADOS, MARCA HIKVISION O SIMILAR, MODELO DS-2CD2763G2-IZS, INCLUYE: MANO DE OBRA, MATERIAL, CONEXIONES, ACARREOS Y TODO LO NECESARIO PARA SU CORRECTA EJECUCIÓN.</t>
  </si>
  <si>
    <t>SUMINISTRO E INSTALACIÓN DE CAJA DE CONEXIONES PARA CAMARA DOMO MARCA HIKVISION O SIMILAR, MODELO DS-1280ZJ-DM55, INCLUYE: MANO DE OBRA, EQUIPO, ACCESORIOS DE FIJACIÓN, CONEXIONES Y TODO LO NECESARIO PARA SU CORRECTA EJECUCIÓN.</t>
  </si>
  <si>
    <t>SUMINISTRO Y COLOCACION DE BOCINA PARA PLAFÓN MARCA JBL O SIMILAR, MODELO PROFESSIONAL ALTAVOZ PLAFÓN 8124 8100 SERIES IN-CEILING LOU DE 4", ANCHO DE FRECUENCIA DE 60 HZ – 18 KHZ, SENSIBILIDAD 93 DB (1 KHZ – 8 KHZ), 1 W, 1 M, CAPACIDAD DE POTENCIA DE LA BOCINA DE 20 W, MEDIDAS DE 206 MM X 89 MM, DIAMETRO DE CORTE DE 175 MM. INCLUYE: MATERIALES MENORES, MANO DE OBRA, EQUIPO, HERRAMIENTA.</t>
  </si>
  <si>
    <t>SUMINISTRO Y COLOCACION DE CABLE DE AUDIO BINARY O SIMILAR DE 4X16 AWG, INCLUYE: MANO DE OBRA, EQUIPO, HERRAMIENTA, CORTES, DESPERDICIOS, Y LO NECESARIO PARA SU CORRECTA INSTALACIÓN.</t>
  </si>
  <si>
    <t>SIOP-014</t>
  </si>
  <si>
    <t>SIOP-023</t>
  </si>
  <si>
    <t>SIOP-024</t>
  </si>
  <si>
    <t>SIOP-030</t>
  </si>
  <si>
    <t>SIOP-060</t>
  </si>
  <si>
    <t>SIOP-061</t>
  </si>
  <si>
    <t>SIOP-064</t>
  </si>
  <si>
    <t>SIOP-085</t>
  </si>
  <si>
    <t>SIOP-086</t>
  </si>
  <si>
    <t>SIOP-087</t>
  </si>
  <si>
    <t>SIOP-089</t>
  </si>
  <si>
    <t>SIOP-090</t>
  </si>
  <si>
    <t>SIOP-104</t>
  </si>
  <si>
    <t>SIOP-105</t>
  </si>
  <si>
    <t>SIOP-106</t>
  </si>
  <si>
    <t>SIOP-107</t>
  </si>
  <si>
    <t>SIOP-120</t>
  </si>
  <si>
    <t>SIOP-121</t>
  </si>
  <si>
    <t>SIOP-123</t>
  </si>
  <si>
    <t>SIOP-125</t>
  </si>
  <si>
    <t>SIOP-129</t>
  </si>
  <si>
    <t>SIOP-131</t>
  </si>
  <si>
    <t>SIOP-133</t>
  </si>
  <si>
    <t>SIOP-134</t>
  </si>
  <si>
    <t>SIOP-135</t>
  </si>
  <si>
    <t>SIOP-136</t>
  </si>
  <si>
    <t>SIOP-142</t>
  </si>
  <si>
    <t>SIOP-146</t>
  </si>
  <si>
    <t>SIOP-147</t>
  </si>
  <si>
    <t>SIOP-148</t>
  </si>
  <si>
    <t>SUMINISTRO, INSTALACIÓN Y PUESTA EN MARCHA DE TABLERO DE AISLAMIENTO  5 KVA 220/120V PARA EMPOTRAR MODELO MIP-05HASB-0NN0, MONTAJE VERTICAL MARCA BENDER  (DE ACUERDO CON CERTIFICACIÓN NFPA 99, NFPA 70, UL 1446,  UL 1047, UL 1022, UL 50 Y NOM-001-SEDE) , EL CUAL ESTÁ FORMADO POR: 1 INTERRUPTOR TERMOMAGNÉTICO DE 2X30AMPS SQ PARA PROTECCIÓN DEL PRIMARIO DEL TRANSFORMADOR. 1 TRANSFORMADOR DE 5 KVA, RELACIÓN DE TRANSFORMACIÓN 220/120 VOLTS. 16 INTERRUPTORES TERMOMAGNÉTICOS DERIVADOS TIPO SQUARE-D A PRESIÓN DE 2 POLOS, 20 AMPERES, CON MODULOS LOCALIZADORES DE FALLA DE CIRCUITOS DERIVADOS CAT. EDSM151 MARCA BENDER Y COMUNICADOR CAT. CPM907, MONITOR DE  AISLAMIENTO DE LÍNEA CAT. LIM2010 MARCA BENDER (CON IDENTIFICADOR DE FALLO DE LÍNEA, CORRIENTE DE FUGA Y FALLO A TIERRA CON ALMACENAMIENTO DE 300 EVENTOS Y 300 ALARMAS), 1 GABINETE DE LÁMINA GALVANIZADA. 66" X 24" X 6" PULGADAS. 1 TAPA FRONTAL DE ACERO INOXIDABLE, MATERIALES, MANO DE OBRA ESPECIALIZADA, EQUIPO, HERRAMIENTA, TRABAJOS PARA EMPOTRAR EN MURO, FIJACIÓN, PUESTA EN MARCHA, PRUEBAS AL SISTEMA ELÉCTRICO AISLADO.</t>
  </si>
  <si>
    <t>SUMINISTRO Y COLOCACIÓN DE CRISTAL TEMPLADO CLARO DE 9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</si>
  <si>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SUMINISTRO Y COLOCACIÓN DE CONTACTO DÚPLEX 2P+T COLOR BLANCO LEVITON GRADO COMERCIAL MOD. CR20-W, 20A-125V, Y PLACA DE NYLON DUPLEX MARCA LEVITON MOD. 80703-W. INCLUYE: MATERIALES, MANO DE OBRA, ACARREOS, ACCESORIOS DE FIJACIÓN, CONEXIÓN, PRUEBAS, HERRAMIENTA, Y TODO LO NECESARIO PARA SU CORRECTA INSTALACIÓN.</t>
  </si>
  <si>
    <t>SUMINISTRO Y COLOCACIÓN DE CONTACTO REGULADO DÚPLEX CON TIERRA AISLADA COLOR NARANJA MARCA LEVITON PLUS+PRO MOD. 5362-IGS, 20A-125V, Y PLACA DE NYLON DUPLEX MARCA LEVITON MOD. 80703-IG. INCLUYE: MATERIALES, MANO DE OBRA, ACARREOS, ACCESORIOS DE FIJACIÓN, CONEXIÓN, PRUEBAS, HERRAMIENTA, Y TODO LO NECESARIO PARA SU CORRECTA INSTALACIÓN.</t>
  </si>
  <si>
    <t>SUMINISTRO Y COLOCACIÓN DE CONTACTO DÚPLEX GFCI FALLA A TIERRA COLOR BLANCO CON PLACA MARCA LEVITON MOD. GFNT2-W, 20A-125V, INCLUYE: MATERIALES, MANO DE OBRA, ACARREOS, ACCESORIOS DE FIJACIÓN, CONEXIÓN, PRUEBAS, HERRAMIENTA, Y TODO LO NECESARIO PARA SU CORRECTA INSTALACIÓN.</t>
  </si>
  <si>
    <t>SUMINISTRO Y APLICACIÓN DE PINTURA BLANCA MATE ANTIBACTERIAL MARCA SHERWIN WILLIAMS COLOR BLANCO, SOBRE MUROS APLANADOS Y PLAFONES, A DOS MANOS, INCLUYE: PREPARACIÓN DE LA SUPERFICIE, APLICACIÓN DE SELLADOR, ACARREOS, MATERIALES, MANO DE OBRA, EQUIPO, HERRAMIENTA, LIMPIEZA DURANTE Y AL FINALIZAR LOS TRABAJOS.</t>
  </si>
  <si>
    <t>CASTILLO DE CONCRETO K-0 F'C=200 KG/CM2, T.M.A.=3/4", CON SECCIÓN DE 15 X 20 CM, PARA MURO, ARMADA CON 4 VARILLAS DEL # 3 EN CADA ESQUINA, Y ESTRIBOS DEL NO. 3 @ 15 CM, INCLUYE: ARMADO, COLADO, CURADO, VIBRADO, CIMBRA COMÚN, DESCIMBRA, DESPERDICIOS, TRASLAPES, ESCUADRAS, CRUCE DE VARILLAS CON ELEMENTOS TRANSVERSALES, ANDAMIOS, MANO DE OBRA, HERRAMIENTA Y ACARREO DE MATERIALES AL SITIO DE SU UTILIZACIÓN. A CUALQUIER ALTURA.</t>
  </si>
  <si>
    <t>LÁMPARA QUIRÚRGICA MARCA, DISPONIBILIDAD DE ENTREGA INMEDIATA MODELO FOCO LED 110 V 2.4 A ILUMINACIÓN DE 160,000 LX/120,000 LX, TEMPERATURA DE COLOR 3700-6700K (GRADUABLE) AJUSTE DE CAMPO DE 15 A 300 CM AJUSTE MANUAL, PROFUNDIDAD DE ILUMINACIÓN DE 120 CM, DIÁMETRO DE LA LÁMPARA DE 70/50 CM, 2 AÑOS DE GARANTÍA MANERAL AUTOCLAVABLE, CERTIFICACIÓN FDA Y CE. OPCIÓN DE INSTALACIÓN A TECHO BAJO.</t>
  </si>
  <si>
    <t>SUMINISTRO Y COLOCACIÓN DE CONTACTO DUPLEX POLARIZADO, CON CONEXION A TIERRA, 20A, 125VCA, 2P, 3H, GRADO HOSPITAL, CARGA EXTRA PESADA, MARCA LEVITON 8300-R, PLACA DE NYLON MARCA LEVITON 80703-R, COLOR ROJO; INCLUYE: MATERIALES, MANO DE OBRA, ACARREOS, ACCESORIOS DE FIJACIÓN, CONEXIÓN, PRUEBAS, HERRAMIENTA, Y TODO LO NECESARIO PARA SU CORRECTA INSTALACIÓN.</t>
  </si>
  <si>
    <t xml:space="preserve">SUMINISTRO Y APLICACIÓN DE PINTURA ROJO MERMELLON PARA TUBERIA DE 1" A 4". INCLUYE: MATERIALES, MANO DE OBRA, HERRAMIENTA Y EQUIPO. </t>
  </si>
  <si>
    <t>SUMINISTRO Y COLOCACIÓN DE ROTULO DE IDENTIFICACIÓN EN PUERTAS DE INGRESO A (EXTINTOR) CON MEDIDAS GENERALES DE 40 X 30 CM., FABRICADO A BASE DE PANEL DE ALUMINIO DE 4 MM. DE ESPESOR, FORRADO CON VINIL ADHERIBLE LUMINISENTE, CON IMAGEN, Y TEXTO IMPRESO, INCLUYE: TRAZO, DISEÑO, MATERIALES, ELEMENTOS DE FIJACION, LIMPIEZA, MANO DE OBRA, EQUIPO Y HERRAMIENTA.</t>
  </si>
  <si>
    <t>SIOP-152</t>
  </si>
  <si>
    <t>SIOP-154</t>
  </si>
  <si>
    <t>SIOP-158</t>
  </si>
  <si>
    <t>SIOP-159</t>
  </si>
  <si>
    <t>SIOP-163</t>
  </si>
  <si>
    <t>SIOP-171</t>
  </si>
  <si>
    <t>RELLENO EN CEPAS O MESETAS CON MATERIAL DE BANCO COMPACTADO AL 90% PROCTOR CON COMPACTADOR DE IMPACTO, EN CAPAS NO MAYORES DE 20 CM., MEDIDO COMPACTO, INCLUYE: INCORPORACIÓN DE AGUA NECESARIA, MANO DE OBRA, EQUIPO Y HERRAMIENTA</t>
  </si>
  <si>
    <t>SUMINISTRO E INSTALACIÓN DE EVAPORADORA FAN AND COIL MARCA MIRAGE MODELO DE EVAPORADORA RVI EDH241L DE 24,000 BTU/H (2 TR) DE CAPACIDAD DE CALEFACCIÓN Y ENFRIAMIENTO; DE 230 V/1 PH/60 HZ, DIÁMETRO TUBERÍA LIQUIDO 3/8", DIÁMETRO TUBERÍA GAS 5/8", INCLUYE: TERMOSTATO, ACCESORIOS, MANO DE OBRA, ELEVACIÓN, FIJACION, CONEXIONES, CONSUMIBLES, HERRAMIENTA, ACARREOS, PRUEBAS, LIMPIEZA, HERRAMIENTA MENOR Y TODO LO NECESARIO PARA SU CORRECTA INSTALACIÓN.</t>
  </si>
  <si>
    <t>SUMINISTRO E INSTALACIÓN DE EVAPORADORA TIPO CASSETTE RVI DE 1 TR (12,000 BTU/H), MARCA MIRAGE, MODELO EFH121D, ALIMENTACIÓN ELÉCTRICA A 230 V, 1 PH, 60 HZ, TUBERÍA CONDUCCIÓN LIQUIDO 1/4", TUBERÍA CONDUCCIÓN GAS 1/2", INCLUYE: MANO DE OBRA, ELEVACIÓN, FIJACION, CONEXIONES, CONSUMIBLES, HERRAMIENTA, ACARREOS, PRUEBAS, CONTROL, LIMPIEZA, HERRAMIENTA MENOR Y TODO LO NECESARIO PARA SU CORRECTA INSTALACIÓN.</t>
  </si>
  <si>
    <t>SIOP-031</t>
  </si>
  <si>
    <t>SIOP-042</t>
  </si>
  <si>
    <t>SIOP-043</t>
  </si>
  <si>
    <t>SIOP-045</t>
  </si>
  <si>
    <t>SIOP-046</t>
  </si>
  <si>
    <t>SIOP-049</t>
  </si>
  <si>
    <t>SIOP-050</t>
  </si>
  <si>
    <t>SIOP-051</t>
  </si>
  <si>
    <t>SIOP-052</t>
  </si>
  <si>
    <t>SIOP-053</t>
  </si>
  <si>
    <t>SIOP-054</t>
  </si>
  <si>
    <t>SIOP-055</t>
  </si>
  <si>
    <t>SIOP-056</t>
  </si>
  <si>
    <t>SIOP-057</t>
  </si>
  <si>
    <t>SIOP-058</t>
  </si>
  <si>
    <t>SIOP-067</t>
  </si>
  <si>
    <t>SIOP-084</t>
  </si>
  <si>
    <t>SIOP-093</t>
  </si>
  <si>
    <t>SIOP-097</t>
  </si>
  <si>
    <t>SIOP-098</t>
  </si>
  <si>
    <t>SIOP-100</t>
  </si>
  <si>
    <t>SIOP-102</t>
  </si>
  <si>
    <t>SIOP-115</t>
  </si>
  <si>
    <t>SIOP-116</t>
  </si>
  <si>
    <t>SIOP-124</t>
  </si>
  <si>
    <t>SIOP-132</t>
  </si>
  <si>
    <t>SIOP-137</t>
  </si>
  <si>
    <t>SIOP-138</t>
  </si>
  <si>
    <t>SIOP-145</t>
  </si>
  <si>
    <t>SIOP-181</t>
  </si>
  <si>
    <t>FABRICACIÓN, SUMINISTRO E INSTALACIÓN DE MUEBLE DE ACERO INOXIDABLE T-304 CAL. 18 P3,  MEDIDAS DE 1.30X0.60X1.00M, A BASE DE CUBIERTA CON RESPALDO Y 1 TARJA 0.40X0.40X0.40M, GABINETE Y PUERTA, 1 ENTREPAÑO Y PATAS EN TUBO DE 1 1/2" CON GOMA ANTIDERRAPANTE, ACABADOS SANITARIOS, BORDES ANTIESCURRIMIENTO; INCLUYE: MATERIALES, ORIFICIOS, MANO DE OBRA, DESPERDICIOS, ACARREOS AL LUGAR, FIJACIÓN Y TODO LO NECESARIO PARA SU CORRECTA EJECUCIÓN.</t>
  </si>
  <si>
    <t>SUMINISTRO Y COLOCACIÓN DE CRISTAL TEMPLADO CLARO DE 6 MM. DE ESPESOR, CORTADO Y TEMPLADO DE ACUERDO A MODULACIÓN INDICADA EN PLANOS DE VENTANERIAS, INCLUYE: EMPAQUES, SELLADO PERIMETRAL CON SILICÓN, ELEMENTOS DE FIJACIÓN, NIVELADO, AJUSTES, HERRAMIENTAS, MANO DE OBRA ESPECIALIZADA Y ACARREO DEL MATERIAL AL SITIO DE SU COLOCACIÓN.</t>
  </si>
  <si>
    <t>PUERTA DE ACCESO DOBLE CON ESTRUCTURA REFORZADA DE COMPACTO FENÓLICO FABRICADA CON MARCO DE ALUMINIO ANONIZADO NATURAL, 2 PUERTAS DE COMPACTO FENÓLICO DE 0.75 X 2.10 . PUERTA CENTRADA A VANO Y MIRILLA DE 40 X 30 CM CON CRISTAL TEMPLADO DE 6 MM DE ESPESOR.3.  INCLUYE: MATERIAL, MANO DE OBRA, EQUIPO Y HERRAMIENTA.</t>
  </si>
  <si>
    <t>SUMINISTRO Y COLOCACIÓN DE PUERTA DE 8 HOJAS ABATIBLES  FABRICADA EN TAMBOR CON BASTIDOR DE MADERA 1 1/2" (32MM), FORRADO CON TRIPLAY DE 6MM CUBIERTO POR AMBAS CARAS CON LAMINADO MENAMINA VESTO COLECCIÓN TENDENCIA MODELO TOSCANA 083, CON JAMBA DE TRIPLAY DE 6MM CUBIERTO CON LAMINADO MELAMINA VESTO MOD. TOSCANA 083. PUERTA CENTRADA A VANO  MEDIDAS DE 3.00 M DE ALTO, CON ANTE PECHO DE 0.60 M Y VANO LIBRE DE 2.40 M, DE 5.08 M DE ANCHO (0.63 M CADA HOJA) Y  INCLUYE: FIJACIONES, MATERIAL, MANO DE OBRA, EQUIPO Y HERRAMIENTA.</t>
  </si>
  <si>
    <t>ESCALERA</t>
  </si>
  <si>
    <t>SUMINISTRO Y COLOCACION DE ACERO DE REFUERZO FY=4,200 KG/CM2 (G.E.), CUALQUIER DIAMETRO, INCLUYE: HABILITADO, ARMADO, PRUEBAS DE TENSION, CORTES, DESPERDICIOS, GANCHOS, DOBLECES, TRASLAPES, AMARRES, SILLETAS, SEPARADORES, APOYOS, ALAMBRE RECOCIDO, ACARREO AL LUGAR DE SU UTILIZACION, MANO DE OBRA Y HERRAMIENTA Y TODO LO NECESARIO PARA SU CORRECTA EJECUCION.</t>
  </si>
  <si>
    <t>ELABORACIÓN Y FORJADO DE ESCALON DE 30 CM DE HUELLA Y 16 CM DE PERALTE A BASE DE LADRILLO DE LAMA 7X14X28 ASENTADO CON MORTERO CEMENTO ARENA PROPORCIÓN 1:5. INCLUYE APLANADO DE 2CM DE ESPESOR CON MORTERO CEMENTO ARENA PROPORCIÓN 1:3, CORTE, DESPERDICIOS,MANO DE OBRA Y HERRAMIENTA Y TODO LO NECESARIO PARA SU CORRECTA EJECUCION</t>
  </si>
  <si>
    <t xml:space="preserve">SISTEMA PACIENTE ENFERMERA </t>
  </si>
  <si>
    <t>SUMINISTRO E INSTALACIÓN DE GATEWAY (PUERTA DE ENLACE) MODELO 7092 MARCA JERON. CONTROL LOCAL (DATOS Y AUDIO) Y HUB DE CONFIGURACIÓN PARA HASTA 4 CONSOLAS DE ENFERMERAS O TERMINALES DE PERSONAL Y HASTA 31 (MENOS CONSOLAS DE ENFERMERAS O TERMINALES DE PERSONAL) DE CUALQUIER COMBINACIÓN DE CONTROLADORES Y LÁMPARAS.</t>
  </si>
  <si>
    <t>SUMINISTRO E INSTALACIÓN DE FUENTE DE ALIMENTACIÓN CON BATERÍA DE RESPALDO MODELO 7095 MARCA JERON. PARA PROPORCIONAR ENERGÍA ELÉCTRICA A TODOS LOS DISPOSITIVOS DEL SISTEMA.</t>
  </si>
  <si>
    <t xml:space="preserve">SUMINISTRO E INSTALACIÓN DE GABINETE METÁLICO MODELO 7088, MARCA JERON. CAPACIDAD PARA ALOJAR GATEWAY, FUENTE DE ALIMENTACIÓN Y SWITCH. </t>
  </si>
  <si>
    <t>SUMINISTRO E INSTALACIÓN DE SWITCH ETHERNET DE 8 PUERTOS MODELO 7991 MARCA JERON. PARA INTERCONECTAR GATEWAYS LOCALES E INTEGRARLOS A LA COMPLETA RED DISTRIBUIDA DEL SISTEMA DE COMUNICACIÓN HOSPITALARIO PACIENTE-ENFERMERA</t>
  </si>
  <si>
    <t>SUMINISTRO E INSTALACIÓN DE SOFTWARE PUENTE MODELO 7984-L, MARCA JERON</t>
  </si>
  <si>
    <t>SUMINISTRO E INSTACIÓN DE CABLE CAL. 2X22 AWG MARCA CONDUMEX O SIMILAR, INCLUYE: DESPERDICIOS, MATERIALES MENORES, HERRAMIENTA, CONEXIONES, MANO DE OBRA ESPECIALIZADA, LIMPIEZA DEL ÁREA DE TRABAJO, PRUEBAS Y ACARREO AL SITIO DE SU COLOCACIÓN.</t>
  </si>
  <si>
    <t>SUMINISTRO E INSTALACIÓN DE EVAPORADORA TIPO MINI SPLIT MARCA MIRAGE MODELO EWC121X DE 12,000 BTU/H (1 TR), 230 V/1 PH/60 HZ, DIÁMETRO TUBERÍA LIQUIDO 1/4", DIÁMETRO TUBERÍA GAS 1/2"; INCLUYE: MANO DE OBRA, ELEVACIÓN, FIJACION, CONEXIONES, CONSUMIBLES, HERRAMIENTA, ACARREOS, PRUEBAS, CONTROL, LIMPIEZA, HERRAMIENTA MENOR Y TODO LO NECESARIO PARA SU CORRECTA INSTALACIÓN.</t>
  </si>
  <si>
    <t xml:space="preserve">DIFUSOR DE INYECCIÓN, MODELO DPI DE 30" X 30" CON ADAPTADOR  REDONDO DE 6"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</si>
  <si>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 xml:space="preserve">DIFUSOR DE INYECCIÓN, MODELO DPI DE 30" X 30" CON ADAPTADOR  REDONDO DE 8" DIAM, FABRICADA EN ALUMINIO NATURAL, MARCA PROAIRE, INCLUYE; CARGO DIRECTO POR EL COSTO DE MANO DE OBRA Y MATERIALES REQUERIDOS, FLETE A OBRA, ACARREO, COLOCACIÓN, ELEMENTOS DE FIJACIÓN,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 </t>
  </si>
  <si>
    <t>REJILLA DE RETORNO, MODELO RPR DE 30" X 30" CON ADAPTADOR  REDONDO DE 8" DE DIAM, FABRICADA EN ALUMINIO NATURAL, MARCA PROAIRE, INCLUYE; CARGO DIRECTO POR EL COSTO DE MANO DE OBRA Y MATERIALES REQUERIDOS, FLETE A OBRA, ACARREO, COLOCACIÓN, ELEMENTOS DE FIJACION, ANDAMIOS, BALANCEO DEL AIRE Y AJUSTES NECESARIOS, LIMPIEZA Y RETIRO DE SOBRANTES FUERA DE OBRA, EQUIPO DE SEGURIDAD, INSTALACIONES ESPECÍFICAS, DEPRECIACIÓN Y DEMÁS CARGOS DERIVADOS DEL USO DE EQUIPO Y HERRAMIENTA, ASÍ COMO TODO LO NECESARIO PARA SU CORRECTA EJECUCIÓN, EN CUALQUIER NIVEL.</t>
  </si>
  <si>
    <t>INSTALACIÓN DE GABINETE HECHO EN LÁMINA CALIBRE 22 CON PINTURA ANTICORROSIVA PUERTA Y CHAPA PARA EXITINTOR DE DIMENSIONES 0.80 X 0.40 X 0.23 M, INCLUYE: MATERIALES, INSTALACIÓN, MANO DE OBRA Y HERRAMIENTAS.</t>
  </si>
  <si>
    <t>SALIDA HIDRÁULICA PARA MUEBLES DE BAÑO CON TUBERÍA, LÍNEA TUBO PLUS DE LA MARCA ROTOPLAS Ó SIMILAR, CON DIÁMETRO NOMINAL DESDE 2" ( 50 MM), 1 1/2" (40MM), 1" (32MM), 3/4" (25 MM) Y 1/2" (20MM), CON UNIONES E INSERTOS A TERMOFUSIÓN SEGÚN PLANO DE DISEÑO. INCLUYE: TENDIDO DE TUBERÍA, CORTES, DESPERDICIOS, CONEXIONES, ACCESORIOS, TEE, CODO DE 90° Y 45°, COPLES, TAPONES, ADAPTADORES, INSERTOS, DESVÍOS,ELEMENTOS DE FIJACIÓN, ACARREOS Y LO NECESARIO PARA SU CORRECTA INSTALACIÓN CONFORME A LAS RECOMENDACIONES INDICADAS POR EL FABRICANTE, MANO DE OBRA, HERRAMIENTA Y EQUIPO.</t>
  </si>
  <si>
    <t>SUMINISTRO E INSTALACIÓN DE TUBERÍA DE POLIPROPILENO COPOLÍMERO RANDOM (TUBOPLUS O SIMILAR) DE 4" (100MM)DE DIÁMETRO, CON NORMA NMX-E-226/2 CNCP. INCLUYE: HERRAMIENTAS, CONEXIONES, EQUIPO, MANO DE OBRA Y TODO LO NECESARIO PARA SU CORRECTA EJECUCIÓN.</t>
  </si>
  <si>
    <t>SUMINISTRO E INSTACIÓN DE CABLE VINANEL XXI THW-LS 600 V. 90°, MARCA CONDUMEX O SIMILAR, CAL. 14, INCLUYE: DESPERDICIOS, MATERIALES MENORES, HERRAMIENTA, CONEXIONES, MANO DE OBRA ESPECIALIZADA, LIMPIEZA DEL ÁREA DE TRABAJO, PRUEBAS Y ACARREO AL SITIO DE SU COLOCACIÓN.</t>
  </si>
  <si>
    <t>SUMINISTRO E INSTALACIÓN DE TUBO DE COBRE RÍGIDO DE 75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</si>
  <si>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100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</si>
  <si>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TUBO DE COBRE RÍGIDO DE 38 MM. DE DIÁMETRO. TIPO "L" SEGÚN NORMA ASTM B 819 MARCA NACOBRE, IUSA O SIMILAR, PREVIAMENTE LAVADA CUMPLIENDO CON LA NORMA CGAG-4.1 PARA USO DE OXÍGENO,  INCLUYE: CONEXIONES DE COBRE SOLDABLES, SOPORTERIA, PINTURA, ETIQUETADO, BARRIDO DE LÍNEAS DE GASES MEDICINALES (OXIGENO, AIRE MEDICINAL Y VACÍO)A BASES DE NITRÓGENO SECO, INCLUYE: CARGA DE GAS NITRÓGENO A LAS LÍNEAS DE OXÍGENO, AIRE MEDICINAL Y VACÍO, PURGA DE LA LÍNEAS A BASE DE PULSACIONES EN CADA UNA DE LAS TOMAS PARA RETIRAR CUALQUIER SOLIDO ATRAPADO DENTRO DEL SISTEMA, CARGO DIRECTO POR EL COSTO DE MANO DE OBRA Y MATERIALES REQUERIDOS, FLETE A OBRA, ACARREO, TRAZO, PREPARACIÓN, FIJACIÓN, NIVELACIÓN Y PRUEBA, LIMPIEZA Y RETIRO DE SOBRANTES FUERA DE OBRA, EQUIPO DE SEGURIDAD, INSTALACIONES ESPECÍFICAS, DEPRECIACIÓN Y DEMÁS CARGOS DERIVADOS DEL USO DE EQUIPO Y HERRAMIENTA EN CUALQUIER NIVEL.</t>
  </si>
  <si>
    <t>SUMINISTRO E INSTALACIÓN DE CUADRO DE VALVULAS DE GASES Y VALVULAS DE 13-13-25 M.M., INCLUYE: VALVULAS DE SECCIONAMIENTO MARCA WORCESTER MOD - 4211, EN DIFERENTES DIAMETROS Y MANOMETROS DE 0-11 KGS/CM2 PARA CADA GAS, INCLUYE; CARGO DIRECTO POR EL COSTO DE MANO DE OBRA Y MATERIALES REQUERIDOS, FLETE A OBRA, ACARREO, ELABORACIÓN, FIJACIÓN, LIMPIEZA Y RETIRO DE SOBRANTES FUERA DE OBRA, EQUIPO DE SEGURIDAD E INSTALACIÓN ESPECIFICA, DEPRECIACIÓN Y DEMÁS CARGOS DERIVADOS DEL USO DE EQUIPO Y HERRAMIENTA EN CUALQUIER NIVEL.</t>
  </si>
  <si>
    <t>SIOP-003</t>
  </si>
  <si>
    <t>SIOP-004</t>
  </si>
  <si>
    <t>SIOP-005</t>
  </si>
  <si>
    <t>SIOP-006</t>
  </si>
  <si>
    <t>SIOP-008</t>
  </si>
  <si>
    <t>SIOP-009</t>
  </si>
  <si>
    <t>SIOP-010</t>
  </si>
  <si>
    <t>SIOP-011</t>
  </si>
  <si>
    <t>SIOP-012</t>
  </si>
  <si>
    <t>SIOP-013</t>
  </si>
  <si>
    <t>SIOP-015</t>
  </si>
  <si>
    <t>SIOP-016</t>
  </si>
  <si>
    <t>SIOP-017</t>
  </si>
  <si>
    <t>SIOP-018</t>
  </si>
  <si>
    <t>SIOP-019</t>
  </si>
  <si>
    <t>SIOP-020</t>
  </si>
  <si>
    <t>SIOP-021</t>
  </si>
  <si>
    <t>SIOP-022</t>
  </si>
  <si>
    <t>SIOP-026</t>
  </si>
  <si>
    <t>SIOP-027</t>
  </si>
  <si>
    <t>SIOP-028</t>
  </si>
  <si>
    <t>SIOP-029</t>
  </si>
  <si>
    <t>SIOP-048</t>
  </si>
  <si>
    <t>SIOP-066</t>
  </si>
  <si>
    <t>SIOP-068</t>
  </si>
  <si>
    <t>SIOP-069</t>
  </si>
  <si>
    <t>SIOP-070</t>
  </si>
  <si>
    <t>SIOP-071</t>
  </si>
  <si>
    <t>SIOP-072</t>
  </si>
  <si>
    <t>SIOP-073</t>
  </si>
  <si>
    <t>SIOP-074</t>
  </si>
  <si>
    <t>SIOP-077</t>
  </si>
  <si>
    <t>SIOP-078</t>
  </si>
  <si>
    <t>SIOP-079</t>
  </si>
  <si>
    <t>SIOP-080</t>
  </si>
  <si>
    <t>SIOP-081</t>
  </si>
  <si>
    <t>SIOP-082</t>
  </si>
  <si>
    <t>SIOP-108</t>
  </si>
  <si>
    <t>SIOP-109</t>
  </si>
  <si>
    <t>SIOP-110</t>
  </si>
  <si>
    <t>SIOP-111</t>
  </si>
  <si>
    <t>SIOP-113</t>
  </si>
  <si>
    <t>SIOP-122</t>
  </si>
  <si>
    <t>SIOP-126</t>
  </si>
  <si>
    <t>SIOP-127</t>
  </si>
  <si>
    <t>SIOP-128</t>
  </si>
  <si>
    <t>SIOP-150</t>
  </si>
  <si>
    <t>SIOP-151</t>
  </si>
  <si>
    <t>SIOP-155</t>
  </si>
  <si>
    <t>SIOP-160</t>
  </si>
  <si>
    <t>SIOP-161</t>
  </si>
  <si>
    <t>SIOP-162</t>
  </si>
  <si>
    <t>SIOP-164</t>
  </si>
  <si>
    <t>SIOP-165</t>
  </si>
  <si>
    <t>SIOP-166</t>
  </si>
  <si>
    <t>SIOP-167</t>
  </si>
  <si>
    <t>SIOP-168</t>
  </si>
  <si>
    <t>SIOP-169</t>
  </si>
  <si>
    <t>SIOP-170</t>
  </si>
  <si>
    <t>SIOP-172</t>
  </si>
  <si>
    <t>SIOP-173</t>
  </si>
  <si>
    <t>SIOP-175</t>
  </si>
  <si>
    <t>SIOP-176</t>
  </si>
  <si>
    <t>SIOP-180</t>
  </si>
  <si>
    <t>A25</t>
  </si>
  <si>
    <t>ELEVADOR</t>
  </si>
  <si>
    <t>SIOP-182</t>
  </si>
  <si>
    <t>SIOP-183</t>
  </si>
  <si>
    <t>SIOP-184</t>
  </si>
  <si>
    <t>SIOP-185</t>
  </si>
  <si>
    <t>SIOP-186</t>
  </si>
  <si>
    <t>SIOP-187</t>
  </si>
  <si>
    <t>SIOP-188</t>
  </si>
  <si>
    <t>SIOP-189</t>
  </si>
  <si>
    <t>SIOP-190</t>
  </si>
  <si>
    <t>SIOP-191</t>
  </si>
  <si>
    <t>SIOP-192</t>
  </si>
  <si>
    <t>SIOP-193</t>
  </si>
  <si>
    <t>SIOP-194</t>
  </si>
  <si>
    <t>SIOP-195</t>
  </si>
  <si>
    <t>SIOP-196</t>
  </si>
  <si>
    <t>SIOP-197</t>
  </si>
  <si>
    <t>SIOP-198</t>
  </si>
  <si>
    <t>SIOP-199</t>
  </si>
  <si>
    <t>SIOP-200</t>
  </si>
  <si>
    <t>SIOP-201</t>
  </si>
  <si>
    <t>SIOP-202</t>
  </si>
  <si>
    <t>SIOP-203</t>
  </si>
  <si>
    <t>SIOP-204</t>
  </si>
  <si>
    <t>SUMINSTRO Y COLOCACIÓN DE BOQUILLAS, FILETES Y BOLEADOS DE MORTERO CEMENTO-ARENA 1:4, INCLUYE: ANDAMIOS, ACARREO DE MATERIALES, ELEVACIONES HASTA UN 4TO NIVEL, MATERIAL, MANO DE OBRA, EQUIPO Y HERRAMIENTA.</t>
  </si>
  <si>
    <t>SUMINISTRO Y COLOCACION DE ANCLA DE ACERO REDONDO A-36 DE 5/8" DE DIAMETRO 86 CM DE LONGITUD SIN DOBLEZ, CON 2 TUERCAS HEXAGONALES 5/8" 2H, 2 RONDANAS PLANAS, PLACA DE ANCLAJE DE 5X5 CM DE 3/4" DE ESPESOR, CUERDA SUPERIOR DE 21CM Y CUERDA INFERIOR DE 50CM, INCLUYE: MATERIALES, DESPERDICIOS, MANO DE OBRA, HERRAMIENTA Y EQUIPO NECESARIO PARA SU CORRECTA EJECUCION.</t>
  </si>
  <si>
    <t>SUMINISTRO Y COLOCACION DE PLACA TIPO PB-1 DE ACERO A-36 DE 5/8" DE ESPESOR DE40X50 CM, CON 10 PERFORACIONES PARA RECIBIR ANCLAS, INCLUYE: MATERIALES, DESPERDICIOS, MANO DE OBRA, HERRAMIENTA Y EQUIPO NECESARIO PARA SU CORRECTA EJECUCION.</t>
  </si>
  <si>
    <t>SUMINISTRO, FABRICACION Y MONTAJE DE ESTRUCTURA METALICA A BASE DE PERFILES ESTRUCTURALES COMO: PLACA, VIGAS IPR, OC, OR, SO, DEDIFERENTES TAMAÑOS Y CALIBRES, INCLUYE: MATERIALES, HABILITADO, DESPERDICIOS, CORTES, SOLDADURA, PRIMARIO ANTICORROSIVO, TRAZO, GRUA, IZAJE DE MATERIALES AL SITIO DE LA UTILIZACIÓN CON GRÚA DE 170 TON A UNA DISTANCIA DE 90 METROS LINEALES, CONSUMIBLES, ANDAMIOS, EQUIPO, HERRAMIENTAS Y MANO DE OBRA CLASIFICADA.</t>
  </si>
  <si>
    <t>SUMINISTRO Y APLICACIÓN DE PINTURA ESMALTE ALQUIDALICO DE ACABADO DEL COLOR INDICADO POR LA SUPERVISIÓN, INCLUYE: MATERIA, PREPARACIÓN DE LA SUPERFICIE, MANO DE OBRA, HERRAMIENTA Y EQUIPO.</t>
  </si>
  <si>
    <t>SUMINISTRO Y COLOCACIÓN DE TUBERIA CONDUIT METÁLICA GALVANIZADA DE 1/2", INCLUYE: MATERIALES, CORTES, DESPERDICIOS, ROSCADO, COPLE, CONEXIÓN, MANO DE OBRA, EQUIPO, ANDAMIOS, HERRAMIENTA, A CUALQUIER NIVEL.</t>
  </si>
  <si>
    <t>SUMINISTRO Y COLOCACIÓN DE TUBERIA CONDUIT METÁLICA GALVANIZADA DE 3/4", INCLUYE: MATERIALES, CORTES, DESPERDICIOS, ROSCADO, COPLE, CONEXIÓN, MANO DE OBRA, EQUIPO, ANDAMIOS, HERRAMIENTA, A CUALQUIER NIVEL.</t>
  </si>
  <si>
    <t>SUMINISTRO E INSTALACIÓN DE CURVA CONDUIT PARED GRUESA GALVANIZADA (PGG) DE 19 MM Ø MCA. JUPITER O EQUIVALENTE. INCLUYE : MATERIAL, MANO DE OBRA, EQUIPO Y HERRAMIENTA.</t>
  </si>
  <si>
    <t>SUMINISTRO E INSTALACIÓN DE COPLE CONDUIT PARED GRUESA GALVANIZADA (PGG) DE 13 MM Ø MCA. JUPITER O EQUIVALENTE. INCLUYE: MATERIAL, MANO DE OBRA, EQUIPO Y HERRAMIENTA.</t>
  </si>
  <si>
    <t>SUMINISTRO E INSTALACIÓN DE COPLE CONDUIT PARED GRUESA GALVANIZADA (PGG) DE 19 MM Ø MCA. JUPITER O EQUIVALENTE. INCLUYE: MATERIAL, MANO DE OBRA, EQUIPO Y HERRAMIENTA.</t>
  </si>
  <si>
    <t>SUMINISTRO E INSTALACIÓN DE CAJA REGISTRO CUADRADA GALVANIZADA DE 10X10MM. INCLUYE: CARGO DIRECTO POR EL COSTO DE MANO DE OBRA, MATERIALES REQUERIDOS, FLETE A OBRA, ACARREO, TRAZO, CORTES, FIJACIÓN, NIVELACIÓN, SOLDADURA, LIMPIEZA Y RETIRO DE SOBRANTES FUERA DE LA OBRA, EQUIPO DE SEGURIDAD, INSTALACIONES ESPECIFICAS, DEPRECIACIÓN Y DEMÁS CARGOS DERIVADOS DEL EQUIPO Y HERRAMIENTA, EN CUALQUIER NIVEL.</t>
  </si>
  <si>
    <t>SUMINISTRO E INSTALACIÓN DE CHALUPA GALVANIZADA MCA. CH DOMEX. INCLUYE: MATERIAL, MANO DE OBRA, EQUIPO Y HERRAMIENTA.</t>
  </si>
  <si>
    <t>SUMINISTRO E INSTALACIÓN DE TAPA REALZADA GALV. DE 19 MM. INCLUYE: MATERIALES, FIJACIÓN, NIVELACIÓN, MANO DE OBRA, EQUIPO Y HERRAMIENTA.</t>
  </si>
  <si>
    <t>SUMINISTRO E INSTALACIÓN DE CONDULET SERIE 7 OVALADA, TIPO T DE 13 MM. INCLUYE: MATERIALES, INSTALACIÓN, MANO DE OBRA, EQUIPO Y HERRAMIENTA.</t>
  </si>
  <si>
    <t>SUMINISTRO E INSTALACIÓN DE CONTRA Y MONITOR GALVANIZADOS PARA TUBERÍA DE 13 MM Ø MCA. CH DOMEX O EQUIVALENTE. INCLUYE : MATERIAL, MANO DE OBRA, EQUIPO Y HERRAMIENTA.</t>
  </si>
  <si>
    <t>SUMINISTRO E INSTALACIÓN DE CONTRA Y MONITOR GALVANIZADOS PARA TUBERÍA DE 19 MM Ø MCA. CH DOMEX O EQUIVALENTE. INCLUYE : MATERIAL, MANO DE OBRA, EQUIPO Y HERRAMIENTA.</t>
  </si>
  <si>
    <t>SUMINISTRO E INSTACIÓN DE CABLE VINANEL XXI THW-LS 600 V. 90°, MARCA CONDUMEX O SIMILAR, CAL. 10, INCLUYE: DESPERDICIOS, MATERIALES MENORES, HERRAMIENTA, CONEXIONES, MANO DE OBRA ESPECIALIZADA, LIMPIEZA DEL ÁREA DE TRABAJO, PRUEBAS Y ACARREO AL SITIO DE SU COLOCACIÓN.</t>
  </si>
  <si>
    <t>SUMINISTRO E INSTALACIÓN DE ABRAZADERA PARA UNICANAL PARA TUBO GALVANIZADO DE 13 MM, INCLUYE: MATERIALES, ACARREO, FLETE, MANO DE OBRA, EQUIPO Y HERRAMIENTA.</t>
  </si>
  <si>
    <t>SUMINISTRO E INSTALACION DE ABRAZADERA UNICANAL 3/4" PARA TUBO RÍGIDO MARCA CROUSE HINDS, MODELO B2009PAZN-, INCLUYE: MANO DE OBRA, MATERIALES, HERRAMIENTA Y TODO LO NECESARIO PARA SU CORRECTA EJECUCION.</t>
  </si>
  <si>
    <t>SUMINISTRO E INSTALACIÓN DE SOPORTE PARA CAJA CUADRADA DE VARILLA ROSCADA DE 1/4", FIJADA A LOSA CON CLAVO DE IMPACTO HILTI, Y TUERCA HEXAGONAL CON RONDANA PLANA, INCLUYE: : MATERIAL, MANO DE OBRA, EQUIPO Y HERRAMIENTA.</t>
  </si>
  <si>
    <t>SUMINISTRO Y COLOCACION DE LINEA ELECTRICA PARA ELEVADOR, INCLUYE CABLE ARMADO (ESTABILOY) 3+1 EN ALUMINIO CALIBRE 1/0+A501. INCLUYE: BAJADAS, DESPERDICIOS, PUNTAS HACIA EL EQUIPO, MATERIAL, HERRAMIENTA Y MANO DE OBRA.</t>
  </si>
  <si>
    <t>SUMINISTRO Y COLOCACION DE INTERRUPTOR (HDL36100) 3X100 PARA ELEVADOR. INCLUYE: MATERIAL, HERRAMIENTA Y MANO DE OBRA.</t>
  </si>
  <si>
    <t>SUMINISTRO Y COLOCACION GABINETE TIPO HIMEL 60x60x30, INCLUYE: MANO DE OBRA, HERRAMIENTA Y EQUIPO.</t>
  </si>
  <si>
    <t>SUMINISTRO Y COLOCACIÓN DE REFLECTOR TECNOLITE PARA EXTERIOR DE 100 W. INCLUYE: MATERIAL ,MANO DE OBRA, EQUIPO Y HERRAMIENTA.</t>
  </si>
  <si>
    <t>SIOP-205</t>
  </si>
  <si>
    <t>SIOP-206</t>
  </si>
  <si>
    <t>SUMINISTRO Y COLOCACIÓN DE GANCHO DE IZAJE, PARA LEVANTAMIENTO DE 800 KG CON VARILLA DE 3/4" Y 40 CM DE RECORRIDO, SOLDADA A LA ESTRUCTURA. INCLUYE: MATERIAL, MANO DE OBRA, EQUIPO Y HERRAMIENTA.</t>
  </si>
  <si>
    <t>SIOP-207</t>
  </si>
  <si>
    <t>SIOP-208</t>
  </si>
  <si>
    <t>SIOP-209</t>
  </si>
  <si>
    <t>SIOP-210</t>
  </si>
  <si>
    <t>SIOP-211</t>
  </si>
  <si>
    <t>SIOP-212</t>
  </si>
  <si>
    <t>SIOP-213</t>
  </si>
  <si>
    <t>SIOP-214</t>
  </si>
  <si>
    <t>SIOP-215</t>
  </si>
  <si>
    <t>SIOP-216</t>
  </si>
  <si>
    <t>SIOP-217</t>
  </si>
  <si>
    <t>SIOP-218</t>
  </si>
  <si>
    <t>SIOP-219</t>
  </si>
  <si>
    <t>SIOP-220</t>
  </si>
  <si>
    <t>SIOP-221</t>
  </si>
  <si>
    <t>SIOP-222</t>
  </si>
  <si>
    <t>SIOP-223</t>
  </si>
  <si>
    <t>SIOP-224</t>
  </si>
  <si>
    <t>SIOP-225</t>
  </si>
  <si>
    <t>SIOP-226</t>
  </si>
  <si>
    <t>SIOP-227</t>
  </si>
  <si>
    <t>SIOP-228</t>
  </si>
  <si>
    <t>SIOP-002</t>
  </si>
  <si>
    <t>SIOP-007</t>
  </si>
  <si>
    <t>SIOP-153</t>
  </si>
  <si>
    <t>SIOP-156</t>
  </si>
  <si>
    <t>SIOP-157</t>
  </si>
  <si>
    <t>A4.2</t>
  </si>
  <si>
    <t>A4.1</t>
  </si>
  <si>
    <t>SUMINISTRO Y COLOCACIÓN DE DALA DE CERRAMIENTO DE 15X15 CM. DE  CONCRETO HECHO EN OBRA DE F'C=250 KG/CM2, ACABADO COMÚN, ARMADA CON 4 VARILLAS DE 3/8" Y ESTRIBOS DEL NO.2.5 A CADA 15 CM. INCLUYE: MATERIALES, ACARREOS Y ELEVACIONES 4TO NIVEL, CORTES, DESPERDICIOS, TRASLAPES, AMARRES, ANDAMIOS, CIMBRADO, COLDADO, DESCIMBRADO, MANO DE OBRA, EQUIPO Y HERRAMIENTA.</t>
  </si>
  <si>
    <t>SUMINISTRO Y COLOCACIÓN DE CONCRETO PREMEZCLADO EN ESTRUCTURA F'C=250 KG/CM2, RESISTENCIA MAXIMA A 7 DIAS,  INCLUYE: REVESTIMIENTO 14, DESPERDICIOS, BOMBEO CON BOMBA PARA ALCANCE HASTA 65 MTS, COLADO, VIBRADO, MANO DE OBRA, EQUIPO, HERRAMIENTA</t>
  </si>
  <si>
    <t>ENTORTADO DE HORMIGON A BASE DE JALCRETO DE CEMENTO GRIS - ARENA DE RIO - JAL (MATERIAL ALIGERANTE) EN PROPORCION 1:2:6 CON IMPERMEABILIZANTE INTEGRAL A RAZON DE 1 KG/SACO DE CEMENTO, DE 15.0 CMS. DE ESPESOR PROMEDIO, PARA DAR PENDIENTES EN AZOTEA, INCLUYE:
LECHADA DE CEMENTO GRIS CON IMPERMEABILIZANTE INTEGRAL A RAZON DE 1 KG/SACO DE CEMENTO, ACABADO APALILLADO, MAESTREADO, TENDIDO, NIVELADO, ENRASADO, DESPERDICIOS, ELEVACION Y ACARREO DE  MATERIALES AL SITIO DE SU UTILIZACION, EQUIPO, HERRAMIENTA, MANO DE OBRA Y PREPARACION DE LA SUPERFICIE PARA RECIBIR IMPERMEABILIZACION.</t>
  </si>
  <si>
    <t>SUMINISTRO Y COLOCACION DE PLACA TIPO PB-2 DE ACERO A-36 DE 5/8" DE ESPESOR DE 45 X 50 CM, CON 10 PERFORACIONES PARA RECIBIR ANCLAS, INCLUYE: MATERIALES, DESPERDICIOS, MANO DE OBRA, HERRAMIENTA Y EQUIPO NECESARIO PARA SU CORRECTA EJECUCION.</t>
  </si>
  <si>
    <t>SUMINISTRO E INSTALACION DE ELEVADOR PARA PASAJEROS PARA 3,000 KG CON VELOCIDAD DE HASTA 1 M/S PROGRAMADO PARA 6 NIVELES, CABINA EN ACERO INOXIDABLE 304 CON MEDIDAS 1.40X4.11X2.30M PUERTA LATERAL DE 1.40X2.10M, 220VG A 3 FASES, 100V AC 60HZ, DISPLAY V16B + BOTONES.
INCLUYE: TECHO D ECABINA EN ACRILICO O SIMILAR, PASAMANOS, PISO TIPO CERAMICO, VENTILADOR DE FLUJO AXIAL DE BAJO RUIDO, ILUMINACION FLUORECENTE, INTERPHONE, CAJA DE INSPECCION, PRUEBAS, MATERIAL, HERRAMIENTA Y EQUIPO ESPECIALIZADO Y MANO DE OBRA.</t>
  </si>
  <si>
    <t>AFINE Y CONFORMACIÓN DE TERRENO NATURAL Y/O EN ÁREA DE CORTES, CON UN ESPESOR DE 20 CM, AL 95% PROCTOR MEDIDO COMPACTO, REALIZADO EN FORMA MECÁNICA CON RODILLO VIBRATORIO, INCLUYE: SUMINISTRO DE AGUA PARA LOGRAR HUMEDAD OPTIMA, EQUIPO MECÁNICO, PRUEBAS DE COMPACTACIÓN, AFINE, NIVELACIÓN, HERRAMIENTAS Y MANO DE OBRA.</t>
  </si>
  <si>
    <t>EXCAVACIÓN EN CEPAS A MANO EN MATERIAL TIPO A Y/O B DE 0.00 M A 2.00 M, DE PROF. INCLUYE: MATERIALES, MANO DE OBRA, EQUIPO MANUAL, COLOCACIÓN DE MATERIAL A UN COSTADO DE LA CEPA Y HERRAMIENTA</t>
  </si>
  <si>
    <t>PLANTILLA DE CONCRETO F'C=100 KG/CM2, TMA=3/4, DE 5.00 CM DE ESPESOR PROMEDIO. INCLUYE: MATERIALES, HERRAMIENTAS, AFINE, NIVELACION, LIMPIEZA, MANO DE OBRA Y ACARREO DE MATERIALES AL SITIO DE SU UTILIZACION.</t>
  </si>
  <si>
    <t>IMPERMEABILIZACION DE ZAPATAS, DADOS Y MUROS DE CONTENCIÓN , CON UNA CAPA DE EMULTEX (O SIMILAR), DOS CAPAS DE BITUMEX (O SIMILAR) Y UNA CAPA DE CRISTAFLEX (O SIMILAR). INCLUYE: MANO DE OBRA, MATERIAL, EQUIPO Y HERRAMIENTA, DESPERDICIOS, ACARREO DEL MATERIAL AL SITIO DE UTILIZACIÓN.</t>
  </si>
  <si>
    <t>RELLENO COMPACTADO EN FORMA MANUAL EN CEPAS O MESETAS INCLUYE: MEJORAMIENTO DE SUELO BASE DE 12 CM CON MATERIALES DE BANCO GRAVA 70% ARENA 30% SUBRASANTE 20 CM CON MATERIAL DE BANCO, INCORPORACIÓN DE AGUA NECESARIA, MANO DE OBRA, EQUIPO Y HERRAMIENTA.</t>
  </si>
  <si>
    <t>ANCLAJE DE VARILLA DE 1/2", EN CONCRETO DE 15 CM DE PROFUNDIDAD, UTILIZANDO RESINA EPOXICA SIKA ANCHOR FIX-2 O EQUIVALENTE, INCLUYE: TRAZO, BARRENO, LIMPIEZA, MANO DE OBRA, EQUIPO Y HERRAMIENTA.</t>
  </si>
  <si>
    <t>CIMBRA EN ACABADO CÓMUN A BASE DE TRIPLAY DE 19 MM, BARROTES, DUELAS, POLINES, CHAFLANES, DESMOLDANTE, SUMINISTROS, ACARREOS, HABILITADO, CIMBRADO, DESCIMBRADO, DESPERDICIOS, MANO DE OBRA, EQUIPO, HERRAMIENTA Y TODO LO NECESARIO PARA SU CORRECTA
EJECUCIÓN.</t>
  </si>
  <si>
    <t>FIRME DE 10 CM ACABADO COMÚN EN LOSAS DE CONCRETO F'C= 200 KG/CM2, INCLUYE: SUMINISTRO DE MATERIALES, ACARREOS, NIVELACIÓN, CIMBRADO DE FRONTERAS, MANO DE OBRA, EQUIPO Y HERRAMIENTA.</t>
  </si>
  <si>
    <t>SUMINISTRO Y COLOCACION PASA® MULTI CAPE APP FVG 4 MM DE ESPESOR O EQUIVALENTE, CON GRAVILLA MEJORADA PLUS,ACABADO/COLOR BLANCO/ROJO, IMPERMEABILIZANTE PREFABRICADO A BASE DE ASFALTO MODIFICADO CON POLIPROPILENO ATÁCTICO, CON ACABADO GRANULAR DE
GRAVILLA PLUS, RESISTE MOVIMIENTOS TÉRMICO ESTRUCTURALES DE ORDEN INTERMEDIO, LIBRE DE MANTENIMIENTO, SE APLICARA UNA MANO DE PROTECTO HIDROPRIMER O EQUIVALENTE, RESANE GRIETAS Y FISURAS DE LAS SUPERFICIES Y CALAFATEE PUNTOS CRÍTICOS COMO BAJADAS DE AGUA PLUVIAL, BASES, SOPORTES, ETC. CON PASA®PROTECTOCEMENT O EQUIVALENTE: , POSTERIORMENTE SE COLOCARA PASA® MULTI CAPE APP FVG, INCLUYE: CARTA GARANTIA DE 10 AÑOS, MANO DE OBRA, MATERIALES, EQUIPO  Y HERRAMIENTA.</t>
  </si>
  <si>
    <t>TERRAPLENES COMPACTADOS AL 90% DE SU P.V.S.M. UTILIZANDO MATERIALES PROCEDENTES DE BANCO, PARA EL GRADO DE COMPACTACIÓN Y CADA BANCO EN PARTICULAR, CONSIDERANDO: CARGA DEL MATERIAL EN LOS BANCOS DE ALMACENAMIENTOS AL EQUIPO DE TRANSPORTE Y DESCARGA EN EL LUGAR DE TENDIDO, PERMISOS DE EXPLOTACIÓN DE BANCOS DE AGUA; EXTRACCIÓN, CARGA, ACARREO AL LUGAR DE UTILIZACIÓN, APLICACIÓN E INCORPORACIÓN DEL AGUA, OPERACIONES DE TENDIDO, CONFORMACIÓN Y COMPACTACIÓN ESTABLECIDO EN EL PROYECTO O APROBADO POR LA SECRETARIA, LOS TIEMPOS DE LOS VEHICULOS EMPLEADOS EN EL TRANSPORTE DE LOS MATERIALES, DURANTE LA CARGA Y LA DESCARGA. P.U.O.T. (INCISO J.1 DE LA NORMA N-CTR
CAR-1-01-009)</t>
  </si>
  <si>
    <t>CASTILLO DE CONCRETO K-1 F'C=200 KG/CM2, T.M.A.=3/4", CON SECCIÓN DE 15 X 20 CM, PARA MURO, ARMADA CON 4 VARILLAS DEL # 3 A LO LARGO Y ESTRIBOS DEL NO. 3 @ 20 CM, INCLUYE: ARMADO, COLADO, CURADO, VIBRADO, CIMBRA COMÚN, DESCIMBRA, DESPERDICIOS, TRASLAPES, ESCUADRAS, CRUCE DE VARILLAS CON ELEMENTOS TRANSVERSALES, ANDAMIOS, MANO DE OBRA, HERRAMIENTA Y ACARREO DE MATERIALES AL SITIO DE SUUTILIZACIÓN. A CUALQUIER ALTURA.</t>
  </si>
  <si>
    <t>MURO ARMADO DE BLOCK HUECO DE ARENA-CEMENTO DE 15X20X40 CM F'M=100 FG/CM2, ASENTADO CON MORTERO TIPO ll PROPORCION CEM-CAL-ARENA 1:1:6 CON JUNTAS DE 1 CM. ALTURA VARIABLE, INCLUYE: REFUERZO HORIZONTAL ES DE 2 VARILLAS NO. 2 (1/8") A CADA DOS HILADA, MATERIAL, TRASLAPES, CORTES, DESPERDICIO, ELEVACIONES, MANO DE OBRA Y HERRAMIENTA.</t>
  </si>
  <si>
    <t>SUMINISTRO Y FABRICACION DE APLANADO ACABADO REPELLADO FINO CON ESPESOR PROMEDIO DE 3 CM, MORTERO1:4 CON BASE DE CEMENTO, INCLUYE MATERIAL, MANO DE OBRA, DESPERDICIOS, ANDAMIOS, LIMPIEZA DEL AREA, ACARREOS Y ELEVACIONES HASTA UN 4TO PISO.</t>
  </si>
  <si>
    <t>SUMINISTRO E INSTALACIÓN DE CELOTEX DE 1/2" DE ESPESOR PARA LA UNIÓN DE COLUMNA Y CASTILLO. INCLUYE: ACARREOS, ELEVACIONES HASTA UN 4TO NIVEL, MATERIALES, CORTES,DESPERDICIOS, MANO DE OBRA Y HERRAMIENTA</t>
  </si>
  <si>
    <t>SUMINISTRO E INSTALACIÓN DE CONDENSADORA TIPO RVI MIRAGE MODELO CTH051S DE 5 TR (57,000 BTU/H) FRIO/CALOR, 6 HP, A 230 VOLTS, 1 PH, 60 HZ, DIÁMETRO TUBERÍA GAS 3/4", INCLUYE: MANO DE OBRA, ELEVACIÓN AL SITIO DE SU COLOCACIÓN, FJACIÓN, CONSUMIBLES, CONEXIONES, HERRAMIENTA, ACARREOS, LIMPIEZA, PRUEBAS Y TODO LO  NECESARIO PARA SU CORRECTA INSTALACIÓN.</t>
  </si>
  <si>
    <t xml:space="preserve">SUMINISTRO DE UNIDAD MANEJADORA DE AIRE TIPO HIGIÉNICO MARCA KLIMA HVAC SOLUTIONS, MODELO KMA1010TB40AHS0100101, CON CAPACIDAD DE 800 CFM Y FILTRACIÓN EN TRES ETAPAS (G4/MERV 7, F7/MERV 13 Y H14/HEPA 99.97%). EL EQUIPO CUENTA CON SERPENTÍN DE AGUA HELADA CON CAPACIDAD TOTAL DE 39.46 MBH, VENTILADOR EC MARCA ZIEHL-ABEGG DE 4.14 HP, GABINETE SANITARIO CON AISLAMIENTO DE LANA MINERAL DE 40 MM, BASE PEDESTAL, ACCESORIOS INTEGRADOS (MAGNEHELIC, VIDRIO DE INSPECCIÓN, INTERRUPTOR GENERAL Y TRAMPA DE CONDENSADOS), Y ES ENTREGADO DIRECTAMENTE EN SITIO CON FLETE INCLUIDO AL ÁREA DE TRABAJO. NO INCLUYE INSTALACIÓN NI PUESTA EN MARCHA. </t>
  </si>
  <si>
    <t>SIOP-229</t>
  </si>
  <si>
    <t>SIOP-230</t>
  </si>
  <si>
    <t>SIOP-E-SMAFINEDUC-OB-LP-0522-2026</t>
  </si>
  <si>
    <t>Construcción de sala de choque 3, pasillos generales y elevador. Urgencias Hospital Escuela Universidad de Guadalajara Nuevo Hospital Civil de Guadalajara Dr. Juan I. Menchaca, en el municipio de Guadalajara, Jalisco.</t>
  </si>
  <si>
    <t>E2</t>
  </si>
  <si>
    <t>PRECIO UNITARIO ($) PROPUESTO</t>
  </si>
  <si>
    <t>PRECIO UNITARIO ($) 
PROPUESTO CON LETRA</t>
  </si>
  <si>
    <t>RAZÓN SOCIAL DEL CONTRATISTA: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</si>
</sst>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0.000"/>
    <numFmt numFmtId="165" formatCode="&quot;$&quot;#,##0.00"/>
    <numFmt numFmtId="166" formatCode="#,##0.0000"/>
  </numFmts>
  <fonts count="20">
    <font>
      <sz val="11"/>
      <color theme="1"/>
      <name val="Calibri"/>
      <family val="2"/>
      <scheme val="minor"/>
    </font>
    <font>
      <sz val="10"/>
      <color theme="1"/>
      <name val="Arial"/>
      <family val="2"/>
    </font>
    <font>
      <sz val="10"/>
      <name val="Arial"/>
      <family val="2"/>
    </font>
    <font>
      <sz val="11"/>
      <name val="Calibri "/>
      <family val="2"/>
    </font>
    <font>
      <b/>
      <sz val="11"/>
      <name val="Calibri "/>
      <family val="2"/>
    </font>
    <font>
      <b/>
      <sz val="11"/>
      <color theme="0"/>
      <name val="Calibri "/>
      <family val="2"/>
    </font>
    <font>
      <sz val="11"/>
      <color theme="1"/>
      <name val="Calibri "/>
      <family val="2"/>
    </font>
    <font>
      <b/>
      <sz val="11"/>
      <color theme="1"/>
      <name val="Calibri "/>
      <family val="2"/>
    </font>
    <font>
      <b/>
      <sz val="11"/>
      <color rgb="FF006600"/>
      <name val="Calibri "/>
      <family val="2"/>
    </font>
    <font>
      <sz val="10"/>
      <name val="Calibri"/>
      <family val="2"/>
      <scheme val="minor"/>
    </font>
    <font>
      <b/>
      <sz val="10"/>
      <name val="Calibri"/>
      <family val="2"/>
      <scheme val="minor"/>
    </font>
    <font>
      <sz val="11"/>
      <name val="Calibri"/>
      <family val="2"/>
    </font>
    <font>
      <b/>
      <sz val="10"/>
      <color rgb="FF006600"/>
      <name val="Calibri"/>
      <family val="2"/>
      <scheme val="minor"/>
    </font>
    <font>
      <sz val="10"/>
      <color rgb="FF006600"/>
      <name val="Calibri"/>
      <family val="2"/>
      <scheme val="minor"/>
    </font>
    <font>
      <b/>
      <sz val="10"/>
      <color rgb="FF0000CC"/>
      <name val="Calibri"/>
      <family val="2"/>
      <scheme val="minor"/>
    </font>
    <font>
      <b/>
      <sz val="11"/>
      <name val="Calibri"/>
      <family val="2"/>
    </font>
    <font>
      <b/>
      <sz val="10"/>
      <color theme="1"/>
      <name val="Calibri"/>
      <family val="2"/>
      <scheme val="minor"/>
    </font>
    <font>
      <b/>
      <sz val="11"/>
      <color theme="0"/>
      <name val="Calibri"/>
      <family val="2"/>
    </font>
    <font>
      <b/>
      <sz val="10"/>
      <color theme="4"/>
      <name val="Calibri"/>
      <family val="2"/>
      <scheme val="minor"/>
    </font>
    <font>
      <b/>
      <sz val="10"/>
      <color theme="0"/>
      <name val="Calibri"/>
      <family val="2"/>
      <scheme val="minor"/>
    </font>
  </fonts>
  <fills count="4">
    <fill>
      <patternFill patternType="none"/>
    </fill>
    <fill>
      <patternFill patternType="gray125"/>
    </fill>
    <fill>
      <patternFill patternType="solid">
        <fgColor rgb="FF00953B"/>
        <bgColor indexed="64"/>
      </patternFill>
    </fill>
    <fill>
      <patternFill patternType="solid">
        <fgColor theme="0" tint="-0.249909996986389"/>
        <bgColor indexed="64"/>
      </patternFill>
    </fill>
  </fills>
  <borders count="18">
    <border>
      <left/>
      <right/>
      <top/>
      <bottom/>
      <diagonal/>
    </border>
    <border>
      <left style="medium">
        <color auto="1"/>
      </left>
      <right style="medium">
        <color auto="1"/>
      </right>
      <top style="medium">
        <color auto="1"/>
      </top>
      <bottom/>
    </border>
    <border>
      <left style="medium">
        <color auto="1"/>
      </left>
      <right style="medium">
        <color auto="1"/>
      </right>
      <top/>
      <bottom/>
    </border>
    <border>
      <left style="medium">
        <color auto="1"/>
      </left>
      <right/>
      <top style="medium">
        <color auto="1"/>
      </top>
      <bottom/>
    </border>
    <border>
      <left/>
      <right style="medium">
        <color auto="1"/>
      </right>
      <top style="medium">
        <color auto="1"/>
      </top>
      <bottom/>
    </border>
    <border>
      <left/>
      <right style="medium">
        <color auto="1"/>
      </right>
      <top/>
      <bottom/>
    </border>
    <border>
      <left/>
      <right style="medium">
        <color auto="1"/>
      </right>
      <top/>
      <bottom style="medium">
        <color auto="1"/>
      </bottom>
    </border>
    <border>
      <left style="medium">
        <color auto="1"/>
      </left>
      <right style="medium">
        <color auto="1"/>
      </right>
      <top style="thin">
        <color rgb="FFD0D3D4"/>
      </top>
      <bottom style="medium">
        <color auto="1"/>
      </bottom>
    </border>
    <border>
      <left style="medium">
        <color auto="1"/>
      </left>
      <right style="medium">
        <color auto="1"/>
      </right>
      <top/>
      <bottom style="medium">
        <color auto="1"/>
      </bottom>
    </border>
    <border>
      <left style="medium">
        <color auto="1"/>
      </left>
      <right/>
      <top style="medium">
        <color auto="1"/>
      </top>
      <bottom style="medium">
        <color auto="1"/>
      </bottom>
    </border>
    <border>
      <left/>
      <right/>
      <top style="medium">
        <color auto="1"/>
      </top>
      <bottom style="medium">
        <color auto="1"/>
      </bottom>
    </border>
    <border>
      <left/>
      <right style="medium">
        <color auto="1"/>
      </right>
      <top style="medium">
        <color auto="1"/>
      </top>
      <bottom style="medium">
        <color auto="1"/>
      </bottom>
    </border>
    <border>
      <left/>
      <right/>
      <top style="medium">
        <color auto="1"/>
      </top>
      <bottom/>
    </border>
    <border>
      <left style="medium">
        <color auto="1"/>
      </left>
      <right/>
      <top/>
      <bottom/>
    </border>
    <border>
      <left style="medium">
        <color auto="1"/>
      </left>
      <right/>
      <top/>
      <bottom style="medium">
        <color auto="1"/>
      </bottom>
    </border>
    <border>
      <left/>
      <right/>
      <top/>
      <bottom style="medium">
        <color auto="1"/>
      </bottom>
    </border>
    <border>
      <left style="thin">
        <color auto="1"/>
      </left>
      <right/>
      <top/>
      <bottom/>
    </border>
    <border>
      <left/>
      <right style="thin">
        <color auto="1"/>
      </right>
      <top/>
      <bottom/>
    </border>
  </borders>
  <cellStyleXfs count="28">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0" fillId="0" borderId="0" applyFont="0" applyFill="0" applyBorder="0" applyAlignment="0" applyProtection="0"/>
    <xf numFmtId="0" fontId="2" fillId="0" borderId="0">
      <alignment/>
      <protection/>
    </xf>
    <xf numFmtId="0" fontId="2" fillId="0" borderId="0">
      <alignment/>
      <protection/>
    </xf>
    <xf numFmtId="44" fontId="2" fillId="0" borderId="0" applyFont="0" applyFill="0" applyBorder="0" applyAlignment="0" applyProtection="0"/>
    <xf numFmtId="43" fontId="0" fillId="0" borderId="0" applyFont="0" applyFill="0" applyBorder="0" applyAlignment="0" applyProtection="0"/>
    <xf numFmtId="0" fontId="2" fillId="0" borderId="0">
      <alignment/>
      <protection/>
    </xf>
    <xf numFmtId="0" fontId="0" fillId="0" borderId="0">
      <alignment/>
      <protection/>
    </xf>
    <xf numFmtId="44" fontId="0" fillId="0" borderId="0" applyFont="0" applyFill="0" applyBorder="0" applyAlignment="0" applyProtection="0"/>
  </cellStyleXfs>
  <cellXfs count="110">
    <xf numFmtId="0" fontId="0" fillId="0" borderId="0" xfId="0"/>
    <xf numFmtId="0" fontId="5" fillId="2" borderId="0" xfId="25" applyFont="1" applyFill="1" applyAlignment="1">
      <alignment horizontal="center" vertical="top"/>
      <protection/>
    </xf>
    <xf numFmtId="0" fontId="3" fillId="0" borderId="1" xfId="21" applyFont="1" applyBorder="1" applyAlignment="1">
      <alignment horizontal="center" vertical="top"/>
      <protection/>
    </xf>
    <xf numFmtId="0" fontId="4" fillId="0" borderId="1" xfId="21" applyFont="1" applyBorder="1" applyAlignment="1">
      <alignment horizontal="center" vertical="top"/>
      <protection/>
    </xf>
    <xf numFmtId="0" fontId="3" fillId="0" borderId="0" xfId="21" applyFont="1" applyAlignment="1">
      <alignment vertical="top"/>
      <protection/>
    </xf>
    <xf numFmtId="0" fontId="3" fillId="0" borderId="2" xfId="21" applyFont="1" applyBorder="1" applyAlignment="1">
      <alignment horizontal="center" vertical="top"/>
      <protection/>
    </xf>
    <xf numFmtId="0" fontId="4" fillId="0" borderId="0" xfId="21" applyFont="1" applyAlignment="1">
      <alignment horizontal="center" vertical="top"/>
      <protection/>
    </xf>
    <xf numFmtId="0" fontId="4" fillId="0" borderId="3" xfId="21" applyFont="1" applyBorder="1" applyAlignment="1">
      <alignment horizontal="left" vertical="top"/>
      <protection/>
    </xf>
    <xf numFmtId="14" fontId="3" fillId="0" borderId="4" xfId="21" applyNumberFormat="1" applyFont="1" applyBorder="1" applyAlignment="1">
      <alignment horizontal="left" vertical="top"/>
      <protection/>
    </xf>
    <xf numFmtId="14" fontId="3" fillId="0" borderId="5" xfId="21" applyNumberFormat="1" applyFont="1" applyBorder="1" applyAlignment="1">
      <alignment horizontal="left" vertical="top"/>
      <protection/>
    </xf>
    <xf numFmtId="0" fontId="3" fillId="0" borderId="5" xfId="21" applyFont="1" applyBorder="1" applyAlignment="1">
      <alignment horizontal="left" vertical="top"/>
      <protection/>
    </xf>
    <xf numFmtId="14" fontId="3" fillId="0" borderId="6" xfId="21" applyNumberFormat="1" applyFont="1" applyBorder="1" applyAlignment="1">
      <alignment horizontal="left" vertical="top"/>
      <protection/>
    </xf>
    <xf numFmtId="0" fontId="4" fillId="0" borderId="0" xfId="21" applyFont="1" applyAlignment="1">
      <alignment vertical="top"/>
      <protection/>
    </xf>
    <xf numFmtId="49" fontId="3" fillId="0" borderId="0" xfId="21" applyNumberFormat="1" applyFont="1" applyAlignment="1">
      <alignment horizontal="left" vertical="top"/>
      <protection/>
    </xf>
    <xf numFmtId="0" fontId="5" fillId="2" borderId="0" xfId="25" applyFont="1" applyFill="1" applyAlignment="1">
      <alignment horizontal="justify" vertical="top"/>
      <protection/>
    </xf>
    <xf numFmtId="0" fontId="3" fillId="0" borderId="0" xfId="25" applyFont="1" applyAlignment="1">
      <alignment vertical="top"/>
      <protection/>
    </xf>
    <xf numFmtId="0" fontId="3" fillId="0" borderId="0" xfId="21" applyFont="1" applyAlignment="1">
      <alignment horizontal="center" vertical="top"/>
      <protection/>
    </xf>
    <xf numFmtId="0" fontId="4" fillId="0" borderId="2" xfId="21" applyFont="1" applyBorder="1" applyAlignment="1">
      <alignment horizontal="center" vertical="top"/>
      <protection/>
    </xf>
    <xf numFmtId="164" fontId="6" fillId="0" borderId="7" xfId="0" applyNumberFormat="1" applyFont="1" applyBorder="1" applyAlignment="1">
      <alignment horizontal="center" vertical="center"/>
    </xf>
    <xf numFmtId="165" fontId="8" fillId="0" borderId="0" xfId="20" applyNumberFormat="1" applyFont="1" applyFill="1" applyAlignment="1">
      <alignment vertical="top"/>
    </xf>
    <xf numFmtId="0" fontId="7" fillId="0" borderId="0" xfId="21" applyFont="1" applyAlignment="1">
      <alignment horizontal="justify" vertical="top"/>
      <protection/>
    </xf>
    <xf numFmtId="0" fontId="4" fillId="0" borderId="2" xfId="21" applyFont="1" applyBorder="1" applyAlignment="1">
      <alignment vertical="top"/>
      <protection/>
    </xf>
    <xf numFmtId="0" fontId="4" fillId="0" borderId="8" xfId="21" applyFont="1" applyBorder="1" applyAlignment="1">
      <alignment vertical="top"/>
      <protection/>
    </xf>
    <xf numFmtId="2" fontId="3" fillId="0" borderId="0" xfId="21" applyNumberFormat="1" applyFont="1" applyAlignment="1">
      <alignment horizontal="justify" vertical="top"/>
      <protection/>
    </xf>
    <xf numFmtId="2" fontId="4" fillId="0" borderId="0" xfId="21" applyNumberFormat="1" applyFont="1" applyAlignment="1">
      <alignment vertical="top"/>
      <protection/>
    </xf>
    <xf numFmtId="2" fontId="3" fillId="0" borderId="0" xfId="21" applyNumberFormat="1" applyFont="1" applyAlignment="1">
      <alignment horizontal="right" vertical="top"/>
      <protection/>
    </xf>
    <xf numFmtId="2" fontId="5" fillId="2" borderId="0" xfId="25" applyNumberFormat="1" applyFont="1" applyFill="1" applyAlignment="1">
      <alignment horizontal="center" vertical="top"/>
      <protection/>
    </xf>
    <xf numFmtId="2" fontId="3" fillId="0" borderId="0" xfId="21" applyNumberFormat="1" applyFont="1" applyAlignment="1">
      <alignment vertical="top"/>
      <protection/>
    </xf>
    <xf numFmtId="165" fontId="3" fillId="0" borderId="0" xfId="21" applyNumberFormat="1" applyFont="1" applyAlignment="1">
      <alignment vertical="top"/>
      <protection/>
    </xf>
    <xf numFmtId="165" fontId="4" fillId="0" borderId="0" xfId="21" applyNumberFormat="1" applyFont="1" applyAlignment="1">
      <alignment vertical="top"/>
      <protection/>
    </xf>
    <xf numFmtId="165" fontId="5" fillId="2" borderId="0" xfId="25" applyNumberFormat="1" applyFont="1" applyFill="1" applyAlignment="1">
      <alignment horizontal="center" vertical="top"/>
      <protection/>
    </xf>
    <xf numFmtId="165" fontId="4" fillId="0" borderId="4" xfId="21" applyNumberFormat="1" applyFont="1" applyBorder="1" applyAlignment="1">
      <alignment vertical="top"/>
      <protection/>
    </xf>
    <xf numFmtId="165" fontId="4" fillId="0" borderId="5" xfId="21" applyNumberFormat="1" applyFont="1" applyBorder="1" applyAlignment="1">
      <alignment vertical="top"/>
      <protection/>
    </xf>
    <xf numFmtId="165" fontId="4" fillId="0" borderId="6" xfId="21" applyNumberFormat="1" applyFont="1" applyBorder="1" applyAlignment="1">
      <alignment vertical="top"/>
      <protection/>
    </xf>
    <xf numFmtId="165" fontId="4" fillId="0" borderId="1" xfId="21" applyNumberFormat="1" applyFont="1" applyBorder="1" applyAlignment="1">
      <alignment horizontal="center" vertical="top"/>
      <protection/>
    </xf>
    <xf numFmtId="165" fontId="4" fillId="0" borderId="2" xfId="21" applyNumberFormat="1" applyFont="1" applyBorder="1" applyAlignment="1">
      <alignment horizontal="center" vertical="top"/>
      <protection/>
    </xf>
    <xf numFmtId="165" fontId="4" fillId="0" borderId="8" xfId="21" applyNumberFormat="1" applyFont="1" applyBorder="1" applyAlignment="1">
      <alignment horizontal="center" vertical="top"/>
      <protection/>
    </xf>
    <xf numFmtId="165" fontId="3" fillId="0" borderId="0" xfId="20" applyNumberFormat="1" applyFont="1" applyAlignment="1">
      <alignment horizontal="right" vertical="top"/>
    </xf>
    <xf numFmtId="165" fontId="5" fillId="2" borderId="0" xfId="20" applyNumberFormat="1" applyFont="1" applyFill="1" applyAlignment="1">
      <alignment vertical="top"/>
    </xf>
    <xf numFmtId="165" fontId="3" fillId="0" borderId="0" xfId="21" applyNumberFormat="1" applyFont="1" applyAlignment="1">
      <alignment horizontal="center" vertical="top"/>
      <protection/>
    </xf>
    <xf numFmtId="165" fontId="4" fillId="0" borderId="0" xfId="21" applyNumberFormat="1" applyFont="1" applyAlignment="1">
      <alignment horizontal="center" vertical="top"/>
      <protection/>
    </xf>
    <xf numFmtId="165" fontId="3" fillId="0" borderId="0" xfId="23" applyNumberFormat="1" applyFont="1" applyFill="1" applyAlignment="1">
      <alignment horizontal="center" vertical="top"/>
    </xf>
    <xf numFmtId="49" fontId="9" fillId="0" borderId="0" xfId="21" applyNumberFormat="1" applyFont="1" applyAlignment="1">
      <alignment horizontal="left" vertical="top"/>
      <protection/>
    </xf>
    <xf numFmtId="0" fontId="9" fillId="0" borderId="0" xfId="21" applyFont="1" applyAlignment="1">
      <alignment horizontal="center" vertical="top" wrapText="1"/>
      <protection/>
    </xf>
    <xf numFmtId="4" fontId="9" fillId="0" borderId="0" xfId="21" applyNumberFormat="1" applyFont="1" applyAlignment="1">
      <alignment horizontal="right" vertical="top"/>
      <protection/>
    </xf>
    <xf numFmtId="165" fontId="9" fillId="0" borderId="0" xfId="23" applyNumberFormat="1" applyFont="1" applyAlignment="1">
      <alignment horizontal="right" vertical="top"/>
    </xf>
    <xf numFmtId="165" fontId="9" fillId="0" borderId="0" xfId="23" applyNumberFormat="1" applyFont="1" applyAlignment="1">
      <alignment vertical="top"/>
    </xf>
    <xf numFmtId="0" fontId="11" fillId="0" borderId="0" xfId="21" applyFont="1" applyAlignment="1">
      <alignment vertical="top"/>
      <protection/>
    </xf>
    <xf numFmtId="4" fontId="11" fillId="0" borderId="0" xfId="21" applyNumberFormat="1" applyFont="1" applyAlignment="1">
      <alignment horizontal="left" vertical="top" shrinkToFit="1"/>
      <protection/>
    </xf>
    <xf numFmtId="0" fontId="12" fillId="0" borderId="0" xfId="21" applyFont="1" applyAlignment="1">
      <alignment horizontal="justify" vertical="top"/>
      <protection/>
    </xf>
    <xf numFmtId="0" fontId="13" fillId="0" borderId="0" xfId="21" applyFont="1" applyAlignment="1">
      <alignment horizontal="center" vertical="top" wrapText="1"/>
      <protection/>
    </xf>
    <xf numFmtId="4" fontId="13" fillId="0" borderId="0" xfId="21" applyNumberFormat="1" applyFont="1" applyAlignment="1">
      <alignment horizontal="right" vertical="top"/>
      <protection/>
    </xf>
    <xf numFmtId="165" fontId="13" fillId="0" borderId="0" xfId="23" applyNumberFormat="1" applyFont="1" applyAlignment="1">
      <alignment horizontal="right" vertical="top"/>
    </xf>
    <xf numFmtId="4" fontId="12" fillId="0" borderId="0" xfId="21" applyNumberFormat="1" applyFont="1" applyAlignment="1">
      <alignment horizontal="center" vertical="top"/>
      <protection/>
    </xf>
    <xf numFmtId="165" fontId="12" fillId="0" borderId="0" xfId="20" applyNumberFormat="1" applyFont="1" applyFill="1" applyAlignment="1">
      <alignment vertical="top"/>
    </xf>
    <xf numFmtId="49" fontId="14" fillId="0" borderId="0" xfId="21" applyNumberFormat="1" applyFont="1" applyAlignment="1">
      <alignment horizontal="left" vertical="top"/>
      <protection/>
    </xf>
    <xf numFmtId="0" fontId="14" fillId="0" borderId="0" xfId="21" applyFont="1" applyAlignment="1">
      <alignment horizontal="justify" vertical="top"/>
      <protection/>
    </xf>
    <xf numFmtId="165" fontId="14" fillId="0" borderId="0" xfId="23" applyNumberFormat="1" applyFont="1" applyAlignment="1">
      <alignment vertical="top"/>
    </xf>
    <xf numFmtId="49" fontId="16" fillId="0" borderId="0" xfId="21" applyNumberFormat="1" applyFont="1" applyAlignment="1">
      <alignment horizontal="left" vertical="top"/>
      <protection/>
    </xf>
    <xf numFmtId="0" fontId="16" fillId="0" borderId="0" xfId="21" applyFont="1" applyAlignment="1">
      <alignment horizontal="justify" vertical="top"/>
      <protection/>
    </xf>
    <xf numFmtId="165" fontId="16" fillId="0" borderId="0" xfId="21" applyNumberFormat="1" applyFont="1" applyAlignment="1">
      <alignment vertical="top"/>
      <protection/>
    </xf>
    <xf numFmtId="0" fontId="11" fillId="0" borderId="0" xfId="21" applyFont="1" applyAlignment="1">
      <alignment horizontal="center" vertical="center"/>
      <protection/>
    </xf>
    <xf numFmtId="0" fontId="18" fillId="0" borderId="0" xfId="21" applyFont="1" applyAlignment="1">
      <alignment horizontal="center" vertical="top" wrapText="1"/>
      <protection/>
    </xf>
    <xf numFmtId="166" fontId="18" fillId="0" borderId="0" xfId="21" applyNumberFormat="1" applyFont="1" applyAlignment="1">
      <alignment horizontal="right" vertical="top"/>
      <protection/>
    </xf>
    <xf numFmtId="165" fontId="18" fillId="0" borderId="0" xfId="23" applyNumberFormat="1" applyFont="1" applyFill="1" applyAlignment="1">
      <alignment horizontal="right" vertical="top"/>
    </xf>
    <xf numFmtId="4" fontId="18" fillId="0" borderId="0" xfId="21" applyNumberFormat="1" applyFont="1" applyAlignment="1">
      <alignment horizontal="center" vertical="top"/>
      <protection/>
    </xf>
    <xf numFmtId="49" fontId="19" fillId="2" borderId="9" xfId="22" applyNumberFormat="1" applyFont="1" applyFill="1" applyBorder="1" applyAlignment="1">
      <alignment horizontal="center" vertical="center"/>
      <protection/>
    </xf>
    <xf numFmtId="49" fontId="19" fillId="2" borderId="10" xfId="22" applyNumberFormat="1" applyFont="1" applyFill="1" applyBorder="1" applyAlignment="1">
      <alignment horizontal="center" vertical="center"/>
      <protection/>
    </xf>
    <xf numFmtId="49" fontId="19" fillId="2" borderId="11" xfId="22" applyNumberFormat="1" applyFont="1" applyFill="1" applyBorder="1" applyAlignment="1">
      <alignment horizontal="center" vertical="center"/>
      <protection/>
    </xf>
    <xf numFmtId="0" fontId="9" fillId="0" borderId="0" xfId="21" applyFont="1" applyAlignment="1">
      <alignment horizontal="justify" vertical="top" wrapText="1"/>
      <protection/>
    </xf>
    <xf numFmtId="0" fontId="10" fillId="0" borderId="0" xfId="21" applyFont="1" applyAlignment="1">
      <alignment vertical="top"/>
      <protection/>
    </xf>
    <xf numFmtId="4" fontId="10" fillId="0" borderId="0" xfId="21" applyNumberFormat="1" applyFont="1" applyAlignment="1">
      <alignment vertical="top"/>
      <protection/>
    </xf>
    <xf numFmtId="2" fontId="5" fillId="2" borderId="10" xfId="22" applyNumberFormat="1" applyFont="1" applyFill="1" applyBorder="1" applyAlignment="1">
      <alignment horizontal="center" vertical="center" wrapText="1"/>
      <protection/>
    </xf>
    <xf numFmtId="0" fontId="15" fillId="0" borderId="1" xfId="21" applyFont="1" applyBorder="1" applyAlignment="1">
      <alignment horizontal="left" vertical="top"/>
      <protection/>
    </xf>
    <xf numFmtId="165" fontId="11" fillId="0" borderId="0" xfId="21" applyNumberFormat="1" applyFont="1" applyAlignment="1">
      <alignment vertical="top"/>
      <protection/>
    </xf>
    <xf numFmtId="4" fontId="9" fillId="0" borderId="0" xfId="21" applyNumberFormat="1" applyFont="1" applyAlignment="1">
      <alignment horizontal="justify" vertical="top" wrapText="1"/>
      <protection/>
    </xf>
    <xf numFmtId="4" fontId="13" fillId="0" borderId="0" xfId="21" applyNumberFormat="1" applyFont="1" applyAlignment="1">
      <alignment horizontal="center" vertical="top"/>
      <protection/>
    </xf>
    <xf numFmtId="0" fontId="9" fillId="0" borderId="0" xfId="21" applyFont="1" applyAlignment="1">
      <alignment vertical="top"/>
      <protection/>
    </xf>
    <xf numFmtId="0" fontId="5" fillId="2" borderId="0" xfId="25" applyFont="1" applyFill="1" applyAlignment="1">
      <alignment horizontal="center" vertical="top"/>
      <protection/>
    </xf>
    <xf numFmtId="0" fontId="4" fillId="0" borderId="3" xfId="21" applyFont="1" applyBorder="1" applyAlignment="1">
      <alignment horizontal="center" vertical="top"/>
      <protection/>
    </xf>
    <xf numFmtId="0" fontId="4" fillId="0" borderId="12" xfId="21" applyFont="1" applyBorder="1" applyAlignment="1">
      <alignment horizontal="center" vertical="top"/>
      <protection/>
    </xf>
    <xf numFmtId="0" fontId="4" fillId="0" borderId="4" xfId="21" applyFont="1" applyBorder="1" applyAlignment="1">
      <alignment horizontal="center" vertical="top"/>
      <protection/>
    </xf>
    <xf numFmtId="14" fontId="4" fillId="0" borderId="3" xfId="21" applyNumberFormat="1" applyFont="1" applyBorder="1" applyAlignment="1">
      <alignment horizontal="right" vertical="top"/>
      <protection/>
    </xf>
    <xf numFmtId="14" fontId="4" fillId="0" borderId="12" xfId="21" applyNumberFormat="1" applyFont="1" applyBorder="1" applyAlignment="1">
      <alignment horizontal="right" vertical="top"/>
      <protection/>
    </xf>
    <xf numFmtId="14" fontId="4" fillId="0" borderId="13" xfId="21" applyNumberFormat="1" applyFont="1" applyBorder="1" applyAlignment="1">
      <alignment horizontal="right" vertical="top"/>
      <protection/>
    </xf>
    <xf numFmtId="14" fontId="4" fillId="0" borderId="0" xfId="21" applyNumberFormat="1" applyFont="1" applyAlignment="1">
      <alignment horizontal="right" vertical="top"/>
      <protection/>
    </xf>
    <xf numFmtId="14" fontId="4" fillId="0" borderId="14" xfId="21" applyNumberFormat="1" applyFont="1" applyBorder="1" applyAlignment="1">
      <alignment horizontal="right" vertical="top"/>
      <protection/>
    </xf>
    <xf numFmtId="14" fontId="4" fillId="0" borderId="15" xfId="21" applyNumberFormat="1" applyFont="1" applyBorder="1" applyAlignment="1">
      <alignment horizontal="right" vertical="top"/>
      <protection/>
    </xf>
    <xf numFmtId="0" fontId="4" fillId="0" borderId="13" xfId="21" applyFont="1" applyBorder="1" applyAlignment="1">
      <alignment horizontal="center" vertical="center"/>
      <protection/>
    </xf>
    <xf numFmtId="0" fontId="4" fillId="0" borderId="0" xfId="21" applyFont="1" applyAlignment="1">
      <alignment horizontal="center" vertical="center"/>
      <protection/>
    </xf>
    <xf numFmtId="0" fontId="4" fillId="0" borderId="5" xfId="21" applyFont="1" applyBorder="1" applyAlignment="1">
      <alignment horizontal="center" vertical="center"/>
      <protection/>
    </xf>
    <xf numFmtId="0" fontId="4" fillId="0" borderId="14" xfId="21" applyFont="1" applyBorder="1" applyAlignment="1">
      <alignment horizontal="center" vertical="center"/>
      <protection/>
    </xf>
    <xf numFmtId="0" fontId="4" fillId="0" borderId="15" xfId="21" applyFont="1" applyBorder="1" applyAlignment="1">
      <alignment horizontal="center" vertical="center"/>
      <protection/>
    </xf>
    <xf numFmtId="0" fontId="4" fillId="0" borderId="6" xfId="21" applyFont="1" applyBorder="1" applyAlignment="1">
      <alignment horizontal="center" vertical="center"/>
      <protection/>
    </xf>
    <xf numFmtId="0" fontId="17" fillId="2" borderId="9" xfId="21" applyFont="1" applyFill="1" applyBorder="1" applyAlignment="1">
      <alignment horizontal="center" vertical="top"/>
      <protection/>
    </xf>
    <xf numFmtId="0" fontId="17" fillId="2" borderId="10" xfId="21" applyFont="1" applyFill="1" applyBorder="1" applyAlignment="1">
      <alignment horizontal="center" vertical="top"/>
      <protection/>
    </xf>
    <xf numFmtId="0" fontId="17" fillId="2" borderId="11" xfId="21" applyFont="1" applyFill="1" applyBorder="1" applyAlignment="1">
      <alignment horizontal="center" vertical="top"/>
      <protection/>
    </xf>
    <xf numFmtId="0" fontId="10" fillId="3" borderId="16" xfId="21" applyFont="1" applyFill="1" applyBorder="1" applyAlignment="1">
      <alignment horizontal="center" vertical="top"/>
      <protection/>
    </xf>
    <xf numFmtId="0" fontId="10" fillId="3" borderId="0" xfId="21" applyFont="1" applyFill="1" applyAlignment="1">
      <alignment horizontal="center" vertical="top"/>
      <protection/>
    </xf>
    <xf numFmtId="0" fontId="10" fillId="3" borderId="17" xfId="21" applyFont="1" applyFill="1" applyBorder="1" applyAlignment="1">
      <alignment horizontal="center" vertical="top"/>
      <protection/>
    </xf>
    <xf numFmtId="0" fontId="3" fillId="0" borderId="13" xfId="21" applyFont="1" applyBorder="1" applyAlignment="1">
      <alignment horizontal="center" vertical="center"/>
      <protection/>
    </xf>
    <xf numFmtId="0" fontId="3" fillId="0" borderId="0" xfId="21" applyFont="1" applyAlignment="1">
      <alignment horizontal="center" vertical="center"/>
      <protection/>
    </xf>
    <xf numFmtId="0" fontId="3" fillId="0" borderId="5" xfId="21" applyFont="1" applyBorder="1" applyAlignment="1">
      <alignment horizontal="center" vertical="center"/>
      <protection/>
    </xf>
    <xf numFmtId="0" fontId="3" fillId="0" borderId="14" xfId="21" applyFont="1" applyBorder="1" applyAlignment="1">
      <alignment horizontal="center" vertical="center"/>
      <protection/>
    </xf>
    <xf numFmtId="0" fontId="3" fillId="0" borderId="15" xfId="21" applyFont="1" applyBorder="1" applyAlignment="1">
      <alignment horizontal="center" vertical="center"/>
      <protection/>
    </xf>
    <xf numFmtId="0" fontId="3" fillId="0" borderId="6" xfId="21" applyFont="1" applyBorder="1" applyAlignment="1">
      <alignment horizontal="center" vertical="center"/>
      <protection/>
    </xf>
    <xf numFmtId="0" fontId="11" fillId="0" borderId="2" xfId="21" applyFont="1" applyBorder="1" applyAlignment="1">
      <alignment horizontal="center" vertical="center"/>
      <protection/>
    </xf>
    <xf numFmtId="0" fontId="11" fillId="0" borderId="8" xfId="21" applyFont="1" applyBorder="1" applyAlignment="1">
      <alignment horizontal="center" vertical="center"/>
      <protection/>
    </xf>
    <xf numFmtId="0" fontId="6" fillId="0" borderId="2" xfId="0" applyFont="1" applyBorder="1" applyAlignment="1">
      <alignment horizontal="left" vertical="top" wrapText="1"/>
    </xf>
    <xf numFmtId="0" fontId="6" fillId="0" borderId="8" xfId="0" applyFont="1" applyBorder="1" applyAlignment="1">
      <alignment horizontal="left" vertical="top" wrapText="1"/>
    </xf>
  </cellXfs>
  <cellStyles count="14">
    <cellStyle name="Normal" xfId="0" builtinId="0"/>
    <cellStyle name="Percent" xfId="15" builtinId="5"/>
    <cellStyle name="Currency" xfId="16" builtinId="4"/>
    <cellStyle name="Currency [0]" xfId="17" builtinId="7"/>
    <cellStyle name="Comma" xfId="18" builtinId="3"/>
    <cellStyle name="Comma [0]" xfId="19" builtinId="6"/>
    <cellStyle name="Moneda" xfId="20" builtinId="4"/>
    <cellStyle name="Normal 2" xfId="21"/>
    <cellStyle name="Normal 3 2" xfId="22"/>
    <cellStyle name="Moneda 2 2" xfId="23"/>
    <cellStyle name="Millares 2" xfId="24"/>
    <cellStyle name="Normal 2 2" xfId="25"/>
    <cellStyle name="Normal 5" xfId="26"/>
    <cellStyle name="Moneda 3" xfId="27"/>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sharedStrings" Target="sharedStrings.xml" /><Relationship Id="rId5" Type="http://schemas.openxmlformats.org/officeDocument/2006/relationships/sheetMetadata" Target="metadata.xml" /><Relationship Id="rId6" Type="http://schemas.openxmlformats.org/officeDocument/2006/relationships/calcChain" Target="calcChain.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 Id="rId2" Type="http://schemas.openxmlformats.org/officeDocument/2006/relationships/image" Target="../media/image2.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167901</xdr:colOff>
      <xdr:row>2</xdr:row>
      <xdr:rowOff>69988</xdr:rowOff>
    </xdr:from>
    <xdr:to>
      <xdr:col>0</xdr:col>
      <xdr:colOff>1292001</xdr:colOff>
      <xdr:row>6</xdr:row>
      <xdr:rowOff>117202</xdr:rowOff>
    </xdr:to>
    <xdr:pic>
      <xdr:nvPicPr>
        <xdr:cNvPr id="2" name="Imagen 1">
          <a:extLst>
            <a:ext uri="{FF2B5EF4-FFF2-40B4-BE49-F238E27FC236}">
              <a16:creationId xmlns:a16="http://schemas.microsoft.com/office/drawing/2014/main" id="{2788b604-a443-4bf6-9670-bd4ab4c85890}"/>
            </a:ext>
          </a:extLst>
        </xdr:cNvPr>
        <xdr:cNvPicPr>
          <a:picLocks noChangeAspect="1"/>
        </xdr:cNvPicPr>
      </xdr:nvPicPr>
      <xdr:blipFill>
        <a:blip r:embed="rId1"/>
        <a:stretch>
          <a:fillRect/>
        </a:stretch>
      </xdr:blipFill>
      <xdr:spPr>
        <a:xfrm>
          <a:off x="171450" y="523875"/>
          <a:ext cx="1123950" cy="962025"/>
        </a:xfrm>
        <a:prstGeom prst="rect"/>
      </xdr:spPr>
    </xdr:pic>
    <xdr:clientData/>
  </xdr:twoCellAnchor>
  <xdr:twoCellAnchor editAs="oneCell">
    <xdr:from>
      <xdr:col>6</xdr:col>
      <xdr:colOff>32452</xdr:colOff>
      <xdr:row>3</xdr:row>
      <xdr:rowOff>103908</xdr:rowOff>
    </xdr:from>
    <xdr:to>
      <xdr:col>6</xdr:col>
      <xdr:colOff>1755770</xdr:colOff>
      <xdr:row>5</xdr:row>
      <xdr:rowOff>158813</xdr:rowOff>
    </xdr:to>
    <xdr:pic>
      <xdr:nvPicPr>
        <xdr:cNvPr id="3" name="Imagen 2">
          <a:extLst>
            <a:ext uri="{FF2B5EF4-FFF2-40B4-BE49-F238E27FC236}">
              <a16:creationId xmlns:a16="http://schemas.microsoft.com/office/drawing/2014/main" id="{30479134-5f3e-48ef-a358-1fc7339e7bb8}"/>
            </a:ext>
          </a:extLst>
        </xdr:cNvPr>
        <xdr:cNvPicPr>
          <a:picLocks noChangeAspect="1"/>
        </xdr:cNvPicPr>
      </xdr:nvPicPr>
      <xdr:blipFill>
        <a:blip r:embed="rId2"/>
        <a:stretch>
          <a:fillRect/>
        </a:stretch>
      </xdr:blipFill>
      <xdr:spPr>
        <a:xfrm>
          <a:off x="12249150" y="790575"/>
          <a:ext cx="1724025" cy="514350"/>
        </a:xfrm>
        <a:prstGeom prst="rec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9904F5F-C163-45FA-A6B9-83E9E00FD7A8}">
  <sheetPr codeName="Hoja1"/>
  <dimension ref="A1:I308"/>
  <sheetViews>
    <sheetView showGridLines="0" tabSelected="1" view="pageBreakPreview" zoomScale="70" zoomScaleNormal="70" zoomScaleSheetLayoutView="70" zoomScalePageLayoutView="52" workbookViewId="0" topLeftCell="A270">
      <selection pane="topLeft" activeCell="F19" sqref="F19"/>
    </sheetView>
  </sheetViews>
  <sheetFormatPr defaultColWidth="9.14428571428571" defaultRowHeight="18" customHeight="1"/>
  <cols>
    <col min="1" max="1" width="21.1428571428571" style="4" customWidth="1"/>
    <col min="2" max="2" width="77.4285714285714" style="4" customWidth="1"/>
    <col min="3" max="3" width="10.2857142857143" style="4" customWidth="1"/>
    <col min="4" max="4" width="13" style="27" customWidth="1"/>
    <col min="5" max="5" width="24.8571428571429" style="39" customWidth="1"/>
    <col min="6" max="6" width="36.5714285714286" style="4" customWidth="1"/>
    <col min="7" max="7" width="26.7142857142857" style="28" customWidth="1"/>
    <col min="8" max="8" width="23.4285714285714" style="4" customWidth="1"/>
    <col min="9" max="9" width="17" style="4" bestFit="1" customWidth="1"/>
    <col min="10" max="10" width="15.5714285714286" style="4" bestFit="1" customWidth="1"/>
    <col min="11" max="11" width="14.1428571428571" style="4" bestFit="1" customWidth="1"/>
    <col min="12" max="12" width="15.5714285714286" style="4" bestFit="1" customWidth="1"/>
    <col min="13" max="14" width="12.7142857142857" style="4" bestFit="1" customWidth="1"/>
    <col min="15" max="15" width="14.1428571428571" style="4" bestFit="1" customWidth="1"/>
    <col min="16" max="22" width="9.14285714285714" style="4"/>
    <col min="23" max="24" width="10.4285714285714" style="4" bestFit="1" customWidth="1"/>
    <col min="25" max="16384" width="9.14285714285714" style="4"/>
  </cols>
  <sheetData>
    <row r="1" spans="1:7" ht="18" customHeight="1">
      <c r="A1" s="2"/>
      <c r="B1" s="3" t="s">
        <v>0</v>
      </c>
      <c r="C1" s="79" t="s">
        <v>1</v>
      </c>
      <c r="D1" s="80"/>
      <c r="E1" s="80"/>
      <c r="F1" s="81"/>
      <c r="G1" s="31"/>
    </row>
    <row r="2" spans="1:7" ht="18" customHeight="1">
      <c r="A2" s="5"/>
      <c r="B2" s="17" t="s">
        <v>2</v>
      </c>
      <c r="C2" s="100" t="s">
        <v>532</v>
      </c>
      <c r="D2" s="101"/>
      <c r="E2" s="101"/>
      <c r="F2" s="102"/>
      <c r="G2" s="32"/>
    </row>
    <row r="3" spans="1:7" ht="18" customHeight="1">
      <c r="A3" s="5"/>
      <c r="B3" s="6" t="s">
        <v>3</v>
      </c>
      <c r="C3" s="100"/>
      <c r="D3" s="101"/>
      <c r="E3" s="101"/>
      <c r="F3" s="102"/>
      <c r="G3" s="32"/>
    </row>
    <row r="4" spans="1:7" ht="18" customHeight="1">
      <c r="A4" s="5"/>
      <c r="B4" s="21"/>
      <c r="C4" s="100"/>
      <c r="D4" s="101"/>
      <c r="E4" s="101"/>
      <c r="F4" s="102"/>
      <c r="G4" s="32"/>
    </row>
    <row r="5" spans="1:7" ht="18" customHeight="1" thickBot="1">
      <c r="A5" s="5"/>
      <c r="B5" s="22"/>
      <c r="C5" s="103"/>
      <c r="D5" s="104"/>
      <c r="E5" s="104"/>
      <c r="F5" s="105"/>
      <c r="G5" s="32"/>
    </row>
    <row r="6" spans="1:7" ht="18" customHeight="1">
      <c r="A6" s="5"/>
      <c r="B6" s="7" t="s">
        <v>4</v>
      </c>
      <c r="C6" s="82" t="s">
        <v>5</v>
      </c>
      <c r="D6" s="83"/>
      <c r="E6" s="83"/>
      <c r="F6" s="8"/>
      <c r="G6" s="32"/>
    </row>
    <row r="7" spans="1:7" ht="18" customHeight="1">
      <c r="A7" s="5"/>
      <c r="B7" s="108" t="s">
        <v>533</v>
      </c>
      <c r="C7" s="84" t="s">
        <v>6</v>
      </c>
      <c r="D7" s="85"/>
      <c r="E7" s="85"/>
      <c r="F7" s="9"/>
      <c r="G7" s="32"/>
    </row>
    <row r="8" spans="1:7" ht="18" customHeight="1">
      <c r="A8" s="5"/>
      <c r="B8" s="108"/>
      <c r="C8" s="84" t="s">
        <v>7</v>
      </c>
      <c r="D8" s="85"/>
      <c r="E8" s="85"/>
      <c r="F8" s="10"/>
      <c r="G8" s="32"/>
    </row>
    <row r="9" spans="1:7" ht="18" customHeight="1" thickBot="1">
      <c r="A9" s="5"/>
      <c r="B9" s="109"/>
      <c r="C9" s="86" t="s">
        <v>8</v>
      </c>
      <c r="D9" s="87"/>
      <c r="E9" s="87"/>
      <c r="F9" s="11"/>
      <c r="G9" s="33"/>
    </row>
    <row r="10" spans="1:7" ht="18" customHeight="1">
      <c r="A10" s="5"/>
      <c r="B10" s="73" t="s">
        <v>537</v>
      </c>
      <c r="C10" s="79" t="s">
        <v>9</v>
      </c>
      <c r="D10" s="80"/>
      <c r="E10" s="80"/>
      <c r="F10" s="81"/>
      <c r="G10" s="34" t="s">
        <v>10</v>
      </c>
    </row>
    <row r="11" spans="1:7" ht="15">
      <c r="A11" s="5"/>
      <c r="B11" s="106"/>
      <c r="C11" s="88"/>
      <c r="D11" s="89"/>
      <c r="E11" s="89"/>
      <c r="F11" s="90"/>
      <c r="G11" s="35" t="s">
        <v>534</v>
      </c>
    </row>
    <row r="12" spans="1:7" ht="18" customHeight="1" thickBot="1">
      <c r="A12" s="18"/>
      <c r="B12" s="107"/>
      <c r="C12" s="91"/>
      <c r="D12" s="92"/>
      <c r="E12" s="92"/>
      <c r="F12" s="93"/>
      <c r="G12" s="36"/>
    </row>
    <row r="13" spans="4:4" ht="18" customHeight="1" thickBot="1">
      <c r="D13" s="23"/>
    </row>
    <row r="14" spans="1:7" s="47" customFormat="1" ht="15.75" customHeight="1" thickBot="1">
      <c r="A14" s="94" t="s">
        <v>97</v>
      </c>
      <c r="B14" s="95"/>
      <c r="C14" s="95"/>
      <c r="D14" s="95"/>
      <c r="E14" s="95"/>
      <c r="F14" s="95"/>
      <c r="G14" s="96"/>
    </row>
    <row r="15" spans="1:7" ht="18" customHeight="1" thickBot="1">
      <c r="A15" s="12"/>
      <c r="B15" s="12"/>
      <c r="C15" s="12"/>
      <c r="D15" s="24"/>
      <c r="E15" s="40"/>
      <c r="F15" s="12"/>
      <c r="G15" s="29"/>
    </row>
    <row r="16" spans="1:7" s="61" customFormat="1" ht="40.15" customHeight="1" thickBot="1">
      <c r="A16" s="66" t="s">
        <v>11</v>
      </c>
      <c r="B16" s="67" t="s">
        <v>12</v>
      </c>
      <c r="C16" s="67" t="s">
        <v>13</v>
      </c>
      <c r="D16" s="67" t="s">
        <v>14</v>
      </c>
      <c r="E16" s="72" t="s">
        <v>535</v>
      </c>
      <c r="F16" s="72" t="s">
        <v>536</v>
      </c>
      <c r="G16" s="68" t="s">
        <v>15</v>
      </c>
    </row>
    <row r="17" spans="1:9" s="47" customFormat="1" ht="38.25">
      <c r="A17" s="58" t="s">
        <v>16</v>
      </c>
      <c r="B17" s="59" t="str">
        <f>B7</f>
        <v>Construcción de sala de choque 3, pasillos generales y elevador. Urgencias Hospital Escuela Universidad de Guadalajara Nuevo Hospital Civil de Guadalajara Dr. Juan I. Menchaca, en el municipio de Guadalajara, Jalisco.</v>
      </c>
      <c r="C17" s="62"/>
      <c r="D17" s="63"/>
      <c r="E17" s="64"/>
      <c r="F17" s="65"/>
      <c r="G17" s="60">
        <f>G18+G20+G26+G35+G79+G101+G107+G118+G123+G128+G138+G140+G146+G155+G165+G167+G191+G272+G50+G62+G133+G203+G209+G214+G223</f>
        <v>0</v>
      </c>
      <c r="I17" s="48"/>
    </row>
    <row r="18" spans="1:9" s="47" customFormat="1" ht="15">
      <c r="A18" s="49" t="s">
        <v>30</v>
      </c>
      <c r="B18" s="49" t="s">
        <v>98</v>
      </c>
      <c r="C18" s="50"/>
      <c r="D18" s="51"/>
      <c r="E18" s="52"/>
      <c r="F18" s="53"/>
      <c r="G18" s="54">
        <f>SUM(G19:G19)</f>
        <v>0</v>
      </c>
      <c r="I18" s="48"/>
    </row>
    <row r="19" spans="1:9" s="47" customFormat="1" ht="76.5">
      <c r="A19" s="42" t="s">
        <v>22</v>
      </c>
      <c r="B19" s="69" t="s">
        <v>54</v>
      </c>
      <c r="C19" s="43" t="s">
        <v>23</v>
      </c>
      <c r="D19" s="44">
        <v>157.77</v>
      </c>
      <c r="E19" s="45"/>
      <c r="F19" s="75" t="str" cm="1">
        <f t="array" ref="F19">numtext(E19)</f>
        <v>CERO PESOS 00/100 M.N.</v>
      </c>
      <c r="G19" s="46">
        <f t="shared" si="0" ref="G19">ROUND(D19*E19,2)</f>
        <v>0</v>
      </c>
      <c r="H19" s="74"/>
      <c r="I19" s="48"/>
    </row>
    <row r="20" spans="1:9" s="47" customFormat="1" ht="15">
      <c r="A20" s="49" t="s">
        <v>32</v>
      </c>
      <c r="B20" s="49" t="s">
        <v>100</v>
      </c>
      <c r="C20" s="50"/>
      <c r="D20" s="51"/>
      <c r="E20" s="45"/>
      <c r="F20" s="76"/>
      <c r="G20" s="54">
        <f>SUM(G21:G25)</f>
        <v>0</v>
      </c>
      <c r="H20" s="74"/>
      <c r="I20" s="48"/>
    </row>
    <row r="21" spans="1:9" s="47" customFormat="1" ht="63.75">
      <c r="A21" s="42" t="s">
        <v>502</v>
      </c>
      <c r="B21" s="69" t="s">
        <v>203</v>
      </c>
      <c r="C21" s="43" t="s">
        <v>26</v>
      </c>
      <c r="D21" s="44">
        <v>34.27</v>
      </c>
      <c r="E21" s="45"/>
      <c r="F21" s="75" t="str" cm="1">
        <f t="array" ref="F21">numtext(E21)</f>
        <v>CERO PESOS 00/100 M.N.</v>
      </c>
      <c r="G21" s="46">
        <f t="shared" si="1" ref="G21">ROUND(D21*E21,2)</f>
        <v>0</v>
      </c>
      <c r="H21" s="74"/>
      <c r="I21" s="48"/>
    </row>
    <row r="22" spans="1:9" s="47" customFormat="1" ht="38.25">
      <c r="A22" s="42" t="s">
        <v>364</v>
      </c>
      <c r="B22" s="69" t="s">
        <v>202</v>
      </c>
      <c r="C22" s="43" t="s">
        <v>23</v>
      </c>
      <c r="D22" s="44">
        <v>99.46</v>
      </c>
      <c r="E22" s="45"/>
      <c r="F22" s="75" t="str" cm="1">
        <f t="array" ref="F22">numtext(E22)</f>
        <v>CERO PESOS 00/100 M.N.</v>
      </c>
      <c r="G22" s="46">
        <f t="shared" si="2" ref="G22">ROUND(D22*E22,2)</f>
        <v>0</v>
      </c>
      <c r="H22" s="74"/>
      <c r="I22" s="48"/>
    </row>
    <row r="23" spans="1:9" s="47" customFormat="1" ht="51">
      <c r="A23" s="42" t="s">
        <v>365</v>
      </c>
      <c r="B23" s="69" t="s">
        <v>204</v>
      </c>
      <c r="C23" s="43" t="s">
        <v>27</v>
      </c>
      <c r="D23" s="44">
        <v>16</v>
      </c>
      <c r="E23" s="45"/>
      <c r="F23" s="75" t="str" cm="1">
        <f t="array" ref="F23">numtext(E23)</f>
        <v>CERO PESOS 00/100 M.N.</v>
      </c>
      <c r="G23" s="46">
        <f t="shared" si="3" ref="G23">ROUND(D23*E23,2)</f>
        <v>0</v>
      </c>
      <c r="H23" s="74"/>
      <c r="I23" s="48"/>
    </row>
    <row r="24" spans="1:9" s="47" customFormat="1" ht="76.5">
      <c r="A24" s="42" t="s">
        <v>366</v>
      </c>
      <c r="B24" s="69" t="s">
        <v>294</v>
      </c>
      <c r="C24" s="43" t="s">
        <v>26</v>
      </c>
      <c r="D24" s="44">
        <v>43.20</v>
      </c>
      <c r="E24" s="45"/>
      <c r="F24" s="75" t="str" cm="1">
        <f t="array" ref="F24">numtext(E24)</f>
        <v>CERO PESOS 00/100 M.N.</v>
      </c>
      <c r="G24" s="46">
        <f t="shared" si="4" ref="G24">ROUND(D24*E24,2)</f>
        <v>0</v>
      </c>
      <c r="H24" s="74"/>
      <c r="I24" s="48"/>
    </row>
    <row r="25" spans="1:9" s="47" customFormat="1" ht="63.75">
      <c r="A25" s="42" t="s">
        <v>367</v>
      </c>
      <c r="B25" s="69" t="s">
        <v>84</v>
      </c>
      <c r="C25" s="43" t="s">
        <v>23</v>
      </c>
      <c r="D25" s="44">
        <v>92.52</v>
      </c>
      <c r="E25" s="45"/>
      <c r="F25" s="75" t="str" cm="1">
        <f t="array" ref="F25">numtext(E25)</f>
        <v>CERO PESOS 00/100 M.N.</v>
      </c>
      <c r="G25" s="46">
        <f t="shared" si="5" ref="G25">ROUND(D25*E25,2)</f>
        <v>0</v>
      </c>
      <c r="H25" s="74"/>
      <c r="I25" s="48"/>
    </row>
    <row r="26" spans="1:9" s="47" customFormat="1" ht="15">
      <c r="A26" s="49" t="s">
        <v>33</v>
      </c>
      <c r="B26" s="49" t="s">
        <v>101</v>
      </c>
      <c r="C26" s="50"/>
      <c r="D26" s="51"/>
      <c r="E26" s="45"/>
      <c r="F26" s="76"/>
      <c r="G26" s="54">
        <f>SUM(G27:G34)</f>
        <v>0</v>
      </c>
      <c r="H26" s="74"/>
      <c r="I26" s="48"/>
    </row>
    <row r="27" spans="1:9" s="47" customFormat="1" ht="38.25">
      <c r="A27" s="42" t="s">
        <v>503</v>
      </c>
      <c r="B27" s="69" t="s">
        <v>102</v>
      </c>
      <c r="C27" s="43" t="s">
        <v>23</v>
      </c>
      <c r="D27" s="44">
        <v>121.21</v>
      </c>
      <c r="E27" s="45"/>
      <c r="F27" s="75" t="str" cm="1">
        <f t="array" ref="F27">numtext(E27)</f>
        <v>CERO PESOS 00/100 M.N.</v>
      </c>
      <c r="G27" s="46">
        <f t="shared" si="6" ref="G27">ROUND(D27*E27,2)</f>
        <v>0</v>
      </c>
      <c r="H27" s="74"/>
      <c r="I27" s="48"/>
    </row>
    <row r="28" spans="1:9" s="47" customFormat="1" ht="38.25">
      <c r="A28" s="42" t="s">
        <v>368</v>
      </c>
      <c r="B28" s="69" t="s">
        <v>103</v>
      </c>
      <c r="C28" s="43" t="s">
        <v>23</v>
      </c>
      <c r="D28" s="44">
        <v>121.21</v>
      </c>
      <c r="E28" s="45"/>
      <c r="F28" s="75" t="str" cm="1">
        <f t="array" ref="F28">numtext(E28)</f>
        <v>CERO PESOS 00/100 M.N.</v>
      </c>
      <c r="G28" s="46">
        <f t="shared" si="7" ref="G28">ROUND(D28*E28,2)</f>
        <v>0</v>
      </c>
      <c r="H28" s="74"/>
      <c r="I28" s="48"/>
    </row>
    <row r="29" spans="1:9" s="47" customFormat="1" ht="51">
      <c r="A29" s="42" t="s">
        <v>369</v>
      </c>
      <c r="B29" s="69" t="s">
        <v>205</v>
      </c>
      <c r="C29" s="43" t="s">
        <v>23</v>
      </c>
      <c r="D29" s="44">
        <v>630</v>
      </c>
      <c r="E29" s="45"/>
      <c r="F29" s="75" t="str" cm="1">
        <f t="array" ref="F29">numtext(E29)</f>
        <v>CERO PESOS 00/100 M.N.</v>
      </c>
      <c r="G29" s="46">
        <f t="shared" si="8" ref="G29:G32">ROUND(D29*E29,2)</f>
        <v>0</v>
      </c>
      <c r="H29" s="74"/>
      <c r="I29" s="48"/>
    </row>
    <row r="30" spans="1:9" s="47" customFormat="1" ht="38.25">
      <c r="A30" s="42" t="s">
        <v>370</v>
      </c>
      <c r="B30" s="69" t="s">
        <v>104</v>
      </c>
      <c r="C30" s="43" t="s">
        <v>26</v>
      </c>
      <c r="D30" s="44">
        <v>17.39</v>
      </c>
      <c r="E30" s="45"/>
      <c r="F30" s="75" t="str" cm="1">
        <f t="array" ref="F30">numtext(E30)</f>
        <v>CERO PESOS 00/100 M.N.</v>
      </c>
      <c r="G30" s="46">
        <f t="shared" si="8"/>
        <v>0</v>
      </c>
      <c r="H30" s="74"/>
      <c r="I30" s="48"/>
    </row>
    <row r="31" spans="1:9" s="47" customFormat="1" ht="51">
      <c r="A31" s="42" t="s">
        <v>371</v>
      </c>
      <c r="B31" s="69" t="s">
        <v>206</v>
      </c>
      <c r="C31" s="43" t="s">
        <v>26</v>
      </c>
      <c r="D31" s="44">
        <v>33</v>
      </c>
      <c r="E31" s="45"/>
      <c r="F31" s="75" t="str" cm="1">
        <f t="array" ref="F31">numtext(E31)</f>
        <v>CERO PESOS 00/100 M.N.</v>
      </c>
      <c r="G31" s="46">
        <f t="shared" si="9" ref="G31">ROUND(D31*E31,2)</f>
        <v>0</v>
      </c>
      <c r="H31" s="74"/>
      <c r="I31" s="48"/>
    </row>
    <row r="32" spans="1:9" s="47" customFormat="1" ht="38.25">
      <c r="A32" s="42" t="s">
        <v>372</v>
      </c>
      <c r="B32" s="69" t="s">
        <v>85</v>
      </c>
      <c r="C32" s="43" t="s">
        <v>23</v>
      </c>
      <c r="D32" s="44">
        <v>16.22</v>
      </c>
      <c r="E32" s="45"/>
      <c r="F32" s="75" t="str" cm="1">
        <f t="array" ref="F32">numtext(E32)</f>
        <v>CERO PESOS 00/100 M.N.</v>
      </c>
      <c r="G32" s="46">
        <f t="shared" si="8"/>
        <v>0</v>
      </c>
      <c r="H32" s="74"/>
      <c r="I32" s="48"/>
    </row>
    <row r="33" spans="1:9" s="47" customFormat="1" ht="38.25">
      <c r="A33" s="42" t="s">
        <v>373</v>
      </c>
      <c r="B33" s="69" t="s">
        <v>207</v>
      </c>
      <c r="C33" s="43" t="s">
        <v>23</v>
      </c>
      <c r="D33" s="44">
        <v>60</v>
      </c>
      <c r="E33" s="45"/>
      <c r="F33" s="75" t="str" cm="1">
        <f t="array" ref="F33">numtext(E33)</f>
        <v>CERO PESOS 00/100 M.N.</v>
      </c>
      <c r="G33" s="46">
        <f t="shared" si="10" ref="G33">ROUND(D33*E33,2)</f>
        <v>0</v>
      </c>
      <c r="H33" s="74"/>
      <c r="I33" s="48"/>
    </row>
    <row r="34" spans="1:9" s="47" customFormat="1" ht="76.5">
      <c r="A34" s="42" t="s">
        <v>258</v>
      </c>
      <c r="B34" s="69" t="s">
        <v>86</v>
      </c>
      <c r="C34" s="43" t="s">
        <v>27</v>
      </c>
      <c r="D34" s="44">
        <v>30</v>
      </c>
      <c r="E34" s="45"/>
      <c r="F34" s="75" t="str" cm="1">
        <f t="array" ref="F34">numtext(E34)</f>
        <v>CERO PESOS 00/100 M.N.</v>
      </c>
      <c r="G34" s="46">
        <f t="shared" si="11" ref="G34">ROUND(D34*E34,2)</f>
        <v>0</v>
      </c>
      <c r="H34" s="74"/>
      <c r="I34" s="48"/>
    </row>
    <row r="35" spans="1:9" s="47" customFormat="1" ht="15">
      <c r="A35" s="49" t="s">
        <v>34</v>
      </c>
      <c r="B35" s="49" t="s">
        <v>105</v>
      </c>
      <c r="C35" s="50"/>
      <c r="D35" s="51"/>
      <c r="E35" s="45"/>
      <c r="F35" s="76"/>
      <c r="G35" s="54">
        <f>G36+G46</f>
        <v>0</v>
      </c>
      <c r="H35" s="74"/>
      <c r="I35" s="48"/>
    </row>
    <row r="36" spans="1:9" s="47" customFormat="1" ht="15">
      <c r="A36" s="55" t="s">
        <v>508</v>
      </c>
      <c r="B36" s="56" t="s">
        <v>109</v>
      </c>
      <c r="C36" s="70"/>
      <c r="D36" s="71"/>
      <c r="E36" s="45"/>
      <c r="F36" s="77"/>
      <c r="G36" s="57">
        <f>SUM(G37:G45)</f>
        <v>0</v>
      </c>
      <c r="H36" s="74"/>
      <c r="I36" s="48"/>
    </row>
    <row r="37" spans="1:9" s="47" customFormat="1" ht="25.5">
      <c r="A37" s="42" t="s">
        <v>374</v>
      </c>
      <c r="B37" s="69" t="s">
        <v>209</v>
      </c>
      <c r="C37" s="43" t="s">
        <v>26</v>
      </c>
      <c r="D37" s="44">
        <v>4.39</v>
      </c>
      <c r="E37" s="45"/>
      <c r="F37" s="75" t="str" cm="1">
        <f t="array" ref="F37">numtext(E37)</f>
        <v>CERO PESOS 00/100 M.N.</v>
      </c>
      <c r="G37" s="46">
        <f t="shared" si="12" ref="G37:G45">ROUND(D37*E37,2)</f>
        <v>0</v>
      </c>
      <c r="H37" s="74"/>
      <c r="I37" s="48"/>
    </row>
    <row r="38" spans="1:9" s="47" customFormat="1" ht="51">
      <c r="A38" s="42" t="s">
        <v>375</v>
      </c>
      <c r="B38" s="69" t="s">
        <v>55</v>
      </c>
      <c r="C38" s="43" t="s">
        <v>24</v>
      </c>
      <c r="D38" s="44">
        <v>1.22</v>
      </c>
      <c r="E38" s="45"/>
      <c r="F38" s="75" t="str" cm="1">
        <f t="array" ref="F38">numtext(E38)</f>
        <v>CERO PESOS 00/100 M.N.</v>
      </c>
      <c r="G38" s="46">
        <f t="shared" si="12"/>
        <v>0</v>
      </c>
      <c r="H38" s="74"/>
      <c r="I38" s="48"/>
    </row>
    <row r="39" spans="1:9" s="47" customFormat="1" ht="25.5">
      <c r="A39" s="42" t="s">
        <v>376</v>
      </c>
      <c r="B39" s="69" t="s">
        <v>106</v>
      </c>
      <c r="C39" s="43" t="s">
        <v>23</v>
      </c>
      <c r="D39" s="44">
        <v>4.39</v>
      </c>
      <c r="E39" s="45"/>
      <c r="F39" s="75" t="str" cm="1">
        <f t="array" ref="F39">numtext(E39)</f>
        <v>CERO PESOS 00/100 M.N.</v>
      </c>
      <c r="G39" s="46">
        <f t="shared" si="12"/>
        <v>0</v>
      </c>
      <c r="H39" s="74"/>
      <c r="I39" s="48"/>
    </row>
    <row r="40" spans="1:9" s="47" customFormat="1" ht="25.5">
      <c r="A40" s="42" t="s">
        <v>377</v>
      </c>
      <c r="B40" s="69" t="s">
        <v>107</v>
      </c>
      <c r="C40" s="43" t="s">
        <v>24</v>
      </c>
      <c r="D40" s="44">
        <v>0.51</v>
      </c>
      <c r="E40" s="45"/>
      <c r="F40" s="75" t="str" cm="1">
        <f t="array" ref="F40">numtext(E40)</f>
        <v>CERO PESOS 00/100 M.N.</v>
      </c>
      <c r="G40" s="46">
        <f t="shared" si="12"/>
        <v>0</v>
      </c>
      <c r="H40" s="74"/>
      <c r="I40" s="48"/>
    </row>
    <row r="41" spans="1:9" s="47" customFormat="1" ht="38.25">
      <c r="A41" s="42" t="s">
        <v>378</v>
      </c>
      <c r="B41" s="69" t="s">
        <v>108</v>
      </c>
      <c r="C41" s="43" t="s">
        <v>24</v>
      </c>
      <c r="D41" s="44">
        <v>0.20</v>
      </c>
      <c r="E41" s="45"/>
      <c r="F41" s="75" t="str" cm="1">
        <f t="array" ref="F41">numtext(E41)</f>
        <v>CERO PESOS 00/100 M.N.</v>
      </c>
      <c r="G41" s="46">
        <f t="shared" si="12"/>
        <v>0</v>
      </c>
      <c r="H41" s="74"/>
      <c r="I41" s="48"/>
    </row>
    <row r="42" spans="1:9" s="47" customFormat="1" ht="38.25">
      <c r="A42" s="42" t="s">
        <v>379</v>
      </c>
      <c r="B42" s="69" t="s">
        <v>305</v>
      </c>
      <c r="C42" s="43" t="s">
        <v>24</v>
      </c>
      <c r="D42" s="44">
        <v>0.51</v>
      </c>
      <c r="E42" s="45"/>
      <c r="F42" s="75" t="str" cm="1">
        <f t="array" ref="F42">numtext(E42)</f>
        <v>CERO PESOS 00/100 M.N.</v>
      </c>
      <c r="G42" s="46">
        <f t="shared" si="12"/>
        <v>0</v>
      </c>
      <c r="H42" s="74"/>
      <c r="I42" s="48"/>
    </row>
    <row r="43" spans="1:9" s="47" customFormat="1" ht="51">
      <c r="A43" s="42" t="s">
        <v>380</v>
      </c>
      <c r="B43" s="69" t="s">
        <v>87</v>
      </c>
      <c r="C43" s="43" t="s">
        <v>27</v>
      </c>
      <c r="D43" s="44">
        <v>1</v>
      </c>
      <c r="E43" s="45"/>
      <c r="F43" s="75" t="str" cm="1">
        <f t="array" ref="F43">numtext(E43)</f>
        <v>CERO PESOS 00/100 M.N.</v>
      </c>
      <c r="G43" s="46">
        <f t="shared" si="12"/>
        <v>0</v>
      </c>
      <c r="H43" s="74"/>
      <c r="I43" s="48"/>
    </row>
    <row r="44" spans="1:9" s="47" customFormat="1" ht="38.25">
      <c r="A44" s="42" t="s">
        <v>381</v>
      </c>
      <c r="B44" s="69" t="s">
        <v>66</v>
      </c>
      <c r="C44" s="43" t="s">
        <v>26</v>
      </c>
      <c r="D44" s="44">
        <v>4.39</v>
      </c>
      <c r="E44" s="45"/>
      <c r="F44" s="75" t="str" cm="1">
        <f t="array" ref="F44">numtext(E44)</f>
        <v>CERO PESOS 00/100 M.N.</v>
      </c>
      <c r="G44" s="46">
        <f t="shared" si="12"/>
        <v>0</v>
      </c>
      <c r="H44" s="74"/>
      <c r="I44" s="48"/>
    </row>
    <row r="45" spans="1:9" s="47" customFormat="1" ht="25.5">
      <c r="A45" s="42" t="s">
        <v>259</v>
      </c>
      <c r="B45" s="69" t="s">
        <v>208</v>
      </c>
      <c r="C45" s="43" t="s">
        <v>27</v>
      </c>
      <c r="D45" s="44">
        <v>2</v>
      </c>
      <c r="E45" s="45"/>
      <c r="F45" s="75" t="str" cm="1">
        <f t="array" ref="F45">numtext(E45)</f>
        <v>CERO PESOS 00/100 M.N.</v>
      </c>
      <c r="G45" s="46">
        <f t="shared" si="12"/>
        <v>0</v>
      </c>
      <c r="H45" s="74"/>
      <c r="I45" s="48"/>
    </row>
    <row r="46" spans="1:9" s="47" customFormat="1" ht="15">
      <c r="A46" s="55" t="s">
        <v>507</v>
      </c>
      <c r="B46" s="56" t="s">
        <v>110</v>
      </c>
      <c r="C46" s="70"/>
      <c r="D46" s="71"/>
      <c r="E46" s="45"/>
      <c r="F46" s="77"/>
      <c r="G46" s="57">
        <f>SUM(G47:G49)</f>
        <v>0</v>
      </c>
      <c r="H46" s="74"/>
      <c r="I46" s="48"/>
    </row>
    <row r="47" spans="1:9" s="47" customFormat="1" ht="25.5">
      <c r="A47" s="42" t="s">
        <v>260</v>
      </c>
      <c r="B47" s="69" t="s">
        <v>209</v>
      </c>
      <c r="C47" s="43" t="s">
        <v>26</v>
      </c>
      <c r="D47" s="44">
        <v>10.39</v>
      </c>
      <c r="E47" s="45"/>
      <c r="F47" s="75" t="str" cm="1">
        <f t="array" ref="F47">numtext(E47)</f>
        <v>CERO PESOS 00/100 M.N.</v>
      </c>
      <c r="G47" s="46">
        <f t="shared" si="13" ref="G47:G49">ROUND(D47*E47,2)</f>
        <v>0</v>
      </c>
      <c r="H47" s="74"/>
      <c r="I47" s="48"/>
    </row>
    <row r="48" spans="1:9" s="47" customFormat="1" ht="102">
      <c r="A48" s="42" t="s">
        <v>165</v>
      </c>
      <c r="B48" s="69" t="s">
        <v>357</v>
      </c>
      <c r="C48" s="43" t="s">
        <v>28</v>
      </c>
      <c r="D48" s="44">
        <v>1</v>
      </c>
      <c r="E48" s="45"/>
      <c r="F48" s="75" t="str" cm="1">
        <f t="array" ref="F48">numtext(E48)</f>
        <v>CERO PESOS 00/100 M.N.</v>
      </c>
      <c r="G48" s="46">
        <f t="shared" si="13"/>
        <v>0</v>
      </c>
      <c r="H48" s="74"/>
      <c r="I48" s="48"/>
    </row>
    <row r="49" spans="1:9" s="47" customFormat="1" ht="51">
      <c r="A49" s="42" t="s">
        <v>382</v>
      </c>
      <c r="B49" s="69" t="s">
        <v>358</v>
      </c>
      <c r="C49" s="43" t="s">
        <v>26</v>
      </c>
      <c r="D49" s="44">
        <v>10.39</v>
      </c>
      <c r="E49" s="45"/>
      <c r="F49" s="75" t="str" cm="1">
        <f t="array" ref="F49">numtext(E49)</f>
        <v>CERO PESOS 00/100 M.N.</v>
      </c>
      <c r="G49" s="46">
        <f t="shared" si="13"/>
        <v>0</v>
      </c>
      <c r="H49" s="74"/>
      <c r="I49" s="48"/>
    </row>
    <row r="50" spans="1:9" s="47" customFormat="1" ht="15">
      <c r="A50" s="49" t="s">
        <v>35</v>
      </c>
      <c r="B50" s="49" t="s">
        <v>111</v>
      </c>
      <c r="C50" s="50"/>
      <c r="D50" s="51"/>
      <c r="E50" s="45"/>
      <c r="F50" s="76"/>
      <c r="G50" s="54">
        <f>SUM(G51:G61)</f>
        <v>0</v>
      </c>
      <c r="H50" s="74"/>
      <c r="I50" s="48"/>
    </row>
    <row r="51" spans="1:9" s="47" customFormat="1" ht="112.9" customHeight="1">
      <c r="A51" s="42" t="s">
        <v>383</v>
      </c>
      <c r="B51" s="69" t="s">
        <v>211</v>
      </c>
      <c r="C51" s="43" t="s">
        <v>27</v>
      </c>
      <c r="D51" s="44">
        <v>26</v>
      </c>
      <c r="E51" s="45"/>
      <c r="F51" s="75" t="str" cm="1">
        <f t="array" ref="F51">numtext(E51)</f>
        <v>CERO PESOS 00/100 M.N.</v>
      </c>
      <c r="G51" s="46">
        <f t="shared" si="14" ref="G51:G53">ROUND(D51*E51,2)</f>
        <v>0</v>
      </c>
      <c r="H51" s="74"/>
      <c r="I51" s="48"/>
    </row>
    <row r="52" spans="1:9" s="47" customFormat="1" ht="51">
      <c r="A52" s="42" t="s">
        <v>384</v>
      </c>
      <c r="B52" s="69" t="s">
        <v>290</v>
      </c>
      <c r="C52" s="43" t="s">
        <v>27</v>
      </c>
      <c r="D52" s="44">
        <v>6</v>
      </c>
      <c r="E52" s="45"/>
      <c r="F52" s="75" t="str" cm="1">
        <f t="array" ref="F52">numtext(E52)</f>
        <v>CERO PESOS 00/100 M.N.</v>
      </c>
      <c r="G52" s="46">
        <f t="shared" si="14"/>
        <v>0</v>
      </c>
      <c r="H52" s="74"/>
      <c r="I52" s="48"/>
    </row>
    <row r="53" spans="1:9" s="47" customFormat="1" ht="63.75">
      <c r="A53" s="42" t="s">
        <v>385</v>
      </c>
      <c r="B53" s="69" t="s">
        <v>291</v>
      </c>
      <c r="C53" s="43" t="s">
        <v>27</v>
      </c>
      <c r="D53" s="44">
        <v>8</v>
      </c>
      <c r="E53" s="45"/>
      <c r="F53" s="75" t="str" cm="1">
        <f t="array" ref="F53">numtext(E53)</f>
        <v>CERO PESOS 00/100 M.N.</v>
      </c>
      <c r="G53" s="46">
        <f t="shared" si="14"/>
        <v>0</v>
      </c>
      <c r="H53" s="74"/>
      <c r="I53" s="48"/>
    </row>
    <row r="54" spans="1:9" s="47" customFormat="1" ht="51">
      <c r="A54" s="42" t="s">
        <v>261</v>
      </c>
      <c r="B54" s="69" t="s">
        <v>292</v>
      </c>
      <c r="C54" s="43" t="s">
        <v>27</v>
      </c>
      <c r="D54" s="44">
        <v>6</v>
      </c>
      <c r="E54" s="45"/>
      <c r="F54" s="75" t="str" cm="1">
        <f t="array" ref="F54">numtext(E54)</f>
        <v>CERO PESOS 00/100 M.N.</v>
      </c>
      <c r="G54" s="46">
        <f>ROUND(D54*E54,2)</f>
        <v>0</v>
      </c>
      <c r="H54" s="74"/>
      <c r="I54" s="48"/>
    </row>
    <row r="55" spans="1:9" s="47" customFormat="1" ht="63.75">
      <c r="A55" s="42" t="s">
        <v>308</v>
      </c>
      <c r="B55" s="69" t="s">
        <v>296</v>
      </c>
      <c r="C55" s="43" t="s">
        <v>27</v>
      </c>
      <c r="D55" s="44">
        <v>6</v>
      </c>
      <c r="E55" s="45"/>
      <c r="F55" s="75" t="str" cm="1">
        <f t="array" ref="F55">numtext(E55)</f>
        <v>CERO PESOS 00/100 M.N.</v>
      </c>
      <c r="G55" s="46">
        <f>ROUND(D55*E55,2)</f>
        <v>0</v>
      </c>
      <c r="H55" s="74"/>
      <c r="I55" s="48"/>
    </row>
    <row r="56" spans="1:9" s="47" customFormat="1" ht="114.75">
      <c r="A56" s="42" t="s">
        <v>213</v>
      </c>
      <c r="B56" s="69" t="s">
        <v>58</v>
      </c>
      <c r="C56" s="43" t="s">
        <v>27</v>
      </c>
      <c r="D56" s="44">
        <v>5</v>
      </c>
      <c r="E56" s="45"/>
      <c r="F56" s="75" t="str" cm="1">
        <f t="array" ref="F56">numtext(E56)</f>
        <v>CERO PESOS 00/100 M.N.</v>
      </c>
      <c r="G56" s="46">
        <f t="shared" si="15" ref="G56:G61">ROUND(D56*E56,2)</f>
        <v>0</v>
      </c>
      <c r="H56" s="74"/>
      <c r="I56" s="48"/>
    </row>
    <row r="57" spans="1:9" s="47" customFormat="1" ht="51">
      <c r="A57" s="42" t="s">
        <v>166</v>
      </c>
      <c r="B57" s="69" t="s">
        <v>216</v>
      </c>
      <c r="C57" s="43" t="s">
        <v>27</v>
      </c>
      <c r="D57" s="44">
        <v>5</v>
      </c>
      <c r="E57" s="45"/>
      <c r="F57" s="75" t="str" cm="1">
        <f t="array" ref="F57">numtext(E57)</f>
        <v>CERO PESOS 00/100 M.N.</v>
      </c>
      <c r="G57" s="46">
        <f t="shared" si="15"/>
        <v>0</v>
      </c>
      <c r="H57" s="74"/>
      <c r="I57" s="48"/>
    </row>
    <row r="58" spans="1:9" s="47" customFormat="1" ht="140.25">
      <c r="A58" s="42" t="s">
        <v>167</v>
      </c>
      <c r="B58" s="69" t="s">
        <v>59</v>
      </c>
      <c r="C58" s="43" t="s">
        <v>27</v>
      </c>
      <c r="D58" s="44">
        <v>44</v>
      </c>
      <c r="E58" s="45"/>
      <c r="F58" s="75" t="str" cm="1">
        <f t="array" ref="F58">numtext(E58)</f>
        <v>CERO PESOS 00/100 M.N.</v>
      </c>
      <c r="G58" s="46">
        <f t="shared" si="15"/>
        <v>0</v>
      </c>
      <c r="H58" s="74"/>
      <c r="I58" s="48"/>
    </row>
    <row r="59" spans="1:9" s="47" customFormat="1" ht="38.25">
      <c r="A59" s="42" t="s">
        <v>168</v>
      </c>
      <c r="B59" s="69" t="s">
        <v>214</v>
      </c>
      <c r="C59" s="43" t="s">
        <v>27</v>
      </c>
      <c r="D59" s="44">
        <v>30</v>
      </c>
      <c r="E59" s="45"/>
      <c r="F59" s="75" t="str" cm="1">
        <f t="array" ref="F59">numtext(E59)</f>
        <v>CERO PESOS 00/100 M.N.</v>
      </c>
      <c r="G59" s="46">
        <f t="shared" si="15"/>
        <v>0</v>
      </c>
      <c r="H59" s="74"/>
      <c r="I59" s="48"/>
    </row>
    <row r="60" spans="1:9" s="47" customFormat="1" ht="38.25">
      <c r="A60" s="42" t="s">
        <v>169</v>
      </c>
      <c r="B60" s="69" t="s">
        <v>215</v>
      </c>
      <c r="C60" s="43" t="s">
        <v>27</v>
      </c>
      <c r="D60" s="44">
        <v>2</v>
      </c>
      <c r="E60" s="45"/>
      <c r="F60" s="75" t="str" cm="1">
        <f t="array" ref="F60">numtext(E60)</f>
        <v>CERO PESOS 00/100 M.N.</v>
      </c>
      <c r="G60" s="46">
        <f t="shared" si="15"/>
        <v>0</v>
      </c>
      <c r="H60" s="74"/>
      <c r="I60" s="48"/>
    </row>
    <row r="61" spans="1:9" s="47" customFormat="1" ht="38.25">
      <c r="A61" s="42" t="s">
        <v>170</v>
      </c>
      <c r="B61" s="69" t="s">
        <v>229</v>
      </c>
      <c r="C61" s="43" t="s">
        <v>26</v>
      </c>
      <c r="D61" s="44">
        <v>104.56</v>
      </c>
      <c r="E61" s="45"/>
      <c r="F61" s="75" t="str" cm="1">
        <f t="array" ref="F61">numtext(E61)</f>
        <v>CERO PESOS 00/100 M.N.</v>
      </c>
      <c r="G61" s="46">
        <f t="shared" si="15"/>
        <v>0</v>
      </c>
      <c r="H61" s="74"/>
      <c r="I61" s="48"/>
    </row>
    <row r="62" spans="1:9" s="47" customFormat="1" ht="15">
      <c r="A62" s="49" t="s">
        <v>36</v>
      </c>
      <c r="B62" s="49" t="s">
        <v>212</v>
      </c>
      <c r="C62" s="50"/>
      <c r="D62" s="51"/>
      <c r="E62" s="45"/>
      <c r="F62" s="76"/>
      <c r="G62" s="54">
        <f>SUM(G63:G78)</f>
        <v>0</v>
      </c>
      <c r="H62" s="74"/>
      <c r="I62" s="48"/>
    </row>
    <row r="63" spans="1:9" s="47" customFormat="1" ht="38.25">
      <c r="A63" s="42" t="s">
        <v>171</v>
      </c>
      <c r="B63" s="69" t="s">
        <v>112</v>
      </c>
      <c r="C63" s="43" t="s">
        <v>27</v>
      </c>
      <c r="D63" s="44">
        <v>2</v>
      </c>
      <c r="E63" s="45"/>
      <c r="F63" s="75" t="str" cm="1">
        <f t="array" ref="F63">numtext(E63)</f>
        <v>CERO PESOS 00/100 M.N.</v>
      </c>
      <c r="G63" s="46">
        <f t="shared" si="16" ref="G63:G65">ROUND(D63*E63,2)</f>
        <v>0</v>
      </c>
      <c r="H63" s="74"/>
      <c r="I63" s="48"/>
    </row>
    <row r="64" spans="1:9" s="47" customFormat="1" ht="38.25">
      <c r="A64" s="42" t="s">
        <v>172</v>
      </c>
      <c r="B64" s="69" t="s">
        <v>217</v>
      </c>
      <c r="C64" s="43" t="s">
        <v>27</v>
      </c>
      <c r="D64" s="44">
        <v>4</v>
      </c>
      <c r="E64" s="45"/>
      <c r="F64" s="75" t="str" cm="1">
        <f t="array" ref="F64">numtext(E64)</f>
        <v>CERO PESOS 00/100 M.N.</v>
      </c>
      <c r="G64" s="46">
        <f t="shared" si="16"/>
        <v>0</v>
      </c>
      <c r="H64" s="74"/>
      <c r="I64" s="48"/>
    </row>
    <row r="65" spans="1:9" s="47" customFormat="1" ht="38.25">
      <c r="A65" s="42" t="s">
        <v>173</v>
      </c>
      <c r="B65" s="69" t="s">
        <v>113</v>
      </c>
      <c r="C65" s="43" t="s">
        <v>27</v>
      </c>
      <c r="D65" s="44">
        <v>2</v>
      </c>
      <c r="E65" s="45"/>
      <c r="F65" s="75" t="str" cm="1">
        <f t="array" ref="F65">numtext(E65)</f>
        <v>CERO PESOS 00/100 M.N.</v>
      </c>
      <c r="G65" s="46">
        <f t="shared" si="16"/>
        <v>0</v>
      </c>
      <c r="H65" s="74"/>
      <c r="I65" s="48"/>
    </row>
    <row r="66" spans="1:9" s="47" customFormat="1" ht="38.25">
      <c r="A66" s="42" t="s">
        <v>174</v>
      </c>
      <c r="B66" s="69" t="s">
        <v>114</v>
      </c>
      <c r="C66" s="43" t="s">
        <v>27</v>
      </c>
      <c r="D66" s="44">
        <v>6</v>
      </c>
      <c r="E66" s="45"/>
      <c r="F66" s="75" t="str" cm="1">
        <f t="array" ref="F66">numtext(E66)</f>
        <v>CERO PESOS 00/100 M.N.</v>
      </c>
      <c r="G66" s="46">
        <f>ROUND(D66*E66,2)</f>
        <v>0</v>
      </c>
      <c r="H66" s="74"/>
      <c r="I66" s="48"/>
    </row>
    <row r="67" spans="1:9" s="47" customFormat="1" ht="38.25">
      <c r="A67" s="42" t="s">
        <v>309</v>
      </c>
      <c r="B67" s="69" t="s">
        <v>218</v>
      </c>
      <c r="C67" s="43" t="s">
        <v>26</v>
      </c>
      <c r="D67" s="44">
        <v>115.43</v>
      </c>
      <c r="E67" s="45"/>
      <c r="F67" s="75" t="str" cm="1">
        <f t="array" ref="F67">numtext(E67)</f>
        <v>CERO PESOS 00/100 M.N.</v>
      </c>
      <c r="G67" s="46">
        <f t="shared" si="17" ref="G67:G78">ROUND(D67*E67,2)</f>
        <v>0</v>
      </c>
      <c r="H67" s="74"/>
      <c r="I67" s="48"/>
    </row>
    <row r="68" spans="1:9" s="47" customFormat="1" ht="38.25">
      <c r="A68" s="42" t="s">
        <v>310</v>
      </c>
      <c r="B68" s="69" t="s">
        <v>219</v>
      </c>
      <c r="C68" s="43" t="s">
        <v>26</v>
      </c>
      <c r="D68" s="44">
        <v>96.25</v>
      </c>
      <c r="E68" s="45"/>
      <c r="F68" s="75" t="str" cm="1">
        <f t="array" ref="F68">numtext(E68)</f>
        <v>CERO PESOS 00/100 M.N.</v>
      </c>
      <c r="G68" s="46">
        <f t="shared" si="17"/>
        <v>0</v>
      </c>
      <c r="H68" s="74"/>
      <c r="I68" s="48"/>
    </row>
    <row r="69" spans="1:9" s="47" customFormat="1" ht="25.5">
      <c r="A69" s="42" t="s">
        <v>175</v>
      </c>
      <c r="B69" s="69" t="s">
        <v>220</v>
      </c>
      <c r="C69" s="43" t="s">
        <v>26</v>
      </c>
      <c r="D69" s="44">
        <v>86</v>
      </c>
      <c r="E69" s="45"/>
      <c r="F69" s="75" t="str" cm="1">
        <f t="array" ref="F69">numtext(E69)</f>
        <v>CERO PESOS 00/100 M.N.</v>
      </c>
      <c r="G69" s="46">
        <f t="shared" si="17"/>
        <v>0</v>
      </c>
      <c r="H69" s="74"/>
      <c r="I69" s="48"/>
    </row>
    <row r="70" spans="1:9" s="47" customFormat="1" ht="25.5">
      <c r="A70" s="42" t="s">
        <v>311</v>
      </c>
      <c r="B70" s="69" t="s">
        <v>221</v>
      </c>
      <c r="C70" s="43" t="s">
        <v>26</v>
      </c>
      <c r="D70" s="44">
        <v>78</v>
      </c>
      <c r="E70" s="45"/>
      <c r="F70" s="75" t="str" cm="1">
        <f t="array" ref="F70">numtext(E70)</f>
        <v>CERO PESOS 00/100 M.N.</v>
      </c>
      <c r="G70" s="46">
        <f t="shared" si="17"/>
        <v>0</v>
      </c>
      <c r="H70" s="74"/>
      <c r="I70" s="48"/>
    </row>
    <row r="71" spans="1:9" s="47" customFormat="1" ht="51">
      <c r="A71" s="42" t="s">
        <v>312</v>
      </c>
      <c r="B71" s="69" t="s">
        <v>222</v>
      </c>
      <c r="C71" s="43" t="s">
        <v>26</v>
      </c>
      <c r="D71" s="44">
        <v>20</v>
      </c>
      <c r="E71" s="45"/>
      <c r="F71" s="75" t="str" cm="1">
        <f t="array" ref="F71">numtext(E71)</f>
        <v>CERO PESOS 00/100 M.N.</v>
      </c>
      <c r="G71" s="46">
        <f t="shared" si="17"/>
        <v>0</v>
      </c>
      <c r="H71" s="74"/>
      <c r="I71" s="48"/>
    </row>
    <row r="72" spans="1:9" s="47" customFormat="1" ht="76.5">
      <c r="A72" s="42" t="s">
        <v>176</v>
      </c>
      <c r="B72" s="69" t="s">
        <v>96</v>
      </c>
      <c r="C72" s="43" t="s">
        <v>27</v>
      </c>
      <c r="D72" s="44">
        <v>120</v>
      </c>
      <c r="E72" s="45"/>
      <c r="F72" s="75" t="str" cm="1">
        <f t="array" ref="F72">numtext(E72)</f>
        <v>CERO PESOS 00/100 M.N.</v>
      </c>
      <c r="G72" s="46">
        <f t="shared" si="17"/>
        <v>0</v>
      </c>
      <c r="H72" s="74"/>
      <c r="I72" s="48"/>
    </row>
    <row r="73" spans="1:9" s="47" customFormat="1" ht="51">
      <c r="A73" s="42" t="s">
        <v>386</v>
      </c>
      <c r="B73" s="69" t="s">
        <v>226</v>
      </c>
      <c r="C73" s="43" t="s">
        <v>26</v>
      </c>
      <c r="D73" s="44">
        <v>60</v>
      </c>
      <c r="E73" s="45"/>
      <c r="F73" s="75" t="str" cm="1">
        <f t="array" ref="F73">numtext(E73)</f>
        <v>CERO PESOS 00/100 M.N.</v>
      </c>
      <c r="G73" s="46">
        <f t="shared" si="17"/>
        <v>0</v>
      </c>
      <c r="H73" s="74"/>
      <c r="I73" s="48"/>
    </row>
    <row r="74" spans="1:9" s="47" customFormat="1" ht="38.25">
      <c r="A74" s="42" t="s">
        <v>313</v>
      </c>
      <c r="B74" s="69" t="s">
        <v>227</v>
      </c>
      <c r="C74" s="43" t="s">
        <v>26</v>
      </c>
      <c r="D74" s="44">
        <v>252</v>
      </c>
      <c r="E74" s="45"/>
      <c r="F74" s="75" t="str" cm="1">
        <f t="array" ref="F74">numtext(E74)</f>
        <v>CERO PESOS 00/100 M.N.</v>
      </c>
      <c r="G74" s="46">
        <f t="shared" si="17"/>
        <v>0</v>
      </c>
      <c r="H74" s="74"/>
      <c r="I74" s="48"/>
    </row>
    <row r="75" spans="1:9" s="47" customFormat="1" ht="51">
      <c r="A75" s="42" t="s">
        <v>314</v>
      </c>
      <c r="B75" s="69" t="s">
        <v>223</v>
      </c>
      <c r="C75" s="43" t="s">
        <v>26</v>
      </c>
      <c r="D75" s="44">
        <v>1125</v>
      </c>
      <c r="E75" s="45"/>
      <c r="F75" s="75" t="str" cm="1">
        <f t="array" ref="F75">numtext(E75)</f>
        <v>CERO PESOS 00/100 M.N.</v>
      </c>
      <c r="G75" s="46">
        <f t="shared" si="17"/>
        <v>0</v>
      </c>
      <c r="H75" s="74"/>
      <c r="I75" s="48"/>
    </row>
    <row r="76" spans="1:9" s="47" customFormat="1" ht="51">
      <c r="A76" s="42" t="s">
        <v>315</v>
      </c>
      <c r="B76" s="69" t="s">
        <v>359</v>
      </c>
      <c r="C76" s="43" t="s">
        <v>26</v>
      </c>
      <c r="D76" s="44">
        <v>750</v>
      </c>
      <c r="E76" s="45"/>
      <c r="F76" s="75" t="str" cm="1">
        <f t="array" ref="F76">numtext(E76)</f>
        <v>CERO PESOS 00/100 M.N.</v>
      </c>
      <c r="G76" s="46">
        <f t="shared" si="17"/>
        <v>0</v>
      </c>
      <c r="H76" s="74"/>
      <c r="I76" s="48"/>
    </row>
    <row r="77" spans="1:9" s="47" customFormat="1" ht="38.25">
      <c r="A77" s="42" t="s">
        <v>316</v>
      </c>
      <c r="B77" s="69" t="s">
        <v>115</v>
      </c>
      <c r="C77" s="43" t="s">
        <v>26</v>
      </c>
      <c r="D77" s="44">
        <v>30</v>
      </c>
      <c r="E77" s="45"/>
      <c r="F77" s="75" t="str" cm="1">
        <f t="array" ref="F77">numtext(E77)</f>
        <v>CERO PESOS 00/100 M.N.</v>
      </c>
      <c r="G77" s="46">
        <f t="shared" si="17"/>
        <v>0</v>
      </c>
      <c r="H77" s="74"/>
      <c r="I77" s="48"/>
    </row>
    <row r="78" spans="1:9" s="47" customFormat="1" ht="38.25">
      <c r="A78" s="42" t="s">
        <v>317</v>
      </c>
      <c r="B78" s="69" t="s">
        <v>116</v>
      </c>
      <c r="C78" s="43" t="s">
        <v>26</v>
      </c>
      <c r="D78" s="44">
        <v>120</v>
      </c>
      <c r="E78" s="45"/>
      <c r="F78" s="75" t="str" cm="1">
        <f t="array" ref="F78">numtext(E78)</f>
        <v>CERO PESOS 00/100 M.N.</v>
      </c>
      <c r="G78" s="46">
        <f t="shared" si="17"/>
        <v>0</v>
      </c>
      <c r="H78" s="74"/>
      <c r="I78" s="48"/>
    </row>
    <row r="79" spans="1:9" s="47" customFormat="1" ht="15">
      <c r="A79" s="49" t="s">
        <v>31</v>
      </c>
      <c r="B79" s="49" t="s">
        <v>117</v>
      </c>
      <c r="C79" s="50"/>
      <c r="D79" s="51"/>
      <c r="E79" s="45"/>
      <c r="F79" s="76"/>
      <c r="G79" s="54">
        <f>SUM(G80:G100)</f>
        <v>0</v>
      </c>
      <c r="H79" s="74"/>
      <c r="I79" s="48"/>
    </row>
    <row r="80" spans="1:9" s="47" customFormat="1" ht="153">
      <c r="A80" s="42" t="s">
        <v>318</v>
      </c>
      <c r="B80" s="69" t="s">
        <v>118</v>
      </c>
      <c r="C80" s="43" t="s">
        <v>26</v>
      </c>
      <c r="D80" s="44">
        <v>20.46</v>
      </c>
      <c r="E80" s="45"/>
      <c r="F80" s="75" t="str" cm="1">
        <f t="array" ref="F80">numtext(E80)</f>
        <v>CERO PESOS 00/100 M.N.</v>
      </c>
      <c r="G80" s="46">
        <f t="shared" si="18" ref="G80">ROUND(D80*E80,2)</f>
        <v>0</v>
      </c>
      <c r="H80" s="74"/>
      <c r="I80" s="48"/>
    </row>
    <row r="81" spans="1:9" s="47" customFormat="1" ht="153">
      <c r="A81" s="42" t="s">
        <v>319</v>
      </c>
      <c r="B81" s="69" t="s">
        <v>119</v>
      </c>
      <c r="C81" s="43" t="s">
        <v>26</v>
      </c>
      <c r="D81" s="44">
        <v>5.39</v>
      </c>
      <c r="E81" s="45"/>
      <c r="F81" s="75" t="str" cm="1">
        <f t="array" ref="F81">numtext(E81)</f>
        <v>CERO PESOS 00/100 M.N.</v>
      </c>
      <c r="G81" s="46">
        <f t="shared" si="19" ref="G81:G100">ROUND(D81*E81,2)</f>
        <v>0</v>
      </c>
      <c r="H81" s="74"/>
      <c r="I81" s="48"/>
    </row>
    <row r="82" spans="1:9" s="47" customFormat="1" ht="153">
      <c r="A82" s="42" t="s">
        <v>320</v>
      </c>
      <c r="B82" s="69" t="s">
        <v>120</v>
      </c>
      <c r="C82" s="43" t="s">
        <v>26</v>
      </c>
      <c r="D82" s="44">
        <v>43.37</v>
      </c>
      <c r="E82" s="45"/>
      <c r="F82" s="75" t="str" cm="1">
        <f t="array" ref="F82">numtext(E82)</f>
        <v>CERO PESOS 00/100 M.N.</v>
      </c>
      <c r="G82" s="46">
        <f t="shared" si="19"/>
        <v>0</v>
      </c>
      <c r="H82" s="74"/>
      <c r="I82" s="48"/>
    </row>
    <row r="83" spans="1:9" s="47" customFormat="1" ht="153">
      <c r="A83" s="42" t="s">
        <v>321</v>
      </c>
      <c r="B83" s="69" t="s">
        <v>121</v>
      </c>
      <c r="C83" s="43" t="s">
        <v>26</v>
      </c>
      <c r="D83" s="44">
        <v>20.78</v>
      </c>
      <c r="E83" s="45"/>
      <c r="F83" s="75" t="str" cm="1">
        <f t="array" ref="F83">numtext(E83)</f>
        <v>CERO PESOS 00/100 M.N.</v>
      </c>
      <c r="G83" s="46">
        <f t="shared" si="19"/>
        <v>0</v>
      </c>
      <c r="H83" s="74"/>
      <c r="I83" s="48"/>
    </row>
    <row r="84" spans="1:9" s="47" customFormat="1" ht="153">
      <c r="A84" s="42" t="s">
        <v>322</v>
      </c>
      <c r="B84" s="69" t="s">
        <v>362</v>
      </c>
      <c r="C84" s="43" t="s">
        <v>26</v>
      </c>
      <c r="D84" s="44">
        <v>12.65</v>
      </c>
      <c r="E84" s="45"/>
      <c r="F84" s="75" t="str" cm="1">
        <f t="array" ref="F84">numtext(E84)</f>
        <v>CERO PESOS 00/100 M.N.</v>
      </c>
      <c r="G84" s="46">
        <f t="shared" si="20" ref="G84">ROUND(D84*E84,2)</f>
        <v>0</v>
      </c>
      <c r="H84" s="74"/>
      <c r="I84" s="48"/>
    </row>
    <row r="85" spans="1:9" s="47" customFormat="1" ht="153">
      <c r="A85" s="42" t="s">
        <v>177</v>
      </c>
      <c r="B85" s="69" t="s">
        <v>122</v>
      </c>
      <c r="C85" s="43" t="s">
        <v>26</v>
      </c>
      <c r="D85" s="44">
        <v>11.91</v>
      </c>
      <c r="E85" s="45"/>
      <c r="F85" s="75" t="str" cm="1">
        <f t="array" ref="F85">numtext(E85)</f>
        <v>CERO PESOS 00/100 M.N.</v>
      </c>
      <c r="G85" s="46">
        <f t="shared" si="21" ref="G85">ROUND(D85*E85,2)</f>
        <v>0</v>
      </c>
      <c r="H85" s="74"/>
      <c r="I85" s="48"/>
    </row>
    <row r="86" spans="1:9" s="47" customFormat="1" ht="153">
      <c r="A86" s="42" t="s">
        <v>262</v>
      </c>
      <c r="B86" s="69" t="s">
        <v>360</v>
      </c>
      <c r="C86" s="43" t="s">
        <v>26</v>
      </c>
      <c r="D86" s="44">
        <v>9.65</v>
      </c>
      <c r="E86" s="45"/>
      <c r="F86" s="75" t="str" cm="1">
        <f t="array" ref="F86">numtext(E86)</f>
        <v>CERO PESOS 00/100 M.N.</v>
      </c>
      <c r="G86" s="46">
        <f t="shared" si="22" ref="G86">ROUND(D86*E86,2)</f>
        <v>0</v>
      </c>
      <c r="H86" s="74"/>
      <c r="I86" s="48"/>
    </row>
    <row r="87" spans="1:9" s="47" customFormat="1" ht="153">
      <c r="A87" s="42" t="s">
        <v>263</v>
      </c>
      <c r="B87" s="69" t="s">
        <v>361</v>
      </c>
      <c r="C87" s="43" t="s">
        <v>26</v>
      </c>
      <c r="D87" s="44">
        <v>6.95</v>
      </c>
      <c r="E87" s="45"/>
      <c r="F87" s="75" t="str" cm="1">
        <f t="array" ref="F87">numtext(E87)</f>
        <v>CERO PESOS 00/100 M.N.</v>
      </c>
      <c r="G87" s="46">
        <f t="shared" si="23" ref="G87">ROUND(D87*E87,2)</f>
        <v>0</v>
      </c>
      <c r="H87" s="74"/>
      <c r="I87" s="48"/>
    </row>
    <row r="88" spans="1:9" s="47" customFormat="1" ht="89.25">
      <c r="A88" s="42" t="s">
        <v>178</v>
      </c>
      <c r="B88" s="69" t="s">
        <v>60</v>
      </c>
      <c r="C88" s="43" t="s">
        <v>27</v>
      </c>
      <c r="D88" s="44">
        <v>1</v>
      </c>
      <c r="E88" s="45"/>
      <c r="F88" s="75" t="str" cm="1">
        <f t="array" ref="F88">numtext(E88)</f>
        <v>CERO PESOS 00/100 M.N.</v>
      </c>
      <c r="G88" s="46">
        <f t="shared" si="24" ref="G88">ROUND(D88*E88,2)</f>
        <v>0</v>
      </c>
      <c r="H88" s="74"/>
      <c r="I88" s="48"/>
    </row>
    <row r="89" spans="1:9" s="47" customFormat="1" ht="89.25">
      <c r="A89" s="42" t="s">
        <v>210</v>
      </c>
      <c r="B89" s="69" t="s">
        <v>363</v>
      </c>
      <c r="C89" s="43" t="s">
        <v>27</v>
      </c>
      <c r="D89" s="44">
        <v>1</v>
      </c>
      <c r="E89" s="45"/>
      <c r="F89" s="75" t="str" cm="1">
        <f t="array" ref="F89">numtext(E89)</f>
        <v>CERO PESOS 00/100 M.N.</v>
      </c>
      <c r="G89" s="46">
        <f t="shared" si="25" ref="G89">ROUND(D89*E89,2)</f>
        <v>0</v>
      </c>
      <c r="H89" s="74"/>
      <c r="I89" s="48"/>
    </row>
    <row r="90" spans="1:9" s="47" customFormat="1" ht="89.25">
      <c r="A90" s="42" t="s">
        <v>264</v>
      </c>
      <c r="B90" s="69" t="s">
        <v>78</v>
      </c>
      <c r="C90" s="43" t="s">
        <v>27</v>
      </c>
      <c r="D90" s="44">
        <v>8</v>
      </c>
      <c r="E90" s="45"/>
      <c r="F90" s="75" t="str" cm="1">
        <f t="array" ref="F90">numtext(E90)</f>
        <v>CERO PESOS 00/100 M.N.</v>
      </c>
      <c r="G90" s="46">
        <f t="shared" si="26" ref="G90">ROUND(D90*E90,2)</f>
        <v>0</v>
      </c>
      <c r="H90" s="74"/>
      <c r="I90" s="48"/>
    </row>
    <row r="91" spans="1:9" s="47" customFormat="1" ht="89.25">
      <c r="A91" s="42" t="s">
        <v>224</v>
      </c>
      <c r="B91" s="69" t="s">
        <v>79</v>
      </c>
      <c r="C91" s="43" t="s">
        <v>27</v>
      </c>
      <c r="D91" s="44">
        <v>3</v>
      </c>
      <c r="E91" s="45"/>
      <c r="F91" s="75" t="str" cm="1">
        <f t="array" ref="F91">numtext(E91)</f>
        <v>CERO PESOS 00/100 M.N.</v>
      </c>
      <c r="G91" s="46">
        <f t="shared" si="27" ref="G91">ROUND(D91*E91,2)</f>
        <v>0</v>
      </c>
      <c r="H91" s="74"/>
      <c r="I91" s="48"/>
    </row>
    <row r="92" spans="1:9" s="47" customFormat="1" ht="89.25">
      <c r="A92" s="42" t="s">
        <v>387</v>
      </c>
      <c r="B92" s="69" t="s">
        <v>80</v>
      </c>
      <c r="C92" s="43" t="s">
        <v>27</v>
      </c>
      <c r="D92" s="44">
        <v>3</v>
      </c>
      <c r="E92" s="45"/>
      <c r="F92" s="75" t="str" cm="1">
        <f t="array" ref="F92">numtext(E92)</f>
        <v>CERO PESOS 00/100 M.N.</v>
      </c>
      <c r="G92" s="46">
        <f t="shared" si="19"/>
        <v>0</v>
      </c>
      <c r="H92" s="74"/>
      <c r="I92" s="48"/>
    </row>
    <row r="93" spans="1:9" s="47" customFormat="1" ht="63.75">
      <c r="A93" s="42" t="s">
        <v>323</v>
      </c>
      <c r="B93" s="69" t="s">
        <v>81</v>
      </c>
      <c r="C93" s="43" t="s">
        <v>27</v>
      </c>
      <c r="D93" s="44">
        <v>20</v>
      </c>
      <c r="E93" s="45"/>
      <c r="F93" s="75" t="str" cm="1">
        <f t="array" ref="F93">numtext(E93)</f>
        <v>CERO PESOS 00/100 M.N.</v>
      </c>
      <c r="G93" s="46">
        <f t="shared" si="19"/>
        <v>0</v>
      </c>
      <c r="H93" s="74"/>
      <c r="I93" s="48"/>
    </row>
    <row r="94" spans="1:9" s="47" customFormat="1" ht="114.75">
      <c r="A94" s="42" t="s">
        <v>388</v>
      </c>
      <c r="B94" s="69" t="s">
        <v>74</v>
      </c>
      <c r="C94" s="43" t="s">
        <v>27</v>
      </c>
      <c r="D94" s="44">
        <v>2</v>
      </c>
      <c r="E94" s="45"/>
      <c r="F94" s="75" t="str" cm="1">
        <f t="array" ref="F94">numtext(E94)</f>
        <v>CERO PESOS 00/100 M.N.</v>
      </c>
      <c r="G94" s="46">
        <f t="shared" si="19"/>
        <v>0</v>
      </c>
      <c r="H94" s="74"/>
      <c r="I94" s="48"/>
    </row>
    <row r="95" spans="1:9" s="47" customFormat="1" ht="76.5">
      <c r="A95" s="42" t="s">
        <v>389</v>
      </c>
      <c r="B95" s="69" t="s">
        <v>230</v>
      </c>
      <c r="C95" s="43" t="s">
        <v>27</v>
      </c>
      <c r="D95" s="44">
        <v>2</v>
      </c>
      <c r="E95" s="45"/>
      <c r="F95" s="75" t="str" cm="1">
        <f t="array" ref="F95">numtext(E95)</f>
        <v>CERO PESOS 00/100 M.N.</v>
      </c>
      <c r="G95" s="46">
        <f t="shared" si="19"/>
        <v>0</v>
      </c>
      <c r="H95" s="74"/>
      <c r="I95" s="48"/>
    </row>
    <row r="96" spans="1:9" s="47" customFormat="1" ht="178.5">
      <c r="A96" s="42" t="s">
        <v>390</v>
      </c>
      <c r="B96" s="69" t="s">
        <v>231</v>
      </c>
      <c r="C96" s="43" t="s">
        <v>27</v>
      </c>
      <c r="D96" s="44">
        <v>1</v>
      </c>
      <c r="E96" s="45"/>
      <c r="F96" s="75" t="str" cm="1">
        <f t="array" ref="F96">numtext(E96)</f>
        <v>CERO PESOS 00/100 M.N.</v>
      </c>
      <c r="G96" s="46">
        <f>ROUND(D96*E96,2)</f>
        <v>0</v>
      </c>
      <c r="H96" s="74"/>
      <c r="I96" s="48"/>
    </row>
    <row r="97" spans="1:9" s="47" customFormat="1" ht="51">
      <c r="A97" s="42" t="s">
        <v>391</v>
      </c>
      <c r="B97" s="69" t="s">
        <v>77</v>
      </c>
      <c r="C97" s="43" t="s">
        <v>27</v>
      </c>
      <c r="D97" s="44">
        <v>2</v>
      </c>
      <c r="E97" s="45"/>
      <c r="F97" s="75" t="str" cm="1">
        <f t="array" ref="F97">numtext(E97)</f>
        <v>CERO PESOS 00/100 M.N.</v>
      </c>
      <c r="G97" s="46">
        <f t="shared" si="28" ref="G97">ROUND(D97*E97,2)</f>
        <v>0</v>
      </c>
      <c r="H97" s="74"/>
      <c r="I97" s="48"/>
    </row>
    <row r="98" spans="1:9" s="47" customFormat="1" ht="89.25">
      <c r="A98" s="42" t="s">
        <v>392</v>
      </c>
      <c r="B98" s="69" t="s">
        <v>123</v>
      </c>
      <c r="C98" s="43" t="s">
        <v>27</v>
      </c>
      <c r="D98" s="44">
        <v>5</v>
      </c>
      <c r="E98" s="45"/>
      <c r="F98" s="75" t="str" cm="1">
        <f t="array" ref="F98">numtext(E98)</f>
        <v>CERO PESOS 00/100 M.N.</v>
      </c>
      <c r="G98" s="46">
        <f t="shared" si="19"/>
        <v>0</v>
      </c>
      <c r="H98" s="74"/>
      <c r="I98" s="48"/>
    </row>
    <row r="99" spans="1:9" s="47" customFormat="1" ht="76.5">
      <c r="A99" s="42" t="s">
        <v>393</v>
      </c>
      <c r="B99" s="69" t="s">
        <v>125</v>
      </c>
      <c r="C99" s="43" t="s">
        <v>27</v>
      </c>
      <c r="D99" s="44">
        <v>5</v>
      </c>
      <c r="E99" s="45"/>
      <c r="F99" s="75" t="str" cm="1">
        <f t="array" ref="F99">numtext(E99)</f>
        <v>CERO PESOS 00/100 M.N.</v>
      </c>
      <c r="G99" s="46">
        <f>ROUND(D99*E99,2)</f>
        <v>0</v>
      </c>
      <c r="H99" s="74"/>
      <c r="I99" s="48"/>
    </row>
    <row r="100" spans="1:9" s="47" customFormat="1" ht="51">
      <c r="A100" s="42" t="s">
        <v>394</v>
      </c>
      <c r="B100" s="69" t="s">
        <v>124</v>
      </c>
      <c r="C100" s="43" t="s">
        <v>27</v>
      </c>
      <c r="D100" s="44">
        <v>5</v>
      </c>
      <c r="E100" s="45"/>
      <c r="F100" s="75" t="str" cm="1">
        <f t="array" ref="F100">numtext(E100)</f>
        <v>CERO PESOS 00/100 M.N.</v>
      </c>
      <c r="G100" s="46">
        <f t="shared" si="19"/>
        <v>0</v>
      </c>
      <c r="H100" s="74"/>
      <c r="I100" s="48"/>
    </row>
    <row r="101" spans="1:9" s="47" customFormat="1" ht="15">
      <c r="A101" s="49" t="s">
        <v>37</v>
      </c>
      <c r="B101" s="49" t="s">
        <v>126</v>
      </c>
      <c r="C101" s="50"/>
      <c r="D101" s="51"/>
      <c r="E101" s="45"/>
      <c r="F101" s="76"/>
      <c r="G101" s="54">
        <f>SUM(G102:G106)</f>
        <v>0</v>
      </c>
      <c r="H101" s="74"/>
      <c r="I101" s="48"/>
    </row>
    <row r="102" spans="1:9" s="47" customFormat="1" ht="63.75">
      <c r="A102" s="42" t="s">
        <v>179</v>
      </c>
      <c r="B102" s="69" t="s">
        <v>65</v>
      </c>
      <c r="C102" s="43" t="s">
        <v>23</v>
      </c>
      <c r="D102" s="44">
        <v>5.91</v>
      </c>
      <c r="E102" s="45"/>
      <c r="F102" s="75" t="str" cm="1">
        <f t="array" ref="F102">numtext(E102)</f>
        <v>CERO PESOS 00/100 M.N.</v>
      </c>
      <c r="G102" s="46">
        <f t="shared" si="29" ref="G102:G106">ROUND(D102*E102,2)</f>
        <v>0</v>
      </c>
      <c r="H102" s="74"/>
      <c r="I102" s="48"/>
    </row>
    <row r="103" spans="1:9" s="47" customFormat="1" ht="102">
      <c r="A103" s="42" t="s">
        <v>180</v>
      </c>
      <c r="B103" s="69" t="s">
        <v>83</v>
      </c>
      <c r="C103" s="43" t="s">
        <v>23</v>
      </c>
      <c r="D103" s="44">
        <v>115.69</v>
      </c>
      <c r="E103" s="45"/>
      <c r="F103" s="75" t="str" cm="1">
        <f t="array" ref="F103">numtext(E103)</f>
        <v>CERO PESOS 00/100 M.N.</v>
      </c>
      <c r="G103" s="46">
        <f>ROUND(D103*E103,2)</f>
        <v>0</v>
      </c>
      <c r="H103" s="74"/>
      <c r="I103" s="48"/>
    </row>
    <row r="104" spans="1:9" s="47" customFormat="1" ht="51">
      <c r="A104" s="42" t="s">
        <v>395</v>
      </c>
      <c r="B104" s="69" t="s">
        <v>127</v>
      </c>
      <c r="C104" s="43" t="s">
        <v>27</v>
      </c>
      <c r="D104" s="44">
        <v>30</v>
      </c>
      <c r="E104" s="45"/>
      <c r="F104" s="75" t="str" cm="1">
        <f t="array" ref="F104">numtext(E104)</f>
        <v>CERO PESOS 00/100 M.N.</v>
      </c>
      <c r="G104" s="46">
        <f t="shared" si="29"/>
        <v>0</v>
      </c>
      <c r="H104" s="74"/>
      <c r="I104" s="48"/>
    </row>
    <row r="105" spans="1:9" s="47" customFormat="1" ht="38.25">
      <c r="A105" s="42" t="s">
        <v>396</v>
      </c>
      <c r="B105" s="69" t="s">
        <v>128</v>
      </c>
      <c r="C105" s="43" t="s">
        <v>26</v>
      </c>
      <c r="D105" s="44">
        <v>67.20</v>
      </c>
      <c r="E105" s="45"/>
      <c r="F105" s="75" t="str" cm="1">
        <f t="array" ref="F105">numtext(E105)</f>
        <v>CERO PESOS 00/100 M.N.</v>
      </c>
      <c r="G105" s="46">
        <f t="shared" si="29"/>
        <v>0</v>
      </c>
      <c r="H105" s="74"/>
      <c r="I105" s="48"/>
    </row>
    <row r="106" spans="1:9" s="47" customFormat="1" ht="76.5">
      <c r="A106" s="42" t="s">
        <v>397</v>
      </c>
      <c r="B106" s="69" t="s">
        <v>129</v>
      </c>
      <c r="C106" s="43" t="s">
        <v>26</v>
      </c>
      <c r="D106" s="44">
        <v>68</v>
      </c>
      <c r="E106" s="45"/>
      <c r="F106" s="75" t="str" cm="1">
        <f t="array" ref="F106">numtext(E106)</f>
        <v>CERO PESOS 00/100 M.N.</v>
      </c>
      <c r="G106" s="46">
        <f t="shared" si="29"/>
        <v>0</v>
      </c>
      <c r="H106" s="74"/>
      <c r="I106" s="48"/>
    </row>
    <row r="107" spans="1:9" s="47" customFormat="1" ht="15">
      <c r="A107" s="49" t="s">
        <v>38</v>
      </c>
      <c r="B107" s="49" t="s">
        <v>130</v>
      </c>
      <c r="C107" s="50"/>
      <c r="D107" s="51"/>
      <c r="E107" s="45"/>
      <c r="F107" s="76"/>
      <c r="G107" s="54">
        <f>SUM(G108:G117)</f>
        <v>0</v>
      </c>
      <c r="H107" s="74"/>
      <c r="I107" s="48"/>
    </row>
    <row r="108" spans="1:9" s="47" customFormat="1" ht="76.5">
      <c r="A108" s="42" t="s">
        <v>398</v>
      </c>
      <c r="B108" s="69" t="s">
        <v>131</v>
      </c>
      <c r="C108" s="43" t="s">
        <v>23</v>
      </c>
      <c r="D108" s="44">
        <v>22.60</v>
      </c>
      <c r="E108" s="45"/>
      <c r="F108" s="75" t="str" cm="1">
        <f t="array" ref="F108">numtext(E108)</f>
        <v>CERO PESOS 00/100 M.N.</v>
      </c>
      <c r="G108" s="46">
        <f t="shared" si="30" ref="G108">ROUND(D108*E108,2)</f>
        <v>0</v>
      </c>
      <c r="H108" s="74"/>
      <c r="I108" s="48"/>
    </row>
    <row r="109" spans="1:9" s="47" customFormat="1" ht="76.5">
      <c r="A109" s="42" t="s">
        <v>399</v>
      </c>
      <c r="B109" s="69" t="s">
        <v>132</v>
      </c>
      <c r="C109" s="43" t="s">
        <v>26</v>
      </c>
      <c r="D109" s="44">
        <v>18</v>
      </c>
      <c r="E109" s="45"/>
      <c r="F109" s="75" t="str" cm="1">
        <f t="array" ref="F109">numtext(E109)</f>
        <v>CERO PESOS 00/100 M.N.</v>
      </c>
      <c r="G109" s="46">
        <f t="shared" si="31" ref="G109:G110">ROUND(D109*E109,2)</f>
        <v>0</v>
      </c>
      <c r="H109" s="74"/>
      <c r="I109" s="48"/>
    </row>
    <row r="110" spans="1:9" s="47" customFormat="1" ht="51">
      <c r="A110" s="42" t="s">
        <v>400</v>
      </c>
      <c r="B110" s="69" t="s">
        <v>293</v>
      </c>
      <c r="C110" s="43" t="s">
        <v>23</v>
      </c>
      <c r="D110" s="44">
        <v>32.52</v>
      </c>
      <c r="E110" s="45"/>
      <c r="F110" s="75" t="str" cm="1">
        <f t="array" ref="F110">numtext(E110)</f>
        <v>CERO PESOS 00/100 M.N.</v>
      </c>
      <c r="G110" s="46">
        <f t="shared" si="31"/>
        <v>0</v>
      </c>
      <c r="H110" s="74"/>
      <c r="I110" s="48"/>
    </row>
    <row r="111" spans="1:9" s="47" customFormat="1" ht="76.5">
      <c r="A111" s="42" t="s">
        <v>225</v>
      </c>
      <c r="B111" s="69" t="s">
        <v>63</v>
      </c>
      <c r="C111" s="43" t="s">
        <v>23</v>
      </c>
      <c r="D111" s="44">
        <v>67.80</v>
      </c>
      <c r="E111" s="45"/>
      <c r="F111" s="75" t="str" cm="1">
        <f t="array" ref="F111">numtext(E111)</f>
        <v>CERO PESOS 00/100 M.N.</v>
      </c>
      <c r="G111" s="46">
        <f t="shared" si="32" ref="G111">ROUND(D111*E111,2)</f>
        <v>0</v>
      </c>
      <c r="H111" s="74"/>
      <c r="I111" s="48"/>
    </row>
    <row r="112" spans="1:9" s="47" customFormat="1" ht="76.5">
      <c r="A112" s="42" t="s">
        <v>324</v>
      </c>
      <c r="B112" s="69" t="s">
        <v>63</v>
      </c>
      <c r="C112" s="43" t="s">
        <v>23</v>
      </c>
      <c r="D112" s="44">
        <v>84.25</v>
      </c>
      <c r="E112" s="45"/>
      <c r="F112" s="75" t="str" cm="1">
        <f t="array" ref="F112">numtext(E112)</f>
        <v>CERO PESOS 00/100 M.N.</v>
      </c>
      <c r="G112" s="46">
        <f t="shared" si="33" ref="G112:G114">ROUND(D112*E112,2)</f>
        <v>0</v>
      </c>
      <c r="H112" s="74"/>
      <c r="I112" s="48"/>
    </row>
    <row r="113" spans="1:9" s="47" customFormat="1" ht="102">
      <c r="A113" s="42" t="s">
        <v>265</v>
      </c>
      <c r="B113" s="69" t="s">
        <v>75</v>
      </c>
      <c r="C113" s="43" t="s">
        <v>23</v>
      </c>
      <c r="D113" s="44">
        <v>27.97</v>
      </c>
      <c r="E113" s="45"/>
      <c r="F113" s="75" t="str" cm="1">
        <f t="array" ref="F113">numtext(E113)</f>
        <v>CERO PESOS 00/100 M.N.</v>
      </c>
      <c r="G113" s="46">
        <f t="shared" si="33"/>
        <v>0</v>
      </c>
      <c r="H113" s="74"/>
      <c r="I113" s="48"/>
    </row>
    <row r="114" spans="1:9" s="47" customFormat="1" ht="51">
      <c r="A114" s="42" t="s">
        <v>266</v>
      </c>
      <c r="B114" s="69" t="s">
        <v>64</v>
      </c>
      <c r="C114" s="43" t="s">
        <v>23</v>
      </c>
      <c r="D114" s="44">
        <v>112.22</v>
      </c>
      <c r="E114" s="45"/>
      <c r="F114" s="75" t="str" cm="1">
        <f t="array" ref="F114">numtext(E114)</f>
        <v>CERO PESOS 00/100 M.N.</v>
      </c>
      <c r="G114" s="46">
        <f t="shared" si="33"/>
        <v>0</v>
      </c>
      <c r="H114" s="74"/>
      <c r="I114" s="48"/>
    </row>
    <row r="115" spans="1:9" s="47" customFormat="1" ht="63.75">
      <c r="A115" s="42" t="s">
        <v>267</v>
      </c>
      <c r="B115" s="69" t="s">
        <v>233</v>
      </c>
      <c r="C115" s="43" t="s">
        <v>26</v>
      </c>
      <c r="D115" s="44">
        <v>25.24</v>
      </c>
      <c r="E115" s="45"/>
      <c r="F115" s="75" t="str" cm="1">
        <f t="array" ref="F115">numtext(E115)</f>
        <v>CERO PESOS 00/100 M.N.</v>
      </c>
      <c r="G115" s="46">
        <f t="shared" si="34" ref="G115:G117">ROUND(D115*E115,2)</f>
        <v>0</v>
      </c>
      <c r="H115" s="74"/>
      <c r="I115" s="48"/>
    </row>
    <row r="116" spans="1:9" s="47" customFormat="1" ht="25.5">
      <c r="A116" s="42" t="s">
        <v>181</v>
      </c>
      <c r="B116" s="69" t="s">
        <v>232</v>
      </c>
      <c r="C116" s="43" t="s">
        <v>27</v>
      </c>
      <c r="D116" s="44">
        <v>14</v>
      </c>
      <c r="E116" s="45"/>
      <c r="F116" s="75" t="str" cm="1">
        <f t="array" ref="F116">numtext(E116)</f>
        <v>CERO PESOS 00/100 M.N.</v>
      </c>
      <c r="G116" s="46">
        <f t="shared" si="34"/>
        <v>0</v>
      </c>
      <c r="H116" s="74"/>
      <c r="I116" s="48"/>
    </row>
    <row r="117" spans="1:9" s="47" customFormat="1" ht="63.75">
      <c r="A117" s="42" t="s">
        <v>268</v>
      </c>
      <c r="B117" s="69" t="s">
        <v>76</v>
      </c>
      <c r="C117" s="43" t="s">
        <v>27</v>
      </c>
      <c r="D117" s="44">
        <v>10</v>
      </c>
      <c r="E117" s="45"/>
      <c r="F117" s="75" t="str" cm="1">
        <f t="array" ref="F117">numtext(E117)</f>
        <v>CERO PESOS 00/100 M.N.</v>
      </c>
      <c r="G117" s="46">
        <f t="shared" si="34"/>
        <v>0</v>
      </c>
      <c r="H117" s="74"/>
      <c r="I117" s="48"/>
    </row>
    <row r="118" spans="1:9" s="47" customFormat="1" ht="15">
      <c r="A118" s="49" t="s">
        <v>39</v>
      </c>
      <c r="B118" s="49" t="s">
        <v>133</v>
      </c>
      <c r="C118" s="50"/>
      <c r="D118" s="51"/>
      <c r="E118" s="45"/>
      <c r="F118" s="76"/>
      <c r="G118" s="54">
        <f>SUM(G119:G122)</f>
        <v>0</v>
      </c>
      <c r="H118" s="74"/>
      <c r="I118" s="48"/>
    </row>
    <row r="119" spans="1:9" s="47" customFormat="1" ht="51">
      <c r="A119" s="42" t="s">
        <v>269</v>
      </c>
      <c r="B119" s="69" t="s">
        <v>134</v>
      </c>
      <c r="C119" s="43" t="s">
        <v>27</v>
      </c>
      <c r="D119" s="44">
        <v>1</v>
      </c>
      <c r="E119" s="45"/>
      <c r="F119" s="75" t="str" cm="1">
        <f t="array" ref="F119">numtext(E119)</f>
        <v>CERO PESOS 00/100 M.N.</v>
      </c>
      <c r="G119" s="46">
        <f t="shared" si="35" ref="G119:G122">ROUND(D119*E119,2)</f>
        <v>0</v>
      </c>
      <c r="H119" s="74"/>
      <c r="I119" s="48"/>
    </row>
    <row r="120" spans="1:9" s="47" customFormat="1" ht="38.25">
      <c r="A120" s="42" t="s">
        <v>228</v>
      </c>
      <c r="B120" s="69" t="s">
        <v>57</v>
      </c>
      <c r="C120" s="43" t="s">
        <v>27</v>
      </c>
      <c r="D120" s="44">
        <v>1</v>
      </c>
      <c r="E120" s="45"/>
      <c r="F120" s="75" t="str" cm="1">
        <f t="array" ref="F120">numtext(E120)</f>
        <v>CERO PESOS 00/100 M.N.</v>
      </c>
      <c r="G120" s="46">
        <f t="shared" si="35"/>
        <v>0</v>
      </c>
      <c r="H120" s="74"/>
      <c r="I120" s="48"/>
    </row>
    <row r="121" spans="1:9" s="47" customFormat="1" ht="38.25">
      <c r="A121" s="42" t="s">
        <v>182</v>
      </c>
      <c r="B121" s="69" t="s">
        <v>88</v>
      </c>
      <c r="C121" s="43" t="s">
        <v>27</v>
      </c>
      <c r="D121" s="44">
        <v>1</v>
      </c>
      <c r="E121" s="45"/>
      <c r="F121" s="75" t="str" cm="1">
        <f t="array" ref="F121">numtext(E121)</f>
        <v>CERO PESOS 00/100 M.N.</v>
      </c>
      <c r="G121" s="46">
        <f t="shared" si="36" ref="G121">ROUND(D121*E121,2)</f>
        <v>0</v>
      </c>
      <c r="H121" s="74"/>
      <c r="I121" s="48"/>
    </row>
    <row r="122" spans="1:9" s="47" customFormat="1" ht="38.25">
      <c r="A122" s="42" t="s">
        <v>325</v>
      </c>
      <c r="B122" s="69" t="s">
        <v>56</v>
      </c>
      <c r="C122" s="43" t="s">
        <v>27</v>
      </c>
      <c r="D122" s="44">
        <v>1</v>
      </c>
      <c r="E122" s="45"/>
      <c r="F122" s="75" t="str" cm="1">
        <f t="array" ref="F122">numtext(E122)</f>
        <v>CERO PESOS 00/100 M.N.</v>
      </c>
      <c r="G122" s="46">
        <f t="shared" si="35"/>
        <v>0</v>
      </c>
      <c r="H122" s="74"/>
      <c r="I122" s="48"/>
    </row>
    <row r="123" spans="1:9" s="47" customFormat="1" ht="15">
      <c r="A123" s="49" t="s">
        <v>40</v>
      </c>
      <c r="B123" s="49" t="s">
        <v>135</v>
      </c>
      <c r="C123" s="50"/>
      <c r="D123" s="51"/>
      <c r="E123" s="45"/>
      <c r="F123" s="76"/>
      <c r="G123" s="54">
        <f>SUM(G124:G127)</f>
        <v>0</v>
      </c>
      <c r="H123" s="74"/>
      <c r="I123" s="48"/>
    </row>
    <row r="124" spans="1:9" s="47" customFormat="1" ht="51">
      <c r="A124" s="42" t="s">
        <v>164</v>
      </c>
      <c r="B124" s="69" t="s">
        <v>340</v>
      </c>
      <c r="C124" s="43" t="s">
        <v>27</v>
      </c>
      <c r="D124" s="44">
        <v>1</v>
      </c>
      <c r="E124" s="45"/>
      <c r="F124" s="75" t="str" cm="1">
        <f t="array" ref="F124">numtext(E124)</f>
        <v>CERO PESOS 00/100 M.N.</v>
      </c>
      <c r="G124" s="46">
        <f t="shared" si="37" ref="G124">ROUND(D124*E124,2)</f>
        <v>0</v>
      </c>
      <c r="H124" s="74"/>
      <c r="I124" s="48"/>
    </row>
    <row r="125" spans="1:9" s="47" customFormat="1" ht="89.25">
      <c r="A125" s="42" t="s">
        <v>183</v>
      </c>
      <c r="B125" s="69" t="s">
        <v>341</v>
      </c>
      <c r="C125" s="43" t="s">
        <v>27</v>
      </c>
      <c r="D125" s="44">
        <v>2</v>
      </c>
      <c r="E125" s="45"/>
      <c r="F125" s="75" t="str" cm="1">
        <f t="array" ref="F125">numtext(E125)</f>
        <v>CERO PESOS 00/100 M.N.</v>
      </c>
      <c r="G125" s="46">
        <f t="shared" si="38" ref="G125">ROUND(D125*E125,2)</f>
        <v>0</v>
      </c>
      <c r="H125" s="74"/>
      <c r="I125" s="48"/>
    </row>
    <row r="126" spans="1:9" s="47" customFormat="1" ht="38.25">
      <c r="A126" s="42" t="s">
        <v>184</v>
      </c>
      <c r="B126" s="69" t="s">
        <v>234</v>
      </c>
      <c r="C126" s="43" t="s">
        <v>27</v>
      </c>
      <c r="D126" s="44">
        <v>16</v>
      </c>
      <c r="E126" s="45"/>
      <c r="F126" s="75" t="str" cm="1">
        <f t="array" ref="F126">numtext(E126)</f>
        <v>CERO PESOS 00/100 M.N.</v>
      </c>
      <c r="G126" s="46">
        <f t="shared" si="39" ref="G126">ROUND(D126*E126,2)</f>
        <v>0</v>
      </c>
      <c r="H126" s="74"/>
      <c r="I126" s="48"/>
    </row>
    <row r="127" spans="1:9" s="47" customFormat="1" ht="38.25">
      <c r="A127" s="42" t="s">
        <v>326</v>
      </c>
      <c r="B127" s="69" t="s">
        <v>136</v>
      </c>
      <c r="C127" s="43" t="s">
        <v>27</v>
      </c>
      <c r="D127" s="44">
        <v>2</v>
      </c>
      <c r="E127" s="45"/>
      <c r="F127" s="75" t="str" cm="1">
        <f t="array" ref="F127">numtext(E127)</f>
        <v>CERO PESOS 00/100 M.N.</v>
      </c>
      <c r="G127" s="46">
        <f>ROUND(D127*E127,2)</f>
        <v>0</v>
      </c>
      <c r="H127" s="74"/>
      <c r="I127" s="48"/>
    </row>
    <row r="128" spans="1:9" s="47" customFormat="1" ht="15">
      <c r="A128" s="49" t="s">
        <v>41</v>
      </c>
      <c r="B128" s="49" t="s">
        <v>137</v>
      </c>
      <c r="C128" s="50"/>
      <c r="D128" s="51"/>
      <c r="E128" s="45"/>
      <c r="F128" s="76"/>
      <c r="G128" s="54">
        <f>SUM(G129:G132)</f>
        <v>0</v>
      </c>
      <c r="H128" s="74"/>
      <c r="I128" s="48"/>
    </row>
    <row r="129" spans="1:9" s="47" customFormat="1" ht="89.25">
      <c r="A129" s="42" t="s">
        <v>327</v>
      </c>
      <c r="B129" s="69" t="s">
        <v>138</v>
      </c>
      <c r="C129" s="43" t="s">
        <v>23</v>
      </c>
      <c r="D129" s="44">
        <v>2.89</v>
      </c>
      <c r="E129" s="45"/>
      <c r="F129" s="75" t="str" cm="1">
        <f t="array" ref="F129">numtext(E129)</f>
        <v>CERO PESOS 00/100 M.N.</v>
      </c>
      <c r="G129" s="46">
        <f t="shared" si="40" ref="G129:G130">ROUND(D129*E129,2)</f>
        <v>0</v>
      </c>
      <c r="H129" s="74"/>
      <c r="I129" s="48"/>
    </row>
    <row r="130" spans="1:9" s="47" customFormat="1" ht="63.75">
      <c r="A130" s="42" t="s">
        <v>185</v>
      </c>
      <c r="B130" s="69" t="s">
        <v>339</v>
      </c>
      <c r="C130" s="43" t="s">
        <v>23</v>
      </c>
      <c r="D130" s="44">
        <v>0.60</v>
      </c>
      <c r="E130" s="45"/>
      <c r="F130" s="75" t="str" cm="1">
        <f t="array" ref="F130">numtext(E130)</f>
        <v>CERO PESOS 00/100 M.N.</v>
      </c>
      <c r="G130" s="46">
        <f t="shared" si="40"/>
        <v>0</v>
      </c>
      <c r="H130" s="74"/>
      <c r="I130" s="48"/>
    </row>
    <row r="131" spans="1:9" s="47" customFormat="1" ht="63.75">
      <c r="A131" s="42" t="s">
        <v>328</v>
      </c>
      <c r="B131" s="69" t="s">
        <v>289</v>
      </c>
      <c r="C131" s="43" t="s">
        <v>23</v>
      </c>
      <c r="D131" s="44">
        <v>2.29</v>
      </c>
      <c r="E131" s="45"/>
      <c r="F131" s="75" t="str" cm="1">
        <f t="array" ref="F131">numtext(E131)</f>
        <v>CERO PESOS 00/100 M.N.</v>
      </c>
      <c r="G131" s="46">
        <f>ROUND(D131*E131,2)</f>
        <v>0</v>
      </c>
      <c r="H131" s="74"/>
      <c r="I131" s="48"/>
    </row>
    <row r="132" spans="1:9" s="47" customFormat="1" ht="51">
      <c r="A132" s="42" t="s">
        <v>186</v>
      </c>
      <c r="B132" s="69" t="s">
        <v>139</v>
      </c>
      <c r="C132" s="43" t="s">
        <v>23</v>
      </c>
      <c r="D132" s="44">
        <v>3.40</v>
      </c>
      <c r="E132" s="45"/>
      <c r="F132" s="75" t="str" cm="1">
        <f t="array" ref="F132">numtext(E132)</f>
        <v>CERO PESOS 00/100 M.N.</v>
      </c>
      <c r="G132" s="46">
        <f>ROUND(D132*E132,2)</f>
        <v>0</v>
      </c>
      <c r="H132" s="74"/>
      <c r="I132" s="48"/>
    </row>
    <row r="133" spans="1:9" s="47" customFormat="1" ht="15">
      <c r="A133" s="49" t="s">
        <v>42</v>
      </c>
      <c r="B133" s="49" t="s">
        <v>342</v>
      </c>
      <c r="C133" s="50"/>
      <c r="D133" s="51"/>
      <c r="E133" s="45"/>
      <c r="F133" s="76"/>
      <c r="G133" s="54">
        <f>SUM(G134:G137)</f>
        <v>0</v>
      </c>
      <c r="H133" s="74"/>
      <c r="I133" s="48"/>
    </row>
    <row r="134" spans="1:9" s="47" customFormat="1" ht="25.5">
      <c r="A134" s="42" t="s">
        <v>329</v>
      </c>
      <c r="B134" s="69" t="s">
        <v>201</v>
      </c>
      <c r="C134" s="43" t="s">
        <v>23</v>
      </c>
      <c r="D134" s="44">
        <v>40</v>
      </c>
      <c r="E134" s="45"/>
      <c r="F134" s="75" t="str" cm="1">
        <f t="array" ref="F134">numtext(E134)</f>
        <v>CERO PESOS 00/100 M.N.</v>
      </c>
      <c r="G134" s="46">
        <f t="shared" si="41" ref="G134:G137">ROUND(D134*E134,2)</f>
        <v>0</v>
      </c>
      <c r="H134" s="74"/>
      <c r="I134" s="48"/>
    </row>
    <row r="135" spans="1:9" s="47" customFormat="1" ht="63.75">
      <c r="A135" s="42" t="s">
        <v>187</v>
      </c>
      <c r="B135" s="69" t="s">
        <v>343</v>
      </c>
      <c r="C135" s="43" t="s">
        <v>25</v>
      </c>
      <c r="D135" s="44">
        <v>460</v>
      </c>
      <c r="E135" s="45"/>
      <c r="F135" s="75" t="str" cm="1">
        <f t="array" ref="F135">numtext(E135)</f>
        <v>CERO PESOS 00/100 M.N.</v>
      </c>
      <c r="G135" s="46">
        <f t="shared" si="41"/>
        <v>0</v>
      </c>
      <c r="H135" s="74"/>
      <c r="I135" s="48"/>
    </row>
    <row r="136" spans="1:9" s="47" customFormat="1" ht="51">
      <c r="A136" s="42" t="s">
        <v>270</v>
      </c>
      <c r="B136" s="69" t="s">
        <v>99</v>
      </c>
      <c r="C136" s="43" t="s">
        <v>24</v>
      </c>
      <c r="D136" s="44">
        <v>3.60</v>
      </c>
      <c r="E136" s="45"/>
      <c r="F136" s="75" t="str" cm="1">
        <f t="array" ref="F136">numtext(E136)</f>
        <v>CERO PESOS 00/100 M.N.</v>
      </c>
      <c r="G136" s="46">
        <f t="shared" si="41"/>
        <v>0</v>
      </c>
      <c r="H136" s="74"/>
      <c r="I136" s="48"/>
    </row>
    <row r="137" spans="1:9" s="47" customFormat="1" ht="63.75">
      <c r="A137" s="42" t="s">
        <v>271</v>
      </c>
      <c r="B137" s="69" t="s">
        <v>344</v>
      </c>
      <c r="C137" s="43" t="s">
        <v>26</v>
      </c>
      <c r="D137" s="44">
        <v>80</v>
      </c>
      <c r="E137" s="45"/>
      <c r="F137" s="75" t="str" cm="1">
        <f t="array" ref="F137">numtext(E137)</f>
        <v>CERO PESOS 00/100 M.N.</v>
      </c>
      <c r="G137" s="46">
        <f t="shared" si="41"/>
        <v>0</v>
      </c>
      <c r="H137" s="74"/>
      <c r="I137" s="48"/>
    </row>
    <row r="138" spans="1:9" s="47" customFormat="1" ht="15">
      <c r="A138" s="49" t="s">
        <v>43</v>
      </c>
      <c r="B138" s="49" t="s">
        <v>140</v>
      </c>
      <c r="C138" s="50"/>
      <c r="D138" s="51"/>
      <c r="E138" s="45"/>
      <c r="F138" s="76"/>
      <c r="G138" s="54">
        <f>SUM(G139:G139)</f>
        <v>0</v>
      </c>
      <c r="H138" s="74"/>
      <c r="I138" s="48"/>
    </row>
    <row r="139" spans="1:9" s="47" customFormat="1" ht="76.5">
      <c r="A139" s="42" t="s">
        <v>272</v>
      </c>
      <c r="B139" s="69" t="s">
        <v>338</v>
      </c>
      <c r="C139" s="43" t="s">
        <v>27</v>
      </c>
      <c r="D139" s="44">
        <v>1</v>
      </c>
      <c r="E139" s="45"/>
      <c r="F139" s="75" t="str" cm="1">
        <f t="array" ref="F139">numtext(E139)</f>
        <v>CERO PESOS 00/100 M.N.</v>
      </c>
      <c r="G139" s="46">
        <f t="shared" si="42" ref="G139">ROUND(D139*E139,2)</f>
        <v>0</v>
      </c>
      <c r="H139" s="74"/>
      <c r="I139" s="48"/>
    </row>
    <row r="140" spans="1:9" s="47" customFormat="1" ht="15">
      <c r="A140" s="49" t="s">
        <v>44</v>
      </c>
      <c r="B140" s="49" t="s">
        <v>141</v>
      </c>
      <c r="C140" s="50"/>
      <c r="D140" s="51"/>
      <c r="E140" s="45"/>
      <c r="F140" s="76"/>
      <c r="G140" s="54">
        <f>SUM(G141:G145)</f>
        <v>0</v>
      </c>
      <c r="H140" s="74"/>
      <c r="I140" s="48"/>
    </row>
    <row r="141" spans="1:9" s="47" customFormat="1" ht="178.5">
      <c r="A141" s="42" t="s">
        <v>273</v>
      </c>
      <c r="B141" s="69" t="s">
        <v>288</v>
      </c>
      <c r="C141" s="43" t="s">
        <v>27</v>
      </c>
      <c r="D141" s="44">
        <v>1</v>
      </c>
      <c r="E141" s="45"/>
      <c r="F141" s="75" t="str" cm="1">
        <f t="array" ref="F141">numtext(E141)</f>
        <v>CERO PESOS 00/100 M.N.</v>
      </c>
      <c r="G141" s="46">
        <f t="shared" si="43" ref="G141">ROUND(D141*E141,2)</f>
        <v>0</v>
      </c>
      <c r="H141" s="74"/>
      <c r="I141" s="48"/>
    </row>
    <row r="142" spans="1:9" s="47" customFormat="1" ht="140.25">
      <c r="A142" s="42" t="s">
        <v>401</v>
      </c>
      <c r="B142" s="69" t="s">
        <v>142</v>
      </c>
      <c r="C142" s="43" t="s">
        <v>27</v>
      </c>
      <c r="D142" s="44">
        <v>2</v>
      </c>
      <c r="E142" s="45"/>
      <c r="F142" s="75" t="str" cm="1">
        <f t="array" ref="F142">numtext(E142)</f>
        <v>CERO PESOS 00/100 M.N.</v>
      </c>
      <c r="G142" s="46">
        <f t="shared" si="44" ref="G142">ROUND(D142*E142,2)</f>
        <v>0</v>
      </c>
      <c r="H142" s="74"/>
      <c r="I142" s="48"/>
    </row>
    <row r="143" spans="1:9" s="47" customFormat="1" ht="63.75">
      <c r="A143" s="42" t="s">
        <v>402</v>
      </c>
      <c r="B143" s="69" t="s">
        <v>89</v>
      </c>
      <c r="C143" s="43" t="s">
        <v>27</v>
      </c>
      <c r="D143" s="44">
        <v>1</v>
      </c>
      <c r="E143" s="45"/>
      <c r="F143" s="75" t="str" cm="1">
        <f t="array" ref="F143">numtext(E143)</f>
        <v>CERO PESOS 00/100 M.N.</v>
      </c>
      <c r="G143" s="46">
        <f t="shared" si="45" ref="G143">ROUND(D143*E143,2)</f>
        <v>0</v>
      </c>
      <c r="H143" s="74"/>
      <c r="I143" s="48"/>
    </row>
    <row r="144" spans="1:9" s="47" customFormat="1" ht="89.25">
      <c r="A144" s="42" t="s">
        <v>403</v>
      </c>
      <c r="B144" s="69" t="s">
        <v>90</v>
      </c>
      <c r="C144" s="43" t="s">
        <v>27</v>
      </c>
      <c r="D144" s="44">
        <v>1</v>
      </c>
      <c r="E144" s="45"/>
      <c r="F144" s="75" t="str" cm="1">
        <f t="array" ref="F144">numtext(E144)</f>
        <v>CERO PESOS 00/100 M.N.</v>
      </c>
      <c r="G144" s="46">
        <f t="shared" si="46" ref="G144:G145">ROUND(D144*E144,2)</f>
        <v>0</v>
      </c>
      <c r="H144" s="74"/>
      <c r="I144" s="48"/>
    </row>
    <row r="145" spans="1:9" s="47" customFormat="1" ht="63.75">
      <c r="A145" s="42" t="s">
        <v>404</v>
      </c>
      <c r="B145" s="69" t="s">
        <v>295</v>
      </c>
      <c r="C145" s="43" t="s">
        <v>27</v>
      </c>
      <c r="D145" s="44">
        <v>1</v>
      </c>
      <c r="E145" s="45"/>
      <c r="F145" s="75" t="str" cm="1">
        <f t="array" ref="F145">numtext(E145)</f>
        <v>CERO PESOS 00/100 M.N.</v>
      </c>
      <c r="G145" s="46">
        <f t="shared" si="46"/>
        <v>0</v>
      </c>
      <c r="H145" s="74"/>
      <c r="I145" s="48"/>
    </row>
    <row r="146" spans="1:9" s="47" customFormat="1" ht="15">
      <c r="A146" s="49" t="s">
        <v>45</v>
      </c>
      <c r="B146" s="49" t="s">
        <v>143</v>
      </c>
      <c r="C146" s="50"/>
      <c r="D146" s="51"/>
      <c r="E146" s="45"/>
      <c r="F146" s="76"/>
      <c r="G146" s="54">
        <f>SUM(G147:G154)</f>
        <v>0</v>
      </c>
      <c r="H146" s="74"/>
      <c r="I146" s="48"/>
    </row>
    <row r="147" spans="1:9" s="47" customFormat="1" ht="51">
      <c r="A147" s="42" t="s">
        <v>188</v>
      </c>
      <c r="B147" s="69" t="s">
        <v>82</v>
      </c>
      <c r="C147" s="43" t="s">
        <v>26</v>
      </c>
      <c r="D147" s="44">
        <v>10.39</v>
      </c>
      <c r="E147" s="45"/>
      <c r="F147" s="75" t="str" cm="1">
        <f t="array" ref="F147">numtext(E147)</f>
        <v>CERO PESOS 00/100 M.N.</v>
      </c>
      <c r="G147" s="46">
        <f t="shared" si="47" ref="G147:G154">ROUND(D147*E147,2)</f>
        <v>0</v>
      </c>
      <c r="H147" s="74"/>
      <c r="I147" s="48"/>
    </row>
    <row r="148" spans="1:9" s="47" customFormat="1" ht="25.5">
      <c r="A148" s="42" t="s">
        <v>405</v>
      </c>
      <c r="B148" s="69" t="s">
        <v>297</v>
      </c>
      <c r="C148" s="43" t="s">
        <v>26</v>
      </c>
      <c r="D148" s="44">
        <v>10.39</v>
      </c>
      <c r="E148" s="45"/>
      <c r="F148" s="75" t="str" cm="1">
        <f t="array" ref="F148">numtext(E148)</f>
        <v>CERO PESOS 00/100 M.N.</v>
      </c>
      <c r="G148" s="46">
        <f t="shared" si="47"/>
        <v>0</v>
      </c>
      <c r="H148" s="74"/>
      <c r="I148" s="48"/>
    </row>
    <row r="149" spans="1:9" s="47" customFormat="1" ht="38.25">
      <c r="A149" s="42" t="s">
        <v>189</v>
      </c>
      <c r="B149" s="69" t="s">
        <v>94</v>
      </c>
      <c r="C149" s="43" t="s">
        <v>27</v>
      </c>
      <c r="D149" s="44">
        <v>3</v>
      </c>
      <c r="E149" s="45"/>
      <c r="F149" s="75" t="str" cm="1">
        <f t="array" ref="F149">numtext(E149)</f>
        <v>CERO PESOS 00/100 M.N.</v>
      </c>
      <c r="G149" s="46">
        <f t="shared" si="47"/>
        <v>0</v>
      </c>
      <c r="H149" s="74"/>
      <c r="I149" s="48"/>
    </row>
    <row r="150" spans="1:9" s="47" customFormat="1" ht="38.25">
      <c r="A150" s="42" t="s">
        <v>330</v>
      </c>
      <c r="B150" s="69" t="s">
        <v>71</v>
      </c>
      <c r="C150" s="43" t="s">
        <v>26</v>
      </c>
      <c r="D150" s="44">
        <v>10.39</v>
      </c>
      <c r="E150" s="45"/>
      <c r="F150" s="75" t="str" cm="1">
        <f t="array" ref="F150">numtext(E150)</f>
        <v>CERO PESOS 00/100 M.N.</v>
      </c>
      <c r="G150" s="46">
        <f t="shared" si="47"/>
        <v>0</v>
      </c>
      <c r="H150" s="74"/>
      <c r="I150" s="48"/>
    </row>
    <row r="151" spans="1:9" s="47" customFormat="1" ht="51">
      <c r="A151" s="42" t="s">
        <v>331</v>
      </c>
      <c r="B151" s="69" t="s">
        <v>144</v>
      </c>
      <c r="C151" s="43" t="s">
        <v>27</v>
      </c>
      <c r="D151" s="44">
        <v>10</v>
      </c>
      <c r="E151" s="45"/>
      <c r="F151" s="75" t="str" cm="1">
        <f t="array" ref="F151">numtext(E151)</f>
        <v>CERO PESOS 00/100 M.N.</v>
      </c>
      <c r="G151" s="46">
        <f t="shared" si="47"/>
        <v>0</v>
      </c>
      <c r="H151" s="74"/>
      <c r="I151" s="48"/>
    </row>
    <row r="152" spans="1:9" s="47" customFormat="1" ht="38.25">
      <c r="A152" s="42" t="s">
        <v>190</v>
      </c>
      <c r="B152" s="69" t="s">
        <v>356</v>
      </c>
      <c r="C152" s="43" t="s">
        <v>27</v>
      </c>
      <c r="D152" s="44">
        <v>1</v>
      </c>
      <c r="E152" s="45"/>
      <c r="F152" s="75" t="str" cm="1">
        <f t="array" ref="F152">numtext(E152)</f>
        <v>CERO PESOS 00/100 M.N.</v>
      </c>
      <c r="G152" s="46">
        <f t="shared" si="47"/>
        <v>0</v>
      </c>
      <c r="H152" s="74"/>
      <c r="I152" s="48"/>
    </row>
    <row r="153" spans="1:9" s="47" customFormat="1" ht="63.75">
      <c r="A153" s="42" t="s">
        <v>191</v>
      </c>
      <c r="B153" s="69" t="s">
        <v>298</v>
      </c>
      <c r="C153" s="43" t="s">
        <v>27</v>
      </c>
      <c r="D153" s="44">
        <v>2</v>
      </c>
      <c r="E153" s="45"/>
      <c r="F153" s="75" t="str" cm="1">
        <f t="array" ref="F153">numtext(E153)</f>
        <v>CERO PESOS 00/100 M.N.</v>
      </c>
      <c r="G153" s="46">
        <f t="shared" si="47"/>
        <v>0</v>
      </c>
      <c r="H153" s="74"/>
      <c r="I153" s="48"/>
    </row>
    <row r="154" spans="1:9" s="47" customFormat="1" ht="38.25">
      <c r="A154" s="42" t="s">
        <v>192</v>
      </c>
      <c r="B154" s="69" t="s">
        <v>242</v>
      </c>
      <c r="C154" s="43" t="s">
        <v>27</v>
      </c>
      <c r="D154" s="44">
        <v>1</v>
      </c>
      <c r="E154" s="45"/>
      <c r="F154" s="75" t="str" cm="1">
        <f t="array" ref="F154">numtext(E154)</f>
        <v>CERO PESOS 00/100 M.N.</v>
      </c>
      <c r="G154" s="46">
        <f t="shared" si="47"/>
        <v>0</v>
      </c>
      <c r="H154" s="74"/>
      <c r="I154" s="48"/>
    </row>
    <row r="155" spans="1:9" s="47" customFormat="1" ht="15">
      <c r="A155" s="49" t="s">
        <v>46</v>
      </c>
      <c r="B155" s="49" t="s">
        <v>145</v>
      </c>
      <c r="C155" s="50"/>
      <c r="D155" s="51"/>
      <c r="E155" s="45"/>
      <c r="F155" s="76"/>
      <c r="G155" s="54">
        <f>SUM(G156:G164)</f>
        <v>0</v>
      </c>
      <c r="H155" s="74"/>
      <c r="I155" s="48"/>
    </row>
    <row r="156" spans="1:9" s="47" customFormat="1" ht="76.5">
      <c r="A156" s="42" t="s">
        <v>274</v>
      </c>
      <c r="B156" s="69" t="s">
        <v>238</v>
      </c>
      <c r="C156" s="43" t="s">
        <v>28</v>
      </c>
      <c r="D156" s="44">
        <v>6</v>
      </c>
      <c r="E156" s="45"/>
      <c r="F156" s="75" t="str" cm="1">
        <f t="array" ref="F156">numtext(E156)</f>
        <v>CERO PESOS 00/100 M.N.</v>
      </c>
      <c r="G156" s="46">
        <f t="shared" si="48" ref="G156:G159">ROUND(D156*E156,2)</f>
        <v>0</v>
      </c>
      <c r="H156" s="74"/>
      <c r="I156" s="48"/>
    </row>
    <row r="157" spans="1:9" s="47" customFormat="1" ht="38.25">
      <c r="A157" s="42" t="s">
        <v>275</v>
      </c>
      <c r="B157" s="69" t="s">
        <v>67</v>
      </c>
      <c r="C157" s="43" t="s">
        <v>27</v>
      </c>
      <c r="D157" s="44">
        <v>6</v>
      </c>
      <c r="E157" s="45"/>
      <c r="F157" s="75" t="str" cm="1">
        <f t="array" ref="F157">numtext(E157)</f>
        <v>CERO PESOS 00/100 M.N.</v>
      </c>
      <c r="G157" s="46">
        <f>ROUND(D157*E157,2)</f>
        <v>0</v>
      </c>
      <c r="H157" s="74"/>
      <c r="I157" s="48"/>
    </row>
    <row r="158" spans="1:9" s="47" customFormat="1" ht="38.25">
      <c r="A158" s="42" t="s">
        <v>406</v>
      </c>
      <c r="B158" s="69" t="s">
        <v>61</v>
      </c>
      <c r="C158" s="43" t="s">
        <v>27</v>
      </c>
      <c r="D158" s="44">
        <v>6</v>
      </c>
      <c r="E158" s="45"/>
      <c r="F158" s="75" t="str" cm="1">
        <f t="array" ref="F158">numtext(E158)</f>
        <v>CERO PESOS 00/100 M.N.</v>
      </c>
      <c r="G158" s="46">
        <f t="shared" si="49" ref="G158">ROUND(D158*E158,2)</f>
        <v>0</v>
      </c>
      <c r="H158" s="74"/>
      <c r="I158" s="48"/>
    </row>
    <row r="159" spans="1:9" s="47" customFormat="1" ht="38.25">
      <c r="A159" s="42" t="s">
        <v>276</v>
      </c>
      <c r="B159" s="69" t="s">
        <v>218</v>
      </c>
      <c r="C159" s="43" t="s">
        <v>26</v>
      </c>
      <c r="D159" s="44">
        <v>62.51</v>
      </c>
      <c r="E159" s="45"/>
      <c r="F159" s="75" t="str" cm="1">
        <f t="array" ref="F159">numtext(E159)</f>
        <v>CERO PESOS 00/100 M.N.</v>
      </c>
      <c r="G159" s="46">
        <f t="shared" si="48"/>
        <v>0</v>
      </c>
      <c r="H159" s="74"/>
      <c r="I159" s="48"/>
    </row>
    <row r="160" spans="1:9" s="47" customFormat="1" ht="51">
      <c r="A160" s="42" t="s">
        <v>332</v>
      </c>
      <c r="B160" s="69" t="s">
        <v>237</v>
      </c>
      <c r="C160" s="43" t="s">
        <v>27</v>
      </c>
      <c r="D160" s="44">
        <v>63</v>
      </c>
      <c r="E160" s="45"/>
      <c r="F160" s="75" t="str" cm="1">
        <f t="array" ref="F160">numtext(E160)</f>
        <v>CERO PESOS 00/100 M.N.</v>
      </c>
      <c r="G160" s="46">
        <f>ROUND(D160*E160,2)</f>
        <v>0</v>
      </c>
      <c r="H160" s="74"/>
      <c r="I160" s="48"/>
    </row>
    <row r="161" spans="1:9" s="47" customFormat="1" ht="38.25">
      <c r="A161" s="42" t="s">
        <v>277</v>
      </c>
      <c r="B161" s="69" t="s">
        <v>68</v>
      </c>
      <c r="C161" s="43" t="s">
        <v>27</v>
      </c>
      <c r="D161" s="44">
        <v>1</v>
      </c>
      <c r="E161" s="45"/>
      <c r="F161" s="75" t="str" cm="1">
        <f t="array" ref="F161">numtext(E161)</f>
        <v>CERO PESOS 00/100 M.N.</v>
      </c>
      <c r="G161" s="46">
        <f t="shared" si="50" ref="G161">ROUND(D161*E161,2)</f>
        <v>0</v>
      </c>
      <c r="H161" s="74"/>
      <c r="I161" s="48"/>
    </row>
    <row r="162" spans="1:9" s="47" customFormat="1" ht="38.25">
      <c r="A162" s="42" t="s">
        <v>407</v>
      </c>
      <c r="B162" s="69" t="s">
        <v>69</v>
      </c>
      <c r="C162" s="43" t="s">
        <v>27</v>
      </c>
      <c r="D162" s="44">
        <v>1</v>
      </c>
      <c r="E162" s="45"/>
      <c r="F162" s="75" t="str" cm="1">
        <f t="array" ref="F162">numtext(E162)</f>
        <v>CERO PESOS 00/100 M.N.</v>
      </c>
      <c r="G162" s="46">
        <f t="shared" si="51" ref="G162">ROUND(D162*E162,2)</f>
        <v>0</v>
      </c>
      <c r="H162" s="74"/>
      <c r="I162" s="48"/>
    </row>
    <row r="163" spans="1:9" s="47" customFormat="1" ht="38.25">
      <c r="A163" s="42" t="s">
        <v>408</v>
      </c>
      <c r="B163" s="69" t="s">
        <v>70</v>
      </c>
      <c r="C163" s="43" t="s">
        <v>27</v>
      </c>
      <c r="D163" s="44">
        <v>1</v>
      </c>
      <c r="E163" s="45"/>
      <c r="F163" s="75" t="str" cm="1">
        <f t="array" ref="F163">numtext(E163)</f>
        <v>CERO PESOS 00/100 M.N.</v>
      </c>
      <c r="G163" s="46">
        <f t="shared" si="52" ref="G163">ROUND(D163*E163,2)</f>
        <v>0</v>
      </c>
      <c r="H163" s="74"/>
      <c r="I163" s="48"/>
    </row>
    <row r="164" spans="1:9" s="47" customFormat="1" ht="38.25">
      <c r="A164" s="42" t="s">
        <v>409</v>
      </c>
      <c r="B164" s="69" t="s">
        <v>71</v>
      </c>
      <c r="C164" s="43" t="s">
        <v>26</v>
      </c>
      <c r="D164" s="44">
        <v>62.51</v>
      </c>
      <c r="E164" s="45"/>
      <c r="F164" s="75" t="str" cm="1">
        <f t="array" ref="F164">numtext(E164)</f>
        <v>CERO PESOS 00/100 M.N.</v>
      </c>
      <c r="G164" s="46">
        <f t="shared" si="53" ref="G164">ROUND(D164*E164,2)</f>
        <v>0</v>
      </c>
      <c r="H164" s="74"/>
      <c r="I164" s="48"/>
    </row>
    <row r="165" spans="1:9" s="47" customFormat="1" ht="15">
      <c r="A165" s="49" t="s">
        <v>47</v>
      </c>
      <c r="B165" s="49" t="s">
        <v>146</v>
      </c>
      <c r="C165" s="50"/>
      <c r="D165" s="51"/>
      <c r="E165" s="45"/>
      <c r="F165" s="76"/>
      <c r="G165" s="54">
        <f>SUM(G166:G166)</f>
        <v>0</v>
      </c>
      <c r="H165" s="74"/>
      <c r="I165" s="48"/>
    </row>
    <row r="166" spans="1:9" s="47" customFormat="1" ht="89.25">
      <c r="A166" s="42" t="s">
        <v>278</v>
      </c>
      <c r="B166" s="69" t="s">
        <v>62</v>
      </c>
      <c r="C166" s="43" t="s">
        <v>27</v>
      </c>
      <c r="D166" s="44">
        <v>6</v>
      </c>
      <c r="E166" s="45"/>
      <c r="F166" s="75" t="str" cm="1">
        <f t="array" ref="F166">numtext(E166)</f>
        <v>CERO PESOS 00/100 M.N.</v>
      </c>
      <c r="G166" s="46">
        <f t="shared" si="54" ref="G166">ROUND(D166*E166,2)</f>
        <v>0</v>
      </c>
      <c r="H166" s="74"/>
      <c r="I166" s="48"/>
    </row>
    <row r="167" spans="1:9" s="47" customFormat="1" ht="15">
      <c r="A167" s="49" t="s">
        <v>48</v>
      </c>
      <c r="B167" s="49" t="s">
        <v>147</v>
      </c>
      <c r="C167" s="50"/>
      <c r="D167" s="51"/>
      <c r="E167" s="45"/>
      <c r="F167" s="76"/>
      <c r="G167" s="54">
        <f>SUM(G168:G190)</f>
        <v>0</v>
      </c>
      <c r="H167" s="74"/>
      <c r="I167" s="48"/>
    </row>
    <row r="168" spans="1:9" s="47" customFormat="1" ht="63.75">
      <c r="A168" s="42" t="s">
        <v>193</v>
      </c>
      <c r="B168" s="69" t="s">
        <v>528</v>
      </c>
      <c r="C168" s="43" t="s">
        <v>27</v>
      </c>
      <c r="D168" s="44">
        <v>2</v>
      </c>
      <c r="E168" s="45"/>
      <c r="F168" s="75" t="str" cm="1">
        <f t="array" ref="F168">numtext(E168)</f>
        <v>CERO PESOS 00/100 M.N.</v>
      </c>
      <c r="G168" s="46">
        <f t="shared" si="55" ref="G168:G169">ROUND(D168*E168,2)</f>
        <v>0</v>
      </c>
      <c r="H168" s="74"/>
      <c r="I168" s="48"/>
    </row>
    <row r="169" spans="1:9" s="47" customFormat="1" ht="102">
      <c r="A169" s="42" t="s">
        <v>279</v>
      </c>
      <c r="B169" s="69" t="s">
        <v>529</v>
      </c>
      <c r="C169" s="43" t="s">
        <v>27</v>
      </c>
      <c r="D169" s="44">
        <v>1</v>
      </c>
      <c r="E169" s="45"/>
      <c r="F169" s="75" t="str" cm="1">
        <f t="array" ref="F169">numtext(E169)</f>
        <v>CERO PESOS 00/100 M.N.</v>
      </c>
      <c r="G169" s="46">
        <f t="shared" si="55"/>
        <v>0</v>
      </c>
      <c r="H169" s="74"/>
      <c r="I169" s="48"/>
    </row>
    <row r="170" spans="1:9" s="47" customFormat="1" ht="76.5">
      <c r="A170" s="42" t="s">
        <v>333</v>
      </c>
      <c r="B170" s="69" t="s">
        <v>306</v>
      </c>
      <c r="C170" s="43" t="s">
        <v>27</v>
      </c>
      <c r="D170" s="44">
        <v>1</v>
      </c>
      <c r="E170" s="45"/>
      <c r="F170" s="75" t="str" cm="1">
        <f t="array" ref="F170">numtext(E170)</f>
        <v>CERO PESOS 00/100 M.N.</v>
      </c>
      <c r="G170" s="46">
        <f t="shared" si="56" ref="G170">ROUND(D170*E170,2)</f>
        <v>0</v>
      </c>
      <c r="H170" s="74"/>
      <c r="I170" s="48"/>
    </row>
    <row r="171" spans="1:9" s="47" customFormat="1" ht="76.5">
      <c r="A171" s="42" t="s">
        <v>280</v>
      </c>
      <c r="B171" s="69" t="s">
        <v>307</v>
      </c>
      <c r="C171" s="43" t="s">
        <v>27</v>
      </c>
      <c r="D171" s="44">
        <v>2</v>
      </c>
      <c r="E171" s="45"/>
      <c r="F171" s="75" t="str" cm="1">
        <f t="array" ref="F171">numtext(E171)</f>
        <v>CERO PESOS 00/100 M.N.</v>
      </c>
      <c r="G171" s="46">
        <f>ROUND(D171*E171,2)</f>
        <v>0</v>
      </c>
      <c r="H171" s="74"/>
      <c r="I171" s="48"/>
    </row>
    <row r="172" spans="1:9" s="47" customFormat="1" ht="63.75">
      <c r="A172" s="42" t="s">
        <v>281</v>
      </c>
      <c r="B172" s="69" t="s">
        <v>352</v>
      </c>
      <c r="C172" s="43" t="s">
        <v>27</v>
      </c>
      <c r="D172" s="44">
        <v>1</v>
      </c>
      <c r="E172" s="45"/>
      <c r="F172" s="75" t="str" cm="1">
        <f t="array" ref="F172">numtext(E172)</f>
        <v>CERO PESOS 00/100 M.N.</v>
      </c>
      <c r="G172" s="46">
        <f t="shared" si="57" ref="G172:G175">ROUND(D172*E172,2)</f>
        <v>0</v>
      </c>
      <c r="H172" s="74"/>
      <c r="I172" s="48"/>
    </row>
    <row r="173" spans="1:9" s="47" customFormat="1" ht="63.75">
      <c r="A173" s="42" t="s">
        <v>282</v>
      </c>
      <c r="B173" s="69" t="s">
        <v>240</v>
      </c>
      <c r="C173" s="43" t="s">
        <v>27</v>
      </c>
      <c r="D173" s="44">
        <v>12</v>
      </c>
      <c r="E173" s="45"/>
      <c r="F173" s="75" t="str" cm="1">
        <f t="array" ref="F173">numtext(E173)</f>
        <v>CERO PESOS 00/100 M.N.</v>
      </c>
      <c r="G173" s="46">
        <f t="shared" si="57"/>
        <v>0</v>
      </c>
      <c r="H173" s="74"/>
      <c r="I173" s="48"/>
    </row>
    <row r="174" spans="1:9" s="47" customFormat="1" ht="25.5">
      <c r="A174" s="42" t="s">
        <v>283</v>
      </c>
      <c r="B174" s="69" t="s">
        <v>241</v>
      </c>
      <c r="C174" s="43" t="s">
        <v>27</v>
      </c>
      <c r="D174" s="44">
        <v>8</v>
      </c>
      <c r="E174" s="45"/>
      <c r="F174" s="75" t="str" cm="1">
        <f t="array" ref="F174">numtext(E174)</f>
        <v>CERO PESOS 00/100 M.N.</v>
      </c>
      <c r="G174" s="46">
        <f t="shared" si="57"/>
        <v>0</v>
      </c>
      <c r="H174" s="74"/>
      <c r="I174" s="48"/>
    </row>
    <row r="175" spans="1:9" s="47" customFormat="1" ht="38.25">
      <c r="A175" s="42" t="s">
        <v>334</v>
      </c>
      <c r="B175" s="69" t="s">
        <v>245</v>
      </c>
      <c r="C175" s="43" t="s">
        <v>27</v>
      </c>
      <c r="D175" s="44">
        <v>2</v>
      </c>
      <c r="E175" s="45"/>
      <c r="F175" s="75" t="str" cm="1">
        <f t="array" ref="F175">numtext(E175)</f>
        <v>CERO PESOS 00/100 M.N.</v>
      </c>
      <c r="G175" s="46">
        <f t="shared" si="57"/>
        <v>0</v>
      </c>
      <c r="H175" s="74"/>
      <c r="I175" s="48"/>
    </row>
    <row r="176" spans="1:9" s="47" customFormat="1" ht="63.75">
      <c r="A176" s="42" t="s">
        <v>335</v>
      </c>
      <c r="B176" s="69" t="s">
        <v>246</v>
      </c>
      <c r="C176" s="43" t="s">
        <v>27</v>
      </c>
      <c r="D176" s="44">
        <v>4</v>
      </c>
      <c r="E176" s="45"/>
      <c r="F176" s="75" t="str" cm="1">
        <f t="array" ref="F176">numtext(E176)</f>
        <v>CERO PESOS 00/100 M.N.</v>
      </c>
      <c r="G176" s="46">
        <f>ROUND(D176*E176,2)</f>
        <v>0</v>
      </c>
      <c r="H176" s="74"/>
      <c r="I176" s="48"/>
    </row>
    <row r="177" spans="1:9" s="47" customFormat="1" ht="63.75">
      <c r="A177" s="42" t="s">
        <v>194</v>
      </c>
      <c r="B177" s="69" t="s">
        <v>244</v>
      </c>
      <c r="C177" s="43" t="s">
        <v>27</v>
      </c>
      <c r="D177" s="44">
        <v>4</v>
      </c>
      <c r="E177" s="45"/>
      <c r="F177" s="75" t="str" cm="1">
        <f t="array" ref="F177">numtext(E177)</f>
        <v>CERO PESOS 00/100 M.N.</v>
      </c>
      <c r="G177" s="46">
        <f t="shared" si="58" ref="G177:G181">ROUND(D177*E177,2)</f>
        <v>0</v>
      </c>
      <c r="H177" s="74"/>
      <c r="I177" s="48"/>
    </row>
    <row r="178" spans="1:9" s="47" customFormat="1" ht="102">
      <c r="A178" s="42" t="s">
        <v>195</v>
      </c>
      <c r="B178" s="69" t="s">
        <v>148</v>
      </c>
      <c r="C178" s="43" t="s">
        <v>27</v>
      </c>
      <c r="D178" s="44">
        <v>12</v>
      </c>
      <c r="E178" s="45"/>
      <c r="F178" s="75" t="str" cm="1">
        <f t="array" ref="F178">numtext(E178)</f>
        <v>CERO PESOS 00/100 M.N.</v>
      </c>
      <c r="G178" s="46">
        <f t="shared" si="58"/>
        <v>0</v>
      </c>
      <c r="H178" s="74"/>
      <c r="I178" s="48"/>
    </row>
    <row r="179" spans="1:9" s="47" customFormat="1" ht="127.5">
      <c r="A179" s="42" t="s">
        <v>196</v>
      </c>
      <c r="B179" s="69" t="s">
        <v>149</v>
      </c>
      <c r="C179" s="43" t="s">
        <v>25</v>
      </c>
      <c r="D179" s="44">
        <v>59.06</v>
      </c>
      <c r="E179" s="45"/>
      <c r="F179" s="75" t="str" cm="1">
        <f t="array" ref="F179">numtext(E179)</f>
        <v>CERO PESOS 00/100 M.N.</v>
      </c>
      <c r="G179" s="46">
        <f t="shared" si="58"/>
        <v>0</v>
      </c>
      <c r="H179" s="74"/>
      <c r="I179" s="48"/>
    </row>
    <row r="180" spans="1:9" s="47" customFormat="1" ht="89.25">
      <c r="A180" s="42" t="s">
        <v>284</v>
      </c>
      <c r="B180" s="69" t="s">
        <v>252</v>
      </c>
      <c r="C180" s="43" t="s">
        <v>23</v>
      </c>
      <c r="D180" s="44">
        <v>10.22</v>
      </c>
      <c r="E180" s="45"/>
      <c r="F180" s="75" t="str" cm="1">
        <f t="array" ref="F180">numtext(E180)</f>
        <v>CERO PESOS 00/100 M.N.</v>
      </c>
      <c r="G180" s="46">
        <f t="shared" si="58"/>
        <v>0</v>
      </c>
      <c r="H180" s="74"/>
      <c r="I180" s="48"/>
    </row>
    <row r="181" spans="1:9" s="47" customFormat="1" ht="102">
      <c r="A181" s="42" t="s">
        <v>197</v>
      </c>
      <c r="B181" s="69" t="s">
        <v>251</v>
      </c>
      <c r="C181" s="43" t="s">
        <v>23</v>
      </c>
      <c r="D181" s="44">
        <v>20.22</v>
      </c>
      <c r="E181" s="45"/>
      <c r="F181" s="75" t="str" cm="1">
        <f t="array" ref="F181">numtext(E181)</f>
        <v>CERO PESOS 00/100 M.N.</v>
      </c>
      <c r="G181" s="46">
        <f t="shared" si="58"/>
        <v>0</v>
      </c>
      <c r="H181" s="74"/>
      <c r="I181" s="48"/>
    </row>
    <row r="182" spans="1:9" s="47" customFormat="1" ht="89.25">
      <c r="A182" s="42" t="s">
        <v>198</v>
      </c>
      <c r="B182" s="69" t="s">
        <v>353</v>
      </c>
      <c r="C182" s="43" t="s">
        <v>27</v>
      </c>
      <c r="D182" s="44">
        <v>2</v>
      </c>
      <c r="E182" s="45"/>
      <c r="F182" s="75" t="str" cm="1">
        <f t="array" ref="F182">numtext(E182)</f>
        <v>CERO PESOS 00/100 M.N.</v>
      </c>
      <c r="G182" s="46">
        <f>ROUND(D182*E182,2)</f>
        <v>0</v>
      </c>
      <c r="H182" s="74"/>
      <c r="I182" s="48"/>
    </row>
    <row r="183" spans="1:9" s="47" customFormat="1" ht="89.25">
      <c r="A183" s="42" t="s">
        <v>336</v>
      </c>
      <c r="B183" s="69" t="s">
        <v>354</v>
      </c>
      <c r="C183" s="43" t="s">
        <v>27</v>
      </c>
      <c r="D183" s="44">
        <v>4</v>
      </c>
      <c r="E183" s="45"/>
      <c r="F183" s="75" t="str" cm="1">
        <f t="array" ref="F183">numtext(E183)</f>
        <v>CERO PESOS 00/100 M.N.</v>
      </c>
      <c r="G183" s="46">
        <f>ROUND(D183*E183,2)</f>
        <v>0</v>
      </c>
      <c r="H183" s="74"/>
      <c r="I183" s="48"/>
    </row>
    <row r="184" spans="1:9" s="47" customFormat="1" ht="89.25">
      <c r="A184" s="42" t="s">
        <v>285</v>
      </c>
      <c r="B184" s="69" t="s">
        <v>355</v>
      </c>
      <c r="C184" s="43" t="s">
        <v>27</v>
      </c>
      <c r="D184" s="44">
        <v>2</v>
      </c>
      <c r="E184" s="45"/>
      <c r="F184" s="75" t="str" cm="1">
        <f t="array" ref="F184">numtext(E184)</f>
        <v>CERO PESOS 00/100 M.N.</v>
      </c>
      <c r="G184" s="46">
        <f t="shared" si="59" ref="G184:G190">ROUND(D184*E184,2)</f>
        <v>0</v>
      </c>
      <c r="H184" s="74"/>
      <c r="I184" s="48"/>
    </row>
    <row r="185" spans="1:9" s="47" customFormat="1" ht="51">
      <c r="A185" s="42" t="s">
        <v>286</v>
      </c>
      <c r="B185" s="69" t="s">
        <v>247</v>
      </c>
      <c r="C185" s="43" t="s">
        <v>26</v>
      </c>
      <c r="D185" s="44">
        <v>50.54</v>
      </c>
      <c r="E185" s="45"/>
      <c r="F185" s="75" t="str" cm="1">
        <f t="array" ref="F185">numtext(E185)</f>
        <v>CERO PESOS 00/100 M.N.</v>
      </c>
      <c r="G185" s="46">
        <f t="shared" si="59"/>
        <v>0</v>
      </c>
      <c r="H185" s="74"/>
      <c r="I185" s="48"/>
    </row>
    <row r="186" spans="1:9" s="47" customFormat="1" ht="51">
      <c r="A186" s="42" t="s">
        <v>287</v>
      </c>
      <c r="B186" s="69" t="s">
        <v>248</v>
      </c>
      <c r="C186" s="43" t="s">
        <v>26</v>
      </c>
      <c r="D186" s="44">
        <v>50.54</v>
      </c>
      <c r="E186" s="45"/>
      <c r="F186" s="75" t="str" cm="1">
        <f t="array" ref="F186">numtext(E186)</f>
        <v>CERO PESOS 00/100 M.N.</v>
      </c>
      <c r="G186" s="46">
        <f t="shared" si="59"/>
        <v>0</v>
      </c>
      <c r="H186" s="74"/>
      <c r="I186" s="48"/>
    </row>
    <row r="187" spans="1:9" s="47" customFormat="1" ht="76.5">
      <c r="A187" s="42" t="s">
        <v>235</v>
      </c>
      <c r="B187" s="69" t="s">
        <v>249</v>
      </c>
      <c r="C187" s="43" t="s">
        <v>27</v>
      </c>
      <c r="D187" s="44">
        <v>25</v>
      </c>
      <c r="E187" s="45"/>
      <c r="F187" s="75" t="str" cm="1">
        <f t="array" ref="F187">numtext(E187)</f>
        <v>CERO PESOS 00/100 M.N.</v>
      </c>
      <c r="G187" s="46">
        <f t="shared" si="59"/>
        <v>0</v>
      </c>
      <c r="H187" s="74"/>
      <c r="I187" s="48"/>
    </row>
    <row r="188" spans="1:9" s="47" customFormat="1" ht="63.75">
      <c r="A188" s="42" t="s">
        <v>410</v>
      </c>
      <c r="B188" s="69" t="s">
        <v>250</v>
      </c>
      <c r="C188" s="43" t="s">
        <v>27</v>
      </c>
      <c r="D188" s="44">
        <v>1</v>
      </c>
      <c r="E188" s="45"/>
      <c r="F188" s="75" t="str" cm="1">
        <f t="array" ref="F188">numtext(E188)</f>
        <v>CERO PESOS 00/100 M.N.</v>
      </c>
      <c r="G188" s="46">
        <f t="shared" si="59"/>
        <v>0</v>
      </c>
      <c r="H188" s="74"/>
      <c r="I188" s="48"/>
    </row>
    <row r="189" spans="1:9" s="47" customFormat="1" ht="51">
      <c r="A189" s="42" t="s">
        <v>411</v>
      </c>
      <c r="B189" s="69" t="s">
        <v>243</v>
      </c>
      <c r="C189" s="43" t="s">
        <v>27</v>
      </c>
      <c r="D189" s="44">
        <v>6</v>
      </c>
      <c r="E189" s="45"/>
      <c r="F189" s="75" t="str" cm="1">
        <f t="array" ref="F189">numtext(E189)</f>
        <v>CERO PESOS 00/100 M.N.</v>
      </c>
      <c r="G189" s="46">
        <f t="shared" si="59"/>
        <v>0</v>
      </c>
      <c r="H189" s="74"/>
      <c r="I189" s="48"/>
    </row>
    <row r="190" spans="1:9" s="47" customFormat="1" ht="63.75">
      <c r="A190" s="42" t="s">
        <v>299</v>
      </c>
      <c r="B190" s="69" t="s">
        <v>150</v>
      </c>
      <c r="C190" s="43" t="s">
        <v>28</v>
      </c>
      <c r="D190" s="44">
        <v>4</v>
      </c>
      <c r="E190" s="45"/>
      <c r="F190" s="75" t="str" cm="1">
        <f t="array" ref="F190">numtext(E190)</f>
        <v>CERO PESOS 00/100 M.N.</v>
      </c>
      <c r="G190" s="46">
        <f t="shared" si="59"/>
        <v>0</v>
      </c>
      <c r="H190" s="74"/>
      <c r="I190" s="48"/>
    </row>
    <row r="191" spans="1:9" s="47" customFormat="1" ht="15">
      <c r="A191" s="49" t="s">
        <v>49</v>
      </c>
      <c r="B191" s="49" t="s">
        <v>151</v>
      </c>
      <c r="C191" s="50"/>
      <c r="D191" s="51"/>
      <c r="E191" s="45"/>
      <c r="F191" s="76"/>
      <c r="G191" s="54">
        <f>SUM(G192:G202)</f>
        <v>0</v>
      </c>
      <c r="H191" s="74"/>
      <c r="I191" s="48"/>
    </row>
    <row r="192" spans="1:9" s="47" customFormat="1" ht="89.25">
      <c r="A192" s="42" t="s">
        <v>504</v>
      </c>
      <c r="B192" s="69" t="s">
        <v>92</v>
      </c>
      <c r="C192" s="43" t="s">
        <v>28</v>
      </c>
      <c r="D192" s="44">
        <v>7</v>
      </c>
      <c r="E192" s="45"/>
      <c r="F192" s="75" t="str" cm="1">
        <f t="array" ref="F192">numtext(E192)</f>
        <v>CERO PESOS 00/100 M.N.</v>
      </c>
      <c r="G192" s="46">
        <f t="shared" si="60" ref="G192">ROUND(D192*E192,2)</f>
        <v>0</v>
      </c>
      <c r="H192" s="74"/>
      <c r="I192" s="48"/>
    </row>
    <row r="193" spans="1:9" s="47" customFormat="1" ht="25.5">
      <c r="A193" s="42" t="s">
        <v>300</v>
      </c>
      <c r="B193" s="69" t="s">
        <v>152</v>
      </c>
      <c r="C193" s="43" t="s">
        <v>26</v>
      </c>
      <c r="D193" s="44">
        <v>8.41</v>
      </c>
      <c r="E193" s="45"/>
      <c r="F193" s="75" t="str" cm="1">
        <f t="array" ref="F193">numtext(E193)</f>
        <v>CERO PESOS 00/100 M.N.</v>
      </c>
      <c r="G193" s="46">
        <f t="shared" si="61" ref="G193">ROUND(D193*E193,2)</f>
        <v>0</v>
      </c>
      <c r="H193" s="74"/>
      <c r="I193" s="48"/>
    </row>
    <row r="194" spans="1:9" s="47" customFormat="1" ht="76.5">
      <c r="A194" s="42" t="s">
        <v>412</v>
      </c>
      <c r="B194" s="69" t="s">
        <v>154</v>
      </c>
      <c r="C194" s="43" t="s">
        <v>26</v>
      </c>
      <c r="D194" s="44">
        <v>33.96</v>
      </c>
      <c r="E194" s="45"/>
      <c r="F194" s="75" t="str" cm="1">
        <f t="array" ref="F194">numtext(E194)</f>
        <v>CERO PESOS 00/100 M.N.</v>
      </c>
      <c r="G194" s="46">
        <f>ROUND(D194*E194,2)</f>
        <v>0</v>
      </c>
      <c r="H194" s="74"/>
      <c r="I194" s="48"/>
    </row>
    <row r="195" spans="1:9" s="47" customFormat="1" ht="38.25">
      <c r="A195" s="42" t="s">
        <v>505</v>
      </c>
      <c r="B195" s="69" t="s">
        <v>155</v>
      </c>
      <c r="C195" s="43" t="s">
        <v>26</v>
      </c>
      <c r="D195" s="44">
        <v>33.96</v>
      </c>
      <c r="E195" s="45"/>
      <c r="F195" s="75" t="str" cm="1">
        <f t="array" ref="F195">numtext(E195)</f>
        <v>CERO PESOS 00/100 M.N.</v>
      </c>
      <c r="G195" s="46">
        <f t="shared" si="62" ref="G195">ROUND(D195*E195,2)</f>
        <v>0</v>
      </c>
      <c r="H195" s="74"/>
      <c r="I195" s="48"/>
    </row>
    <row r="196" spans="1:9" s="47" customFormat="1" ht="76.5">
      <c r="A196" s="42" t="s">
        <v>506</v>
      </c>
      <c r="B196" s="69" t="s">
        <v>95</v>
      </c>
      <c r="C196" s="43" t="s">
        <v>27</v>
      </c>
      <c r="D196" s="44">
        <v>34</v>
      </c>
      <c r="E196" s="45"/>
      <c r="F196" s="75" t="str" cm="1">
        <f t="array" ref="F196">numtext(E196)</f>
        <v>CERO PESOS 00/100 M.N.</v>
      </c>
      <c r="G196" s="46">
        <f t="shared" si="63" ref="G196">ROUND(D196*E196,2)</f>
        <v>0</v>
      </c>
      <c r="H196" s="74"/>
      <c r="I196" s="48"/>
    </row>
    <row r="197" spans="1:9" s="47" customFormat="1" ht="38.25">
      <c r="A197" s="42" t="s">
        <v>301</v>
      </c>
      <c r="B197" s="69" t="s">
        <v>253</v>
      </c>
      <c r="C197" s="43" t="s">
        <v>27</v>
      </c>
      <c r="D197" s="44">
        <v>6</v>
      </c>
      <c r="E197" s="45"/>
      <c r="F197" s="75" t="str" cm="1">
        <f t="array" ref="F197">numtext(E197)</f>
        <v>CERO PESOS 00/100 M.N.</v>
      </c>
      <c r="G197" s="46">
        <f t="shared" si="64" ref="G197:G201">ROUND(D197*E197,2)</f>
        <v>0</v>
      </c>
      <c r="H197" s="74"/>
      <c r="I197" s="48"/>
    </row>
    <row r="198" spans="1:9" s="47" customFormat="1" ht="25.5">
      <c r="A198" s="42" t="s">
        <v>302</v>
      </c>
      <c r="B198" s="69" t="s">
        <v>72</v>
      </c>
      <c r="C198" s="43" t="s">
        <v>27</v>
      </c>
      <c r="D198" s="44">
        <v>6</v>
      </c>
      <c r="E198" s="45"/>
      <c r="F198" s="75" t="str" cm="1">
        <f t="array" ref="F198">numtext(E198)</f>
        <v>CERO PESOS 00/100 M.N.</v>
      </c>
      <c r="G198" s="46">
        <f t="shared" si="65" ref="G198">ROUND(D198*E198,2)</f>
        <v>0</v>
      </c>
      <c r="H198" s="74"/>
      <c r="I198" s="48"/>
    </row>
    <row r="199" spans="1:9" s="47" customFormat="1" ht="25.5">
      <c r="A199" s="42" t="s">
        <v>413</v>
      </c>
      <c r="B199" s="69" t="s">
        <v>73</v>
      </c>
      <c r="C199" s="43" t="s">
        <v>27</v>
      </c>
      <c r="D199" s="44">
        <v>6</v>
      </c>
      <c r="E199" s="45"/>
      <c r="F199" s="75" t="str" cm="1">
        <f t="array" ref="F199">numtext(E199)</f>
        <v>CERO PESOS 00/100 M.N.</v>
      </c>
      <c r="G199" s="46">
        <f t="shared" si="66" ref="G199">ROUND(D199*E199,2)</f>
        <v>0</v>
      </c>
      <c r="H199" s="74"/>
      <c r="I199" s="48"/>
    </row>
    <row r="200" spans="1:9" s="47" customFormat="1" ht="38.25">
      <c r="A200" s="42" t="s">
        <v>414</v>
      </c>
      <c r="B200" s="69" t="s">
        <v>156</v>
      </c>
      <c r="C200" s="43" t="s">
        <v>27</v>
      </c>
      <c r="D200" s="44">
        <v>6</v>
      </c>
      <c r="E200" s="45"/>
      <c r="F200" s="75" t="str" cm="1">
        <f t="array" ref="F200">numtext(E200)</f>
        <v>CERO PESOS 00/100 M.N.</v>
      </c>
      <c r="G200" s="46">
        <f t="shared" si="64"/>
        <v>0</v>
      </c>
      <c r="H200" s="74"/>
      <c r="I200" s="48"/>
    </row>
    <row r="201" spans="1:9" s="47" customFormat="1" ht="38.25">
      <c r="A201" s="42" t="s">
        <v>415</v>
      </c>
      <c r="B201" s="69" t="s">
        <v>157</v>
      </c>
      <c r="C201" s="43" t="s">
        <v>27</v>
      </c>
      <c r="D201" s="44">
        <v>6</v>
      </c>
      <c r="E201" s="45"/>
      <c r="F201" s="75" t="str" cm="1">
        <f t="array" ref="F201">numtext(E201)</f>
        <v>CERO PESOS 00/100 M.N.</v>
      </c>
      <c r="G201" s="46">
        <f t="shared" si="64"/>
        <v>0</v>
      </c>
      <c r="H201" s="74"/>
      <c r="I201" s="48"/>
    </row>
    <row r="202" spans="1:9" s="47" customFormat="1" ht="38.25">
      <c r="A202" s="42" t="s">
        <v>303</v>
      </c>
      <c r="B202" s="69" t="s">
        <v>158</v>
      </c>
      <c r="C202" s="43" t="s">
        <v>27</v>
      </c>
      <c r="D202" s="44">
        <v>1</v>
      </c>
      <c r="E202" s="45"/>
      <c r="F202" s="75" t="str" cm="1">
        <f t="array" ref="F202">numtext(E202)</f>
        <v>CERO PESOS 00/100 M.N.</v>
      </c>
      <c r="G202" s="46">
        <f>ROUND(D202*E202,2)</f>
        <v>0</v>
      </c>
      <c r="H202" s="74"/>
      <c r="I202" s="48"/>
    </row>
    <row r="203" spans="1:9" s="47" customFormat="1" ht="15">
      <c r="A203" s="49" t="s">
        <v>50</v>
      </c>
      <c r="B203" s="49" t="s">
        <v>29</v>
      </c>
      <c r="C203" s="50"/>
      <c r="D203" s="51"/>
      <c r="E203" s="45"/>
      <c r="F203" s="76"/>
      <c r="G203" s="54">
        <f>SUM(G204:G208)</f>
        <v>0</v>
      </c>
      <c r="H203" s="74"/>
      <c r="I203" s="48"/>
    </row>
    <row r="204" spans="1:9" s="47" customFormat="1" ht="89.25">
      <c r="A204" s="42" t="s">
        <v>416</v>
      </c>
      <c r="B204" s="69" t="s">
        <v>93</v>
      </c>
      <c r="C204" s="43" t="s">
        <v>27</v>
      </c>
      <c r="D204" s="44">
        <v>3</v>
      </c>
      <c r="E204" s="45"/>
      <c r="F204" s="75" t="str" cm="1">
        <f t="array" ref="F204">numtext(E204)</f>
        <v>CERO PESOS 00/100 M.N.</v>
      </c>
      <c r="G204" s="46">
        <f t="shared" si="67" ref="G204:G208">ROUND(D204*E204,2)</f>
        <v>0</v>
      </c>
      <c r="H204" s="74"/>
      <c r="I204" s="48"/>
    </row>
    <row r="205" spans="1:9" s="47" customFormat="1" ht="63.75">
      <c r="A205" s="42" t="s">
        <v>417</v>
      </c>
      <c r="B205" s="69" t="s">
        <v>254</v>
      </c>
      <c r="C205" s="43" t="s">
        <v>27</v>
      </c>
      <c r="D205" s="44">
        <v>3</v>
      </c>
      <c r="E205" s="45"/>
      <c r="F205" s="75" t="str" cm="1">
        <f t="array" ref="F205">numtext(E205)</f>
        <v>CERO PESOS 00/100 M.N.</v>
      </c>
      <c r="G205" s="46">
        <f t="shared" si="67"/>
        <v>0</v>
      </c>
      <c r="H205" s="74"/>
      <c r="I205" s="48"/>
    </row>
    <row r="206" spans="1:9" s="47" customFormat="1" ht="38.25">
      <c r="A206" s="42" t="s">
        <v>418</v>
      </c>
      <c r="B206" s="69" t="s">
        <v>255</v>
      </c>
      <c r="C206" s="43" t="s">
        <v>27</v>
      </c>
      <c r="D206" s="44">
        <v>3</v>
      </c>
      <c r="E206" s="45"/>
      <c r="F206" s="75" t="str" cm="1">
        <f t="array" ref="F206">numtext(E206)</f>
        <v>CERO PESOS 00/100 M.N.</v>
      </c>
      <c r="G206" s="46">
        <f t="shared" si="67"/>
        <v>0</v>
      </c>
      <c r="H206" s="74"/>
      <c r="I206" s="48"/>
    </row>
    <row r="207" spans="1:9" s="47" customFormat="1" ht="25.5">
      <c r="A207" s="42" t="s">
        <v>419</v>
      </c>
      <c r="B207" s="69" t="s">
        <v>153</v>
      </c>
      <c r="C207" s="43" t="s">
        <v>26</v>
      </c>
      <c r="D207" s="44">
        <v>33.55</v>
      </c>
      <c r="E207" s="45"/>
      <c r="F207" s="75" t="str" cm="1">
        <f t="array" ref="F207">numtext(E207)</f>
        <v>CERO PESOS 00/100 M.N.</v>
      </c>
      <c r="G207" s="46">
        <f t="shared" si="67"/>
        <v>0</v>
      </c>
      <c r="H207" s="74"/>
      <c r="I207" s="48"/>
    </row>
    <row r="208" spans="1:9" s="47" customFormat="1" ht="76.5">
      <c r="A208" s="42" t="s">
        <v>420</v>
      </c>
      <c r="B208" s="69" t="s">
        <v>159</v>
      </c>
      <c r="C208" s="43" t="s">
        <v>26</v>
      </c>
      <c r="D208" s="44">
        <v>23.59</v>
      </c>
      <c r="E208" s="45"/>
      <c r="F208" s="75" t="str" cm="1">
        <f t="array" ref="F208">numtext(E208)</f>
        <v>CERO PESOS 00/100 M.N.</v>
      </c>
      <c r="G208" s="46">
        <f t="shared" si="67"/>
        <v>0</v>
      </c>
      <c r="H208" s="74"/>
      <c r="I208" s="48"/>
    </row>
    <row r="209" spans="1:9" s="47" customFormat="1" ht="15">
      <c r="A209" s="49" t="s">
        <v>51</v>
      </c>
      <c r="B209" s="49" t="s">
        <v>160</v>
      </c>
      <c r="C209" s="50"/>
      <c r="D209" s="51"/>
      <c r="E209" s="45"/>
      <c r="F209" s="76"/>
      <c r="G209" s="54">
        <f>SUM(G210:G213)</f>
        <v>0</v>
      </c>
      <c r="H209" s="74"/>
      <c r="I209" s="48"/>
    </row>
    <row r="210" spans="1:9" s="47" customFormat="1" ht="89.25">
      <c r="A210" s="42" t="s">
        <v>421</v>
      </c>
      <c r="B210" s="69" t="s">
        <v>91</v>
      </c>
      <c r="C210" s="43" t="s">
        <v>28</v>
      </c>
      <c r="D210" s="44">
        <v>4</v>
      </c>
      <c r="E210" s="45"/>
      <c r="F210" s="75" t="str" cm="1">
        <f t="array" ref="F210">numtext(E210)</f>
        <v>CERO PESOS 00/100 M.N.</v>
      </c>
      <c r="G210" s="46">
        <f>ROUND(D210*E210,2)</f>
        <v>0</v>
      </c>
      <c r="H210" s="74"/>
      <c r="I210" s="48"/>
    </row>
    <row r="211" spans="1:9" s="47" customFormat="1" ht="63.75">
      <c r="A211" s="42" t="s">
        <v>422</v>
      </c>
      <c r="B211" s="69" t="s">
        <v>256</v>
      </c>
      <c r="C211" s="43" t="s">
        <v>27</v>
      </c>
      <c r="D211" s="44">
        <v>4</v>
      </c>
      <c r="E211" s="45"/>
      <c r="F211" s="75" t="str" cm="1">
        <f t="array" ref="F211">numtext(E211)</f>
        <v>CERO PESOS 00/100 M.N.</v>
      </c>
      <c r="G211" s="46">
        <f t="shared" si="68" ref="G211:G213">ROUND(D211*E211,2)</f>
        <v>0</v>
      </c>
      <c r="H211" s="74"/>
      <c r="I211" s="48"/>
    </row>
    <row r="212" spans="1:9" s="47" customFormat="1" ht="38.25">
      <c r="A212" s="42" t="s">
        <v>304</v>
      </c>
      <c r="B212" s="69" t="s">
        <v>218</v>
      </c>
      <c r="C212" s="43" t="s">
        <v>26</v>
      </c>
      <c r="D212" s="44">
        <v>31.03</v>
      </c>
      <c r="E212" s="45"/>
      <c r="F212" s="75" t="str" cm="1">
        <f t="array" ref="F212">numtext(E212)</f>
        <v>CERO PESOS 00/100 M.N.</v>
      </c>
      <c r="G212" s="46">
        <f t="shared" si="68"/>
        <v>0</v>
      </c>
      <c r="H212" s="74"/>
      <c r="I212" s="48"/>
    </row>
    <row r="213" spans="1:9" s="47" customFormat="1" ht="38.25">
      <c r="A213" s="42" t="s">
        <v>423</v>
      </c>
      <c r="B213" s="69" t="s">
        <v>257</v>
      </c>
      <c r="C213" s="43" t="s">
        <v>26</v>
      </c>
      <c r="D213" s="44">
        <v>31.03</v>
      </c>
      <c r="E213" s="45"/>
      <c r="F213" s="75" t="str" cm="1">
        <f t="array" ref="F213">numtext(E213)</f>
        <v>CERO PESOS 00/100 M.N.</v>
      </c>
      <c r="G213" s="46">
        <f t="shared" si="68"/>
        <v>0</v>
      </c>
      <c r="H213" s="74"/>
      <c r="I213" s="48"/>
    </row>
    <row r="214" spans="1:9" s="47" customFormat="1" ht="15">
      <c r="A214" s="49" t="s">
        <v>52</v>
      </c>
      <c r="B214" s="49" t="s">
        <v>345</v>
      </c>
      <c r="C214" s="50"/>
      <c r="D214" s="51"/>
      <c r="E214" s="45"/>
      <c r="F214" s="76"/>
      <c r="G214" s="54">
        <f>SUM(G215:G222)</f>
        <v>0</v>
      </c>
      <c r="H214" s="74"/>
      <c r="I214" s="48"/>
    </row>
    <row r="215" spans="1:9" s="47" customFormat="1" ht="51">
      <c r="A215" s="42" t="s">
        <v>424</v>
      </c>
      <c r="B215" s="69" t="s">
        <v>346</v>
      </c>
      <c r="C215" s="43" t="s">
        <v>27</v>
      </c>
      <c r="D215" s="44">
        <v>1</v>
      </c>
      <c r="E215" s="45"/>
      <c r="F215" s="75" t="str" cm="1">
        <f t="array" ref="F215">numtext(E215)</f>
        <v>CERO PESOS 00/100 M.N.</v>
      </c>
      <c r="G215" s="46">
        <f t="shared" si="69" ref="G215:G221">ROUND(D215*E215,2)</f>
        <v>0</v>
      </c>
      <c r="H215" s="74"/>
      <c r="I215" s="48"/>
    </row>
    <row r="216" spans="1:9" s="47" customFormat="1" ht="38.25">
      <c r="A216" s="42" t="s">
        <v>239</v>
      </c>
      <c r="B216" s="69" t="s">
        <v>347</v>
      </c>
      <c r="C216" s="43" t="s">
        <v>27</v>
      </c>
      <c r="D216" s="44">
        <v>1</v>
      </c>
      <c r="E216" s="45"/>
      <c r="F216" s="75" t="str" cm="1">
        <f t="array" ref="F216">numtext(E216)</f>
        <v>CERO PESOS 00/100 M.N.</v>
      </c>
      <c r="G216" s="46">
        <f t="shared" si="69"/>
        <v>0</v>
      </c>
      <c r="H216" s="74"/>
      <c r="I216" s="48"/>
    </row>
    <row r="217" spans="1:9" s="47" customFormat="1" ht="25.5">
      <c r="A217" s="42" t="s">
        <v>425</v>
      </c>
      <c r="B217" s="69" t="s">
        <v>348</v>
      </c>
      <c r="C217" s="43" t="s">
        <v>27</v>
      </c>
      <c r="D217" s="44">
        <v>1</v>
      </c>
      <c r="E217" s="45"/>
      <c r="F217" s="75" t="str" cm="1">
        <f t="array" ref="F217">numtext(E217)</f>
        <v>CERO PESOS 00/100 M.N.</v>
      </c>
      <c r="G217" s="46">
        <f t="shared" si="69"/>
        <v>0</v>
      </c>
      <c r="H217" s="74"/>
      <c r="I217" s="48"/>
    </row>
    <row r="218" spans="1:9" s="47" customFormat="1" ht="38.25">
      <c r="A218" s="42" t="s">
        <v>426</v>
      </c>
      <c r="B218" s="69" t="s">
        <v>349</v>
      </c>
      <c r="C218" s="43" t="s">
        <v>27</v>
      </c>
      <c r="D218" s="44">
        <v>1</v>
      </c>
      <c r="E218" s="45"/>
      <c r="F218" s="75" t="str" cm="1">
        <f t="array" ref="F218">numtext(E218)</f>
        <v>CERO PESOS 00/100 M.N.</v>
      </c>
      <c r="G218" s="46">
        <f t="shared" si="69"/>
        <v>0</v>
      </c>
      <c r="H218" s="74"/>
      <c r="I218" s="48"/>
    </row>
    <row r="219" spans="1:9" s="47" customFormat="1" ht="15">
      <c r="A219" s="42" t="s">
        <v>199</v>
      </c>
      <c r="B219" s="69" t="s">
        <v>350</v>
      </c>
      <c r="C219" s="43" t="s">
        <v>27</v>
      </c>
      <c r="D219" s="44">
        <v>1</v>
      </c>
      <c r="E219" s="45"/>
      <c r="F219" s="75" t="str" cm="1">
        <f t="array" ref="F219">numtext(E219)</f>
        <v>CERO PESOS 00/100 M.N.</v>
      </c>
      <c r="G219" s="46">
        <f t="shared" si="69"/>
        <v>0</v>
      </c>
      <c r="H219" s="74"/>
      <c r="I219" s="48"/>
    </row>
    <row r="220" spans="1:9" s="47" customFormat="1" ht="25.5">
      <c r="A220" s="42" t="s">
        <v>236</v>
      </c>
      <c r="B220" s="69" t="s">
        <v>152</v>
      </c>
      <c r="C220" s="43" t="s">
        <v>26</v>
      </c>
      <c r="D220" s="44">
        <v>27.73</v>
      </c>
      <c r="E220" s="45"/>
      <c r="F220" s="75" t="str" cm="1">
        <f t="array" ref="F220">numtext(E220)</f>
        <v>CERO PESOS 00/100 M.N.</v>
      </c>
      <c r="G220" s="46">
        <f t="shared" si="69"/>
        <v>0</v>
      </c>
      <c r="H220" s="74"/>
      <c r="I220" s="48"/>
    </row>
    <row r="221" spans="1:9" s="47" customFormat="1" ht="38.25">
      <c r="A221" s="42" t="s">
        <v>200</v>
      </c>
      <c r="B221" s="69" t="s">
        <v>218</v>
      </c>
      <c r="C221" s="43" t="s">
        <v>26</v>
      </c>
      <c r="D221" s="44">
        <v>79.11</v>
      </c>
      <c r="E221" s="45"/>
      <c r="F221" s="75" t="str" cm="1">
        <f t="array" ref="F221">numtext(E221)</f>
        <v>CERO PESOS 00/100 M.N.</v>
      </c>
      <c r="G221" s="46">
        <f t="shared" si="69"/>
        <v>0</v>
      </c>
      <c r="H221" s="74"/>
      <c r="I221" s="48"/>
    </row>
    <row r="222" spans="1:9" s="47" customFormat="1" ht="51">
      <c r="A222" s="42" t="s">
        <v>427</v>
      </c>
      <c r="B222" s="69" t="s">
        <v>351</v>
      </c>
      <c r="C222" s="43" t="s">
        <v>26</v>
      </c>
      <c r="D222" s="44">
        <v>27.73</v>
      </c>
      <c r="E222" s="45"/>
      <c r="F222" s="75" t="str" cm="1">
        <f t="array" ref="F222">numtext(E222)</f>
        <v>CERO PESOS 00/100 M.N.</v>
      </c>
      <c r="G222" s="46">
        <f>ROUND(D222*E222,2)</f>
        <v>0</v>
      </c>
      <c r="H222" s="74"/>
      <c r="I222" s="48"/>
    </row>
    <row r="223" spans="1:9" s="47" customFormat="1" ht="15">
      <c r="A223" s="49" t="s">
        <v>53</v>
      </c>
      <c r="B223" s="49" t="s">
        <v>429</v>
      </c>
      <c r="C223" s="50"/>
      <c r="D223" s="51"/>
      <c r="E223" s="45"/>
      <c r="F223" s="76"/>
      <c r="G223" s="54">
        <f>SUM(G224:G271)</f>
        <v>0</v>
      </c>
      <c r="H223" s="74"/>
      <c r="I223" s="48"/>
    </row>
    <row r="224" spans="1:9" s="47" customFormat="1" ht="51">
      <c r="A224" s="42" t="s">
        <v>337</v>
      </c>
      <c r="B224" s="69" t="s">
        <v>510</v>
      </c>
      <c r="C224" s="43" t="s">
        <v>24</v>
      </c>
      <c r="D224" s="44">
        <v>5.76</v>
      </c>
      <c r="E224" s="45"/>
      <c r="F224" s="75" t="str" cm="1">
        <f t="array" ref="F224">numtext(E224)</f>
        <v>CERO PESOS 00/100 M.N.</v>
      </c>
      <c r="G224" s="46">
        <f>ROUND(D224*E224,2)</f>
        <v>0</v>
      </c>
      <c r="H224" s="74"/>
      <c r="I224" s="48"/>
    </row>
    <row r="225" spans="1:9" s="47" customFormat="1" ht="114.75">
      <c r="A225" s="42" t="s">
        <v>430</v>
      </c>
      <c r="B225" s="69" t="s">
        <v>511</v>
      </c>
      <c r="C225" s="43" t="s">
        <v>24</v>
      </c>
      <c r="D225" s="44">
        <v>1.03</v>
      </c>
      <c r="E225" s="45"/>
      <c r="F225" s="75" t="str" cm="1">
        <f t="array" ref="F225">numtext(E225)</f>
        <v>CERO PESOS 00/100 M.N.</v>
      </c>
      <c r="G225" s="46">
        <f t="shared" si="70" ref="G225:G227">ROUND(D225*E225,2)</f>
        <v>0</v>
      </c>
      <c r="H225" s="74"/>
      <c r="I225" s="48"/>
    </row>
    <row r="226" spans="1:9" s="47" customFormat="1" ht="38.25">
      <c r="A226" s="42" t="s">
        <v>431</v>
      </c>
      <c r="B226" s="69" t="s">
        <v>512</v>
      </c>
      <c r="C226" s="43" t="s">
        <v>27</v>
      </c>
      <c r="D226" s="44">
        <v>1</v>
      </c>
      <c r="E226" s="45"/>
      <c r="F226" s="75" t="str" cm="1">
        <f t="array" ref="F226">numtext(E226)</f>
        <v>CERO PESOS 00/100 M.N.</v>
      </c>
      <c r="G226" s="46">
        <f t="shared" si="70"/>
        <v>0</v>
      </c>
      <c r="H226" s="74"/>
      <c r="I226" s="48"/>
    </row>
    <row r="227" spans="1:9" s="47" customFormat="1" ht="89.25">
      <c r="A227" s="42" t="s">
        <v>432</v>
      </c>
      <c r="B227" s="69" t="s">
        <v>513</v>
      </c>
      <c r="C227" s="43" t="s">
        <v>27</v>
      </c>
      <c r="D227" s="44">
        <v>1</v>
      </c>
      <c r="E227" s="45"/>
      <c r="F227" s="75" t="str" cm="1">
        <f t="array" ref="F227">numtext(E227)</f>
        <v>CERO PESOS 00/100 M.N.</v>
      </c>
      <c r="G227" s="46">
        <f t="shared" si="70"/>
        <v>0</v>
      </c>
      <c r="H227" s="74"/>
      <c r="I227" s="48"/>
    </row>
    <row r="228" spans="1:9" s="47" customFormat="1" ht="76.5">
      <c r="A228" s="42" t="s">
        <v>433</v>
      </c>
      <c r="B228" s="69" t="s">
        <v>54</v>
      </c>
      <c r="C228" s="43" t="s">
        <v>23</v>
      </c>
      <c r="D228" s="44">
        <v>29.82</v>
      </c>
      <c r="E228" s="45"/>
      <c r="F228" s="75" t="str" cm="1">
        <f t="array" ref="F228">numtext(E228)</f>
        <v>CERO PESOS 00/100 M.N.</v>
      </c>
      <c r="G228" s="46">
        <f t="shared" si="71" ref="G228:G237">ROUND(D228*E228,2)</f>
        <v>0</v>
      </c>
      <c r="H228" s="74"/>
      <c r="I228" s="48"/>
    </row>
    <row r="229" spans="1:9" s="47" customFormat="1" ht="51">
      <c r="A229" s="42" t="s">
        <v>434</v>
      </c>
      <c r="B229" s="69" t="s">
        <v>514</v>
      </c>
      <c r="C229" s="43" t="s">
        <v>23</v>
      </c>
      <c r="D229" s="44">
        <v>7.27</v>
      </c>
      <c r="E229" s="45"/>
      <c r="F229" s="75" t="str" cm="1">
        <f t="array" ref="F229">numtext(E229)</f>
        <v>CERO PESOS 00/100 M.N.</v>
      </c>
      <c r="G229" s="46">
        <f t="shared" si="71"/>
        <v>0</v>
      </c>
      <c r="H229" s="74"/>
      <c r="I229" s="48"/>
    </row>
    <row r="230" spans="1:9" s="47" customFormat="1" ht="38.25">
      <c r="A230" s="42" t="s">
        <v>435</v>
      </c>
      <c r="B230" s="69" t="s">
        <v>515</v>
      </c>
      <c r="C230" s="43" t="s">
        <v>24</v>
      </c>
      <c r="D230" s="44">
        <v>7.20</v>
      </c>
      <c r="E230" s="45"/>
      <c r="F230" s="75" t="str" cm="1">
        <f t="array" ref="F230">numtext(E230)</f>
        <v>CERO PESOS 00/100 M.N.</v>
      </c>
      <c r="G230" s="46">
        <f t="shared" si="71"/>
        <v>0</v>
      </c>
      <c r="H230" s="74"/>
      <c r="I230" s="48"/>
    </row>
    <row r="231" spans="1:9" s="47" customFormat="1" ht="51">
      <c r="A231" s="42" t="s">
        <v>436</v>
      </c>
      <c r="B231" s="69" t="s">
        <v>518</v>
      </c>
      <c r="C231" s="43" t="s">
        <v>24</v>
      </c>
      <c r="D231" s="44">
        <v>6.20</v>
      </c>
      <c r="E231" s="45"/>
      <c r="F231" s="75" t="str" cm="1">
        <f t="array" ref="F231">numtext(E231)</f>
        <v>CERO PESOS 00/100 M.N.</v>
      </c>
      <c r="G231" s="46">
        <f t="shared" si="71"/>
        <v>0</v>
      </c>
      <c r="H231" s="74"/>
      <c r="I231" s="48"/>
    </row>
    <row r="232" spans="1:9" s="47" customFormat="1" ht="38.25">
      <c r="A232" s="42" t="s">
        <v>437</v>
      </c>
      <c r="B232" s="69" t="s">
        <v>516</v>
      </c>
      <c r="C232" s="43" t="s">
        <v>23</v>
      </c>
      <c r="D232" s="44">
        <v>8.44</v>
      </c>
      <c r="E232" s="45"/>
      <c r="F232" s="75" t="str" cm="1">
        <f t="array" ref="F232">numtext(E232)</f>
        <v>CERO PESOS 00/100 M.N.</v>
      </c>
      <c r="G232" s="46">
        <f t="shared" si="71"/>
        <v>0</v>
      </c>
      <c r="H232" s="74"/>
      <c r="I232" s="48"/>
    </row>
    <row r="233" spans="1:9" s="47" customFormat="1" ht="51">
      <c r="A233" s="42" t="s">
        <v>438</v>
      </c>
      <c r="B233" s="69" t="s">
        <v>517</v>
      </c>
      <c r="C233" s="43" t="s">
        <v>23</v>
      </c>
      <c r="D233" s="44">
        <v>15.58</v>
      </c>
      <c r="E233" s="45"/>
      <c r="F233" s="75" t="str" cm="1">
        <f t="array" ref="F233">numtext(E233)</f>
        <v>CERO PESOS 00/100 M.N.</v>
      </c>
      <c r="G233" s="46">
        <f t="shared" si="71"/>
        <v>0</v>
      </c>
      <c r="H233" s="74"/>
      <c r="I233" s="48"/>
    </row>
    <row r="234" spans="1:9" s="47" customFormat="1" ht="63.75">
      <c r="A234" s="42" t="s">
        <v>439</v>
      </c>
      <c r="B234" s="69" t="s">
        <v>343</v>
      </c>
      <c r="C234" s="43" t="s">
        <v>25</v>
      </c>
      <c r="D234" s="44">
        <v>738.83</v>
      </c>
      <c r="E234" s="45"/>
      <c r="F234" s="75" t="str" cm="1">
        <f t="array" ref="F234">numtext(E234)</f>
        <v>CERO PESOS 00/100 M.N.</v>
      </c>
      <c r="G234" s="46">
        <f t="shared" si="71"/>
        <v>0</v>
      </c>
      <c r="H234" s="74"/>
      <c r="I234" s="48"/>
    </row>
    <row r="235" spans="1:9" s="47" customFormat="1" ht="38.25">
      <c r="A235" s="42" t="s">
        <v>440</v>
      </c>
      <c r="B235" s="69" t="s">
        <v>519</v>
      </c>
      <c r="C235" s="43" t="s">
        <v>27</v>
      </c>
      <c r="D235" s="44">
        <v>3</v>
      </c>
      <c r="E235" s="45"/>
      <c r="F235" s="75" t="str" cm="1">
        <f t="array" ref="F235">numtext(E235)</f>
        <v>CERO PESOS 00/100 M.N.</v>
      </c>
      <c r="G235" s="46">
        <f t="shared" si="71"/>
        <v>0</v>
      </c>
      <c r="H235" s="74"/>
      <c r="I235" s="48"/>
    </row>
    <row r="236" spans="1:9" s="47" customFormat="1" ht="63.75">
      <c r="A236" s="42" t="s">
        <v>441</v>
      </c>
      <c r="B236" s="69" t="s">
        <v>520</v>
      </c>
      <c r="C236" s="43" t="s">
        <v>23</v>
      </c>
      <c r="D236" s="44">
        <v>19.15</v>
      </c>
      <c r="E236" s="45"/>
      <c r="F236" s="75" t="str" cm="1">
        <f t="array" ref="F236">numtext(E236)</f>
        <v>CERO PESOS 00/100 M.N.</v>
      </c>
      <c r="G236" s="46">
        <f t="shared" si="71"/>
        <v>0</v>
      </c>
      <c r="H236" s="74"/>
      <c r="I236" s="48"/>
    </row>
    <row r="237" spans="1:9" s="47" customFormat="1" ht="38.25">
      <c r="A237" s="42" t="s">
        <v>442</v>
      </c>
      <c r="B237" s="69" t="s">
        <v>521</v>
      </c>
      <c r="C237" s="43" t="s">
        <v>23</v>
      </c>
      <c r="D237" s="44">
        <v>8.44</v>
      </c>
      <c r="E237" s="45"/>
      <c r="F237" s="75" t="str" cm="1">
        <f t="array" ref="F237">numtext(E237)</f>
        <v>CERO PESOS 00/100 M.N.</v>
      </c>
      <c r="G237" s="46">
        <f t="shared" si="71"/>
        <v>0</v>
      </c>
      <c r="H237" s="74"/>
      <c r="I237" s="48"/>
    </row>
    <row r="238" spans="1:9" s="47" customFormat="1" ht="38.25">
      <c r="A238" s="42" t="s">
        <v>443</v>
      </c>
      <c r="B238" s="69" t="s">
        <v>526</v>
      </c>
      <c r="C238" s="43" t="s">
        <v>23</v>
      </c>
      <c r="D238" s="44">
        <v>195.34</v>
      </c>
      <c r="E238" s="45"/>
      <c r="F238" s="75" t="str" cm="1">
        <f t="array" ref="F238">numtext(E238)</f>
        <v>CERO PESOS 00/100 M.N.</v>
      </c>
      <c r="G238" s="46">
        <f t="shared" si="72" ref="G238:G240">ROUND(D238*E238,2)</f>
        <v>0</v>
      </c>
      <c r="H238" s="74"/>
      <c r="I238" s="48"/>
    </row>
    <row r="239" spans="1:9" s="47" customFormat="1" ht="127.5">
      <c r="A239" s="42" t="s">
        <v>444</v>
      </c>
      <c r="B239" s="69" t="s">
        <v>522</v>
      </c>
      <c r="C239" s="43" t="s">
        <v>23</v>
      </c>
      <c r="D239" s="44">
        <v>6.71</v>
      </c>
      <c r="E239" s="45"/>
      <c r="F239" s="75" t="str" cm="1">
        <f t="array" ref="F239">numtext(E239)</f>
        <v>CERO PESOS 00/100 M.N.</v>
      </c>
      <c r="G239" s="46">
        <f t="shared" si="72"/>
        <v>0</v>
      </c>
      <c r="H239" s="74"/>
      <c r="I239" s="48"/>
    </row>
    <row r="240" spans="1:9" s="47" customFormat="1" ht="127.5">
      <c r="A240" s="42" t="s">
        <v>445</v>
      </c>
      <c r="B240" s="69" t="s">
        <v>523</v>
      </c>
      <c r="C240" s="43" t="s">
        <v>24</v>
      </c>
      <c r="D240" s="44">
        <v>5.36</v>
      </c>
      <c r="E240" s="45"/>
      <c r="F240" s="75" t="str" cm="1">
        <f t="array" ref="F240">numtext(E240)</f>
        <v>CERO PESOS 00/100 M.N.</v>
      </c>
      <c r="G240" s="46">
        <f t="shared" si="72"/>
        <v>0</v>
      </c>
      <c r="H240" s="74"/>
      <c r="I240" s="48"/>
    </row>
    <row r="241" spans="1:9" s="47" customFormat="1" ht="63.75">
      <c r="A241" s="42" t="s">
        <v>446</v>
      </c>
      <c r="B241" s="69" t="s">
        <v>525</v>
      </c>
      <c r="C241" s="43" t="s">
        <v>23</v>
      </c>
      <c r="D241" s="44">
        <v>146.42</v>
      </c>
      <c r="E241" s="45"/>
      <c r="F241" s="75" t="str" cm="1">
        <f t="array" ref="F241">numtext(E241)</f>
        <v>CERO PESOS 00/100 M.N.</v>
      </c>
      <c r="G241" s="46">
        <f t="shared" si="73" ref="G241:G244">ROUND(D241*E241,2)</f>
        <v>0</v>
      </c>
      <c r="H241" s="74"/>
      <c r="I241" s="48"/>
    </row>
    <row r="242" spans="1:9" s="47" customFormat="1" ht="76.5">
      <c r="A242" s="42" t="s">
        <v>447</v>
      </c>
      <c r="B242" s="69" t="s">
        <v>524</v>
      </c>
      <c r="C242" s="43" t="s">
        <v>26</v>
      </c>
      <c r="D242" s="44">
        <v>23.54</v>
      </c>
      <c r="E242" s="45"/>
      <c r="F242" s="75" t="str" cm="1">
        <f t="array" ref="F242">numtext(E242)</f>
        <v>CERO PESOS 00/100 M.N.</v>
      </c>
      <c r="G242" s="46">
        <f t="shared" si="73"/>
        <v>0</v>
      </c>
      <c r="H242" s="74"/>
      <c r="I242" s="48"/>
    </row>
    <row r="243" spans="1:9" s="47" customFormat="1" ht="63.75">
      <c r="A243" s="42" t="s">
        <v>448</v>
      </c>
      <c r="B243" s="69" t="s">
        <v>509</v>
      </c>
      <c r="C243" s="43" t="s">
        <v>26</v>
      </c>
      <c r="D243" s="44">
        <v>70.18</v>
      </c>
      <c r="E243" s="45"/>
      <c r="F243" s="75" t="str" cm="1">
        <f t="array" ref="F243">numtext(E243)</f>
        <v>CERO PESOS 00/100 M.N.</v>
      </c>
      <c r="G243" s="46">
        <f t="shared" si="73"/>
        <v>0</v>
      </c>
      <c r="H243" s="74"/>
      <c r="I243" s="48"/>
    </row>
    <row r="244" spans="1:9" s="47" customFormat="1" ht="38.25">
      <c r="A244" s="42" t="s">
        <v>449</v>
      </c>
      <c r="B244" s="69" t="s">
        <v>527</v>
      </c>
      <c r="C244" s="43" t="s">
        <v>26</v>
      </c>
      <c r="D244" s="44">
        <v>47.73</v>
      </c>
      <c r="E244" s="45"/>
      <c r="F244" s="75" t="str" cm="1">
        <f t="array" ref="F244">numtext(E244)</f>
        <v>CERO PESOS 00/100 M.N.</v>
      </c>
      <c r="G244" s="46">
        <f t="shared" si="73"/>
        <v>0</v>
      </c>
      <c r="H244" s="74"/>
      <c r="I244" s="48"/>
    </row>
    <row r="245" spans="1:9" s="47" customFormat="1" ht="38.25">
      <c r="A245" s="42" t="s">
        <v>450</v>
      </c>
      <c r="B245" s="69" t="s">
        <v>453</v>
      </c>
      <c r="C245" s="43" t="s">
        <v>26</v>
      </c>
      <c r="D245" s="44">
        <v>47.73</v>
      </c>
      <c r="E245" s="45"/>
      <c r="F245" s="75" t="str" cm="1">
        <f t="array" ref="F245">numtext(E245)</f>
        <v>CERO PESOS 00/100 M.N.</v>
      </c>
      <c r="G245" s="46">
        <f>ROUND(D245*E245,2)</f>
        <v>0</v>
      </c>
      <c r="H245" s="74"/>
      <c r="I245" s="48"/>
    </row>
    <row r="246" spans="1:9" s="47" customFormat="1" ht="63.75">
      <c r="A246" s="42" t="s">
        <v>451</v>
      </c>
      <c r="B246" s="69" t="s">
        <v>454</v>
      </c>
      <c r="C246" s="43" t="s">
        <v>27</v>
      </c>
      <c r="D246" s="44">
        <v>13</v>
      </c>
      <c r="E246" s="45"/>
      <c r="F246" s="75" t="str" cm="1">
        <f t="array" ref="F246">numtext(E246)</f>
        <v>CERO PESOS 00/100 M.N.</v>
      </c>
      <c r="G246" s="46">
        <f t="shared" si="74" ref="G246:G271">ROUND(D246*E246,2)</f>
        <v>0</v>
      </c>
      <c r="H246" s="74"/>
      <c r="I246" s="48"/>
    </row>
    <row r="247" spans="1:9" s="47" customFormat="1" ht="38.25">
      <c r="A247" s="42" t="s">
        <v>452</v>
      </c>
      <c r="B247" s="69" t="s">
        <v>455</v>
      </c>
      <c r="C247" s="43" t="s">
        <v>27</v>
      </c>
      <c r="D247" s="44">
        <v>1</v>
      </c>
      <c r="E247" s="45"/>
      <c r="F247" s="75" t="str" cm="1">
        <f t="array" ref="F247">numtext(E247)</f>
        <v>CERO PESOS 00/100 M.N.</v>
      </c>
      <c r="G247" s="46">
        <f t="shared" si="74"/>
        <v>0</v>
      </c>
      <c r="H247" s="74"/>
      <c r="I247" s="48"/>
    </row>
    <row r="248" spans="1:9" s="47" customFormat="1" ht="76.5">
      <c r="A248" s="42" t="s">
        <v>477</v>
      </c>
      <c r="B248" s="69" t="s">
        <v>456</v>
      </c>
      <c r="C248" s="43" t="s">
        <v>25</v>
      </c>
      <c r="D248" s="44">
        <v>4051.10</v>
      </c>
      <c r="E248" s="45"/>
      <c r="F248" s="75" t="str" cm="1">
        <f t="array" ref="F248">numtext(E248)</f>
        <v>CERO PESOS 00/100 M.N.</v>
      </c>
      <c r="G248" s="46">
        <f t="shared" si="74"/>
        <v>0</v>
      </c>
      <c r="H248" s="74"/>
      <c r="I248" s="48"/>
    </row>
    <row r="249" spans="1:9" s="47" customFormat="1" ht="38.25">
      <c r="A249" s="42" t="s">
        <v>478</v>
      </c>
      <c r="B249" s="69" t="s">
        <v>457</v>
      </c>
      <c r="C249" s="43" t="s">
        <v>25</v>
      </c>
      <c r="D249" s="44">
        <v>4051.10</v>
      </c>
      <c r="E249" s="45"/>
      <c r="F249" s="75" t="str" cm="1">
        <f t="array" ref="F249">numtext(E249)</f>
        <v>CERO PESOS 00/100 M.N.</v>
      </c>
      <c r="G249" s="46">
        <f t="shared" si="74"/>
        <v>0</v>
      </c>
      <c r="H249" s="74"/>
      <c r="I249" s="48"/>
    </row>
    <row r="250" spans="1:9" s="47" customFormat="1" ht="38.25">
      <c r="A250" s="42" t="s">
        <v>480</v>
      </c>
      <c r="B250" s="69" t="s">
        <v>458</v>
      </c>
      <c r="C250" s="43" t="s">
        <v>26</v>
      </c>
      <c r="D250" s="44">
        <v>7</v>
      </c>
      <c r="E250" s="45"/>
      <c r="F250" s="75" t="str" cm="1">
        <f t="array" ref="F250">numtext(E250)</f>
        <v>CERO PESOS 00/100 M.N.</v>
      </c>
      <c r="G250" s="46">
        <f t="shared" si="74"/>
        <v>0</v>
      </c>
      <c r="H250" s="74"/>
      <c r="I250" s="48"/>
    </row>
    <row r="251" spans="1:9" s="47" customFormat="1" ht="38.25">
      <c r="A251" s="42" t="s">
        <v>481</v>
      </c>
      <c r="B251" s="69" t="s">
        <v>459</v>
      </c>
      <c r="C251" s="43" t="s">
        <v>26</v>
      </c>
      <c r="D251" s="44">
        <v>7</v>
      </c>
      <c r="E251" s="45"/>
      <c r="F251" s="75" t="str" cm="1">
        <f t="array" ref="F251">numtext(E251)</f>
        <v>CERO PESOS 00/100 M.N.</v>
      </c>
      <c r="G251" s="46">
        <f t="shared" si="74"/>
        <v>0</v>
      </c>
      <c r="H251" s="74"/>
      <c r="I251" s="48"/>
    </row>
    <row r="252" spans="1:9" s="47" customFormat="1" ht="25.5">
      <c r="A252" s="42" t="s">
        <v>482</v>
      </c>
      <c r="B252" s="69" t="s">
        <v>460</v>
      </c>
      <c r="C252" s="43" t="s">
        <v>27</v>
      </c>
      <c r="D252" s="44">
        <v>4</v>
      </c>
      <c r="E252" s="45"/>
      <c r="F252" s="75" t="str" cm="1">
        <f t="array" ref="F252">numtext(E252)</f>
        <v>CERO PESOS 00/100 M.N.</v>
      </c>
      <c r="G252" s="46">
        <f t="shared" si="74"/>
        <v>0</v>
      </c>
      <c r="H252" s="74"/>
      <c r="I252" s="48"/>
    </row>
    <row r="253" spans="1:9" s="47" customFormat="1" ht="25.5">
      <c r="A253" s="42" t="s">
        <v>483</v>
      </c>
      <c r="B253" s="69" t="s">
        <v>461</v>
      </c>
      <c r="C253" s="43" t="s">
        <v>27</v>
      </c>
      <c r="D253" s="44">
        <v>4</v>
      </c>
      <c r="E253" s="45"/>
      <c r="F253" s="75" t="str" cm="1">
        <f t="array" ref="F253">numtext(E253)</f>
        <v>CERO PESOS 00/100 M.N.</v>
      </c>
      <c r="G253" s="46">
        <f t="shared" si="74"/>
        <v>0</v>
      </c>
      <c r="H253" s="74"/>
      <c r="I253" s="48"/>
    </row>
    <row r="254" spans="1:9" s="47" customFormat="1" ht="25.5">
      <c r="A254" s="42" t="s">
        <v>484</v>
      </c>
      <c r="B254" s="69" t="s">
        <v>462</v>
      </c>
      <c r="C254" s="43" t="s">
        <v>27</v>
      </c>
      <c r="D254" s="44">
        <v>4</v>
      </c>
      <c r="E254" s="45"/>
      <c r="F254" s="75" t="str" cm="1">
        <f t="array" ref="F254">numtext(E254)</f>
        <v>CERO PESOS 00/100 M.N.</v>
      </c>
      <c r="G254" s="46">
        <f t="shared" si="74"/>
        <v>0</v>
      </c>
      <c r="H254" s="74"/>
      <c r="I254" s="48"/>
    </row>
    <row r="255" spans="1:9" s="47" customFormat="1" ht="63.75">
      <c r="A255" s="42" t="s">
        <v>485</v>
      </c>
      <c r="B255" s="69" t="s">
        <v>463</v>
      </c>
      <c r="C255" s="43" t="s">
        <v>27</v>
      </c>
      <c r="D255" s="44">
        <v>4</v>
      </c>
      <c r="E255" s="45"/>
      <c r="F255" s="75" t="str" cm="1">
        <f t="array" ref="F255">numtext(E255)</f>
        <v>CERO PESOS 00/100 M.N.</v>
      </c>
      <c r="G255" s="46">
        <f t="shared" si="74"/>
        <v>0</v>
      </c>
      <c r="H255" s="74"/>
      <c r="I255" s="48"/>
    </row>
    <row r="256" spans="1:9" s="47" customFormat="1" ht="25.5">
      <c r="A256" s="42" t="s">
        <v>486</v>
      </c>
      <c r="B256" s="69" t="s">
        <v>464</v>
      </c>
      <c r="C256" s="43" t="s">
        <v>27</v>
      </c>
      <c r="D256" s="44">
        <v>5</v>
      </c>
      <c r="E256" s="45"/>
      <c r="F256" s="75" t="str" cm="1">
        <f t="array" ref="F256">numtext(E256)</f>
        <v>CERO PESOS 00/100 M.N.</v>
      </c>
      <c r="G256" s="46">
        <f t="shared" si="74"/>
        <v>0</v>
      </c>
      <c r="H256" s="74"/>
      <c r="I256" s="48"/>
    </row>
    <row r="257" spans="1:9" s="47" customFormat="1" ht="25.5">
      <c r="A257" s="42" t="s">
        <v>487</v>
      </c>
      <c r="B257" s="69" t="s">
        <v>465</v>
      </c>
      <c r="C257" s="43" t="s">
        <v>27</v>
      </c>
      <c r="D257" s="44">
        <v>5</v>
      </c>
      <c r="E257" s="45"/>
      <c r="F257" s="75" t="str" cm="1">
        <f t="array" ref="F257">numtext(E257)</f>
        <v>CERO PESOS 00/100 M.N.</v>
      </c>
      <c r="G257" s="46">
        <f t="shared" si="74"/>
        <v>0</v>
      </c>
      <c r="H257" s="74"/>
      <c r="I257" s="48"/>
    </row>
    <row r="258" spans="1:9" s="47" customFormat="1" ht="25.5">
      <c r="A258" s="42" t="s">
        <v>488</v>
      </c>
      <c r="B258" s="69" t="s">
        <v>466</v>
      </c>
      <c r="C258" s="43" t="s">
        <v>27</v>
      </c>
      <c r="D258" s="44">
        <v>5</v>
      </c>
      <c r="E258" s="45"/>
      <c r="F258" s="75" t="str" cm="1">
        <f t="array" ref="F258">numtext(E258)</f>
        <v>CERO PESOS 00/100 M.N.</v>
      </c>
      <c r="G258" s="46">
        <f t="shared" si="74"/>
        <v>0</v>
      </c>
      <c r="H258" s="74"/>
      <c r="I258" s="48"/>
    </row>
    <row r="259" spans="1:9" s="47" customFormat="1" ht="38.25">
      <c r="A259" s="42" t="s">
        <v>489</v>
      </c>
      <c r="B259" s="69" t="s">
        <v>467</v>
      </c>
      <c r="C259" s="43" t="s">
        <v>27</v>
      </c>
      <c r="D259" s="44">
        <v>5</v>
      </c>
      <c r="E259" s="45"/>
      <c r="F259" s="75" t="str" cm="1">
        <f t="array" ref="F259">numtext(E259)</f>
        <v>CERO PESOS 00/100 M.N.</v>
      </c>
      <c r="G259" s="46">
        <f t="shared" si="74"/>
        <v>0</v>
      </c>
      <c r="H259" s="74"/>
      <c r="I259" s="48"/>
    </row>
    <row r="260" spans="1:9" s="47" customFormat="1" ht="38.25">
      <c r="A260" s="42" t="s">
        <v>490</v>
      </c>
      <c r="B260" s="69" t="s">
        <v>468</v>
      </c>
      <c r="C260" s="43" t="s">
        <v>27</v>
      </c>
      <c r="D260" s="44">
        <v>5</v>
      </c>
      <c r="E260" s="45"/>
      <c r="F260" s="75" t="str" cm="1">
        <f t="array" ref="F260">numtext(E260)</f>
        <v>CERO PESOS 00/100 M.N.</v>
      </c>
      <c r="G260" s="46">
        <f t="shared" si="74"/>
        <v>0</v>
      </c>
      <c r="H260" s="74"/>
      <c r="I260" s="48"/>
    </row>
    <row r="261" spans="1:9" s="47" customFormat="1" ht="51">
      <c r="A261" s="42" t="s">
        <v>491</v>
      </c>
      <c r="B261" s="69" t="s">
        <v>223</v>
      </c>
      <c r="C261" s="43" t="s">
        <v>26</v>
      </c>
      <c r="D261" s="44">
        <v>14.38</v>
      </c>
      <c r="E261" s="45"/>
      <c r="F261" s="75" t="str" cm="1">
        <f t="array" ref="F261">numtext(E261)</f>
        <v>CERO PESOS 00/100 M.N.</v>
      </c>
      <c r="G261" s="46">
        <f t="shared" si="74"/>
        <v>0</v>
      </c>
      <c r="H261" s="74"/>
      <c r="I261" s="48"/>
    </row>
    <row r="262" spans="1:9" s="47" customFormat="1" ht="51">
      <c r="A262" s="42" t="s">
        <v>492</v>
      </c>
      <c r="B262" s="69" t="s">
        <v>469</v>
      </c>
      <c r="C262" s="43" t="s">
        <v>26</v>
      </c>
      <c r="D262" s="44">
        <v>14.38</v>
      </c>
      <c r="E262" s="45"/>
      <c r="F262" s="75" t="str" cm="1">
        <f t="array" ref="F262">numtext(E262)</f>
        <v>CERO PESOS 00/100 M.N.</v>
      </c>
      <c r="G262" s="46">
        <f t="shared" si="74"/>
        <v>0</v>
      </c>
      <c r="H262" s="74"/>
      <c r="I262" s="48"/>
    </row>
    <row r="263" spans="1:9" s="47" customFormat="1" ht="25.5">
      <c r="A263" s="42" t="s">
        <v>493</v>
      </c>
      <c r="B263" s="69" t="s">
        <v>470</v>
      </c>
      <c r="C263" s="43" t="s">
        <v>27</v>
      </c>
      <c r="D263" s="44">
        <v>17</v>
      </c>
      <c r="E263" s="45"/>
      <c r="F263" s="75" t="str" cm="1">
        <f t="array" ref="F263">numtext(E263)</f>
        <v>CERO PESOS 00/100 M.N.</v>
      </c>
      <c r="G263" s="46">
        <f t="shared" si="74"/>
        <v>0</v>
      </c>
      <c r="H263" s="74"/>
      <c r="I263" s="48"/>
    </row>
    <row r="264" spans="1:9" s="47" customFormat="1" ht="38.25">
      <c r="A264" s="42" t="s">
        <v>494</v>
      </c>
      <c r="B264" s="69" t="s">
        <v>471</v>
      </c>
      <c r="C264" s="43" t="s">
        <v>27</v>
      </c>
      <c r="D264" s="44">
        <v>17</v>
      </c>
      <c r="E264" s="45"/>
      <c r="F264" s="75" t="str" cm="1">
        <f t="array" ref="F264">numtext(E264)</f>
        <v>CERO PESOS 00/100 M.N.</v>
      </c>
      <c r="G264" s="46">
        <f t="shared" si="74"/>
        <v>0</v>
      </c>
      <c r="H264" s="74"/>
      <c r="I264" s="48"/>
    </row>
    <row r="265" spans="1:9" s="47" customFormat="1" ht="38.25">
      <c r="A265" s="42" t="s">
        <v>495</v>
      </c>
      <c r="B265" s="69" t="s">
        <v>472</v>
      </c>
      <c r="C265" s="43" t="s">
        <v>27</v>
      </c>
      <c r="D265" s="44">
        <v>17</v>
      </c>
      <c r="E265" s="45"/>
      <c r="F265" s="75" t="str" cm="1">
        <f t="array" ref="F265">numtext(E265)</f>
        <v>CERO PESOS 00/100 M.N.</v>
      </c>
      <c r="G265" s="46">
        <f t="shared" si="74"/>
        <v>0</v>
      </c>
      <c r="H265" s="74"/>
      <c r="I265" s="48"/>
    </row>
    <row r="266" spans="1:9" s="47" customFormat="1" ht="38.25">
      <c r="A266" s="42" t="s">
        <v>496</v>
      </c>
      <c r="B266" s="69" t="s">
        <v>473</v>
      </c>
      <c r="C266" s="43" t="s">
        <v>26</v>
      </c>
      <c r="D266" s="44">
        <v>23.93</v>
      </c>
      <c r="E266" s="45"/>
      <c r="F266" s="75" t="str" cm="1">
        <f t="array" ref="F266">numtext(E266)</f>
        <v>CERO PESOS 00/100 M.N.</v>
      </c>
      <c r="G266" s="46">
        <f t="shared" si="74"/>
        <v>0</v>
      </c>
      <c r="H266" s="74"/>
      <c r="I266" s="48"/>
    </row>
    <row r="267" spans="1:9" s="47" customFormat="1" ht="25.5">
      <c r="A267" s="42" t="s">
        <v>497</v>
      </c>
      <c r="B267" s="69" t="s">
        <v>474</v>
      </c>
      <c r="C267" s="43" t="s">
        <v>27</v>
      </c>
      <c r="D267" s="44">
        <v>1</v>
      </c>
      <c r="E267" s="45"/>
      <c r="F267" s="75" t="str" cm="1">
        <f t="array" ref="F267">numtext(E267)</f>
        <v>CERO PESOS 00/100 M.N.</v>
      </c>
      <c r="G267" s="46">
        <f t="shared" si="74"/>
        <v>0</v>
      </c>
      <c r="H267" s="74"/>
      <c r="I267" s="48"/>
    </row>
    <row r="268" spans="1:9" s="47" customFormat="1" ht="25.5">
      <c r="A268" s="42" t="s">
        <v>498</v>
      </c>
      <c r="B268" s="69" t="s">
        <v>475</v>
      </c>
      <c r="C268" s="43" t="s">
        <v>27</v>
      </c>
      <c r="D268" s="44">
        <v>2</v>
      </c>
      <c r="E268" s="45"/>
      <c r="F268" s="75" t="str" cm="1">
        <f t="array" ref="F268">numtext(E268)</f>
        <v>CERO PESOS 00/100 M.N.</v>
      </c>
      <c r="G268" s="46">
        <f t="shared" si="74"/>
        <v>0</v>
      </c>
      <c r="H268" s="74"/>
      <c r="I268" s="48"/>
    </row>
    <row r="269" spans="1:9" s="47" customFormat="1" ht="25.5">
      <c r="A269" s="42" t="s">
        <v>499</v>
      </c>
      <c r="B269" s="69" t="s">
        <v>476</v>
      </c>
      <c r="C269" s="43" t="s">
        <v>27</v>
      </c>
      <c r="D269" s="44">
        <v>3</v>
      </c>
      <c r="E269" s="45"/>
      <c r="F269" s="75" t="str" cm="1">
        <f t="array" ref="F269">numtext(E269)</f>
        <v>CERO PESOS 00/100 M.N.</v>
      </c>
      <c r="G269" s="46">
        <f t="shared" si="74"/>
        <v>0</v>
      </c>
      <c r="H269" s="74"/>
      <c r="I269" s="48"/>
    </row>
    <row r="270" spans="1:9" s="47" customFormat="1" ht="140.25">
      <c r="A270" s="42" t="s">
        <v>500</v>
      </c>
      <c r="B270" s="69" t="s">
        <v>59</v>
      </c>
      <c r="C270" s="43" t="s">
        <v>27</v>
      </c>
      <c r="D270" s="44">
        <v>4</v>
      </c>
      <c r="E270" s="45"/>
      <c r="F270" s="75" t="str" cm="1">
        <f t="array" ref="F270">numtext(E270)</f>
        <v>CERO PESOS 00/100 M.N.</v>
      </c>
      <c r="G270" s="46">
        <f t="shared" si="74"/>
        <v>0</v>
      </c>
      <c r="H270" s="74"/>
      <c r="I270" s="48"/>
    </row>
    <row r="271" spans="1:9" s="47" customFormat="1" ht="38.25">
      <c r="A271" s="42" t="s">
        <v>501</v>
      </c>
      <c r="B271" s="69" t="s">
        <v>479</v>
      </c>
      <c r="C271" s="43" t="s">
        <v>27</v>
      </c>
      <c r="D271" s="44">
        <v>2</v>
      </c>
      <c r="E271" s="45"/>
      <c r="F271" s="75" t="str" cm="1">
        <f t="array" ref="F271">numtext(E271)</f>
        <v>CERO PESOS 00/100 M.N.</v>
      </c>
      <c r="G271" s="46">
        <f t="shared" si="74"/>
        <v>0</v>
      </c>
      <c r="H271" s="74"/>
      <c r="I271" s="48"/>
    </row>
    <row r="272" spans="1:9" s="47" customFormat="1" ht="15">
      <c r="A272" s="49" t="s">
        <v>428</v>
      </c>
      <c r="B272" s="49" t="s">
        <v>161</v>
      </c>
      <c r="C272" s="50"/>
      <c r="D272" s="51"/>
      <c r="E272" s="45"/>
      <c r="F272" s="76"/>
      <c r="G272" s="54">
        <f>SUM(G273:G274)</f>
        <v>0</v>
      </c>
      <c r="H272" s="74"/>
      <c r="I272" s="48"/>
    </row>
    <row r="273" spans="1:9" s="47" customFormat="1" ht="15">
      <c r="A273" s="42" t="s">
        <v>530</v>
      </c>
      <c r="B273" s="69" t="s">
        <v>162</v>
      </c>
      <c r="C273" s="43" t="s">
        <v>23</v>
      </c>
      <c r="D273" s="44">
        <v>157.77</v>
      </c>
      <c r="E273" s="45"/>
      <c r="F273" s="75" t="str" cm="1">
        <f t="array" ref="F273">numtext(E273)</f>
        <v>CERO PESOS 00/100 M.N.</v>
      </c>
      <c r="G273" s="46">
        <f t="shared" si="75" ref="G273:G274">ROUND(D273*E273,2)</f>
        <v>0</v>
      </c>
      <c r="H273" s="74"/>
      <c r="I273" s="48"/>
    </row>
    <row r="274" spans="1:9" s="47" customFormat="1" ht="25.5">
      <c r="A274" s="42" t="s">
        <v>531</v>
      </c>
      <c r="B274" s="69" t="s">
        <v>163</v>
      </c>
      <c r="C274" s="43" t="s">
        <v>23</v>
      </c>
      <c r="D274" s="44">
        <v>157.77</v>
      </c>
      <c r="E274" s="45"/>
      <c r="F274" s="75" t="str" cm="1">
        <f t="array" ref="F274">numtext(E274)</f>
        <v>CERO PESOS 00/100 M.N.</v>
      </c>
      <c r="G274" s="46">
        <f t="shared" si="75"/>
        <v>0</v>
      </c>
      <c r="H274" s="74"/>
      <c r="I274" s="48"/>
    </row>
    <row r="275" spans="1:8" s="15" customFormat="1" ht="18" customHeight="1">
      <c r="A275" s="97" t="s">
        <v>17</v>
      </c>
      <c r="B275" s="98"/>
      <c r="C275" s="98"/>
      <c r="D275" s="98"/>
      <c r="E275" s="98"/>
      <c r="F275" s="98"/>
      <c r="G275" s="99"/>
      <c r="H275" s="19"/>
    </row>
    <row r="276" spans="1:9" s="47" customFormat="1" ht="16.9" customHeight="1">
      <c r="A276" s="58" t="str">
        <f>A17</f>
        <v>A</v>
      </c>
      <c r="B276" s="59" t="str">
        <f>B17</f>
        <v>Construcción de sala de choque 3, pasillos generales y elevador. Urgencias Hospital Escuela Universidad de Guadalajara Nuevo Hospital Civil de Guadalajara Dr. Juan I. Menchaca, en el municipio de Guadalajara, Jalisco.</v>
      </c>
      <c r="C276" s="70"/>
      <c r="D276" s="71"/>
      <c r="E276" s="70"/>
      <c r="F276" s="70"/>
      <c r="G276" s="60">
        <f>G17</f>
        <v>0</v>
      </c>
      <c r="I276" s="48"/>
    </row>
    <row r="277" spans="1:9" s="47" customFormat="1" ht="15">
      <c r="A277" s="49" t="s">
        <v>30</v>
      </c>
      <c r="B277" s="49" t="str">
        <f>+VLOOKUP($A277,$A$18:$G$274,2,0)</f>
        <v>PRELIMINARES</v>
      </c>
      <c r="C277" s="50"/>
      <c r="D277" s="51"/>
      <c r="E277" s="52"/>
      <c r="F277" s="53"/>
      <c r="G277" s="54">
        <f t="shared" si="76" ref="G277:G303">+VLOOKUP($A277,$A$18:$G$274,7,0)</f>
        <v>0</v>
      </c>
      <c r="I277" s="48"/>
    </row>
    <row r="278" spans="1:9" s="47" customFormat="1" ht="15">
      <c r="A278" s="49" t="s">
        <v>32</v>
      </c>
      <c r="B278" s="49" t="str">
        <f t="shared" si="77" ref="B278:B303">+VLOOKUP($A278,$A$20:$G$274,2,0)</f>
        <v>MUROS DE MAMPOSTERÍA</v>
      </c>
      <c r="C278" s="50"/>
      <c r="D278" s="51"/>
      <c r="E278" s="52"/>
      <c r="F278" s="53"/>
      <c r="G278" s="54">
        <f t="shared" si="76"/>
        <v>0</v>
      </c>
      <c r="I278" s="48"/>
    </row>
    <row r="279" spans="1:9" s="47" customFormat="1" ht="15">
      <c r="A279" s="49" t="s">
        <v>33</v>
      </c>
      <c r="B279" s="49" t="str">
        <f t="shared" si="77"/>
        <v>ALBAÑILERÍAS</v>
      </c>
      <c r="C279" s="50"/>
      <c r="D279" s="51"/>
      <c r="E279" s="52"/>
      <c r="F279" s="53"/>
      <c r="G279" s="54">
        <f t="shared" si="76"/>
        <v>0</v>
      </c>
      <c r="I279" s="48"/>
    </row>
    <row r="280" spans="1:9" s="47" customFormat="1" ht="15">
      <c r="A280" s="49" t="s">
        <v>34</v>
      </c>
      <c r="B280" s="49" t="str">
        <f t="shared" si="77"/>
        <v>INSTALACIÓN HIDROSANITARIA</v>
      </c>
      <c r="C280" s="50"/>
      <c r="D280" s="51"/>
      <c r="E280" s="52"/>
      <c r="F280" s="53"/>
      <c r="G280" s="54">
        <f t="shared" si="76"/>
        <v>0</v>
      </c>
      <c r="I280" s="48"/>
    </row>
    <row r="281" spans="1:9" s="47" customFormat="1" ht="15">
      <c r="A281" s="55" t="s">
        <v>508</v>
      </c>
      <c r="B281" s="56" t="str">
        <f t="shared" si="77"/>
        <v>DRENAJE SANITARIO</v>
      </c>
      <c r="C281" s="70"/>
      <c r="D281" s="71"/>
      <c r="E281" s="70"/>
      <c r="F281" s="70"/>
      <c r="G281" s="57">
        <f t="shared" si="76"/>
        <v>0</v>
      </c>
      <c r="I281" s="48"/>
    </row>
    <row r="282" spans="1:9" s="47" customFormat="1" ht="15">
      <c r="A282" s="55" t="s">
        <v>507</v>
      </c>
      <c r="B282" s="56" t="str">
        <f t="shared" si="77"/>
        <v>AGUA POTABLE</v>
      </c>
      <c r="C282" s="70"/>
      <c r="D282" s="71"/>
      <c r="E282" s="70"/>
      <c r="F282" s="70"/>
      <c r="G282" s="57">
        <f t="shared" si="76"/>
        <v>0</v>
      </c>
      <c r="I282" s="48"/>
    </row>
    <row r="283" spans="1:9" s="47" customFormat="1" ht="15">
      <c r="A283" s="49" t="s">
        <v>35</v>
      </c>
      <c r="B283" s="49" t="str">
        <f t="shared" si="77"/>
        <v>SALIDAS ELÉCTRICAS E ILUMINACIÓN</v>
      </c>
      <c r="C283" s="50"/>
      <c r="D283" s="51"/>
      <c r="E283" s="52"/>
      <c r="F283" s="53"/>
      <c r="G283" s="54">
        <f t="shared" si="76"/>
        <v>0</v>
      </c>
      <c r="I283" s="48"/>
    </row>
    <row r="284" spans="1:9" s="47" customFormat="1" ht="15">
      <c r="A284" s="49" t="s">
        <v>36</v>
      </c>
      <c r="B284" s="49" t="str">
        <f t="shared" si="77"/>
        <v>BAJA TENSIÓN</v>
      </c>
      <c r="C284" s="50"/>
      <c r="D284" s="51"/>
      <c r="E284" s="52"/>
      <c r="F284" s="53"/>
      <c r="G284" s="54">
        <f t="shared" si="76"/>
        <v>0</v>
      </c>
      <c r="I284" s="48"/>
    </row>
    <row r="285" spans="1:9" s="47" customFormat="1" ht="15">
      <c r="A285" s="49" t="s">
        <v>31</v>
      </c>
      <c r="B285" s="49" t="str">
        <f t="shared" si="77"/>
        <v>GASES</v>
      </c>
      <c r="C285" s="50"/>
      <c r="D285" s="51"/>
      <c r="E285" s="52"/>
      <c r="F285" s="53"/>
      <c r="G285" s="54">
        <f t="shared" si="76"/>
        <v>0</v>
      </c>
      <c r="I285" s="48"/>
    </row>
    <row r="286" spans="1:9" s="47" customFormat="1" ht="15">
      <c r="A286" s="49" t="s">
        <v>37</v>
      </c>
      <c r="B286" s="49" t="str">
        <f t="shared" si="77"/>
        <v>TABLAROCA</v>
      </c>
      <c r="C286" s="50"/>
      <c r="D286" s="51"/>
      <c r="E286" s="52"/>
      <c r="F286" s="53"/>
      <c r="G286" s="54">
        <f t="shared" si="76"/>
        <v>0</v>
      </c>
      <c r="I286" s="48"/>
    </row>
    <row r="287" spans="1:9" s="47" customFormat="1" ht="15">
      <c r="A287" s="49" t="s">
        <v>38</v>
      </c>
      <c r="B287" s="49" t="str">
        <f t="shared" si="77"/>
        <v>ACABADOS</v>
      </c>
      <c r="C287" s="50"/>
      <c r="D287" s="51"/>
      <c r="E287" s="52"/>
      <c r="F287" s="53"/>
      <c r="G287" s="54">
        <f t="shared" si="76"/>
        <v>0</v>
      </c>
      <c r="I287" s="48"/>
    </row>
    <row r="288" spans="1:9" s="47" customFormat="1" ht="15">
      <c r="A288" s="49" t="s">
        <v>39</v>
      </c>
      <c r="B288" s="49" t="str">
        <f t="shared" si="77"/>
        <v>BAÑOS</v>
      </c>
      <c r="C288" s="50"/>
      <c r="D288" s="51"/>
      <c r="E288" s="52"/>
      <c r="F288" s="53"/>
      <c r="G288" s="54">
        <f t="shared" si="76"/>
        <v>0</v>
      </c>
      <c r="I288" s="48"/>
    </row>
    <row r="289" spans="1:9" s="47" customFormat="1" ht="15">
      <c r="A289" s="49" t="s">
        <v>40</v>
      </c>
      <c r="B289" s="49" t="str">
        <f t="shared" si="77"/>
        <v>CARPINTERIA</v>
      </c>
      <c r="C289" s="50"/>
      <c r="D289" s="51"/>
      <c r="E289" s="52"/>
      <c r="F289" s="53"/>
      <c r="G289" s="54">
        <f t="shared" si="76"/>
        <v>0</v>
      </c>
      <c r="I289" s="48"/>
    </row>
    <row r="290" spans="1:9" s="47" customFormat="1" ht="15">
      <c r="A290" s="49" t="s">
        <v>41</v>
      </c>
      <c r="B290" s="49" t="str">
        <f t="shared" si="77"/>
        <v>VENTANERÍA Y CANCELERÍA DE ALUMINIO</v>
      </c>
      <c r="C290" s="50"/>
      <c r="D290" s="51"/>
      <c r="E290" s="52"/>
      <c r="F290" s="53"/>
      <c r="G290" s="54">
        <f t="shared" si="76"/>
        <v>0</v>
      </c>
      <c r="I290" s="48"/>
    </row>
    <row r="291" spans="1:9" s="47" customFormat="1" ht="15">
      <c r="A291" s="49" t="s">
        <v>42</v>
      </c>
      <c r="B291" s="49" t="str">
        <f t="shared" si="77"/>
        <v>ESCALERA</v>
      </c>
      <c r="C291" s="50"/>
      <c r="D291" s="51"/>
      <c r="E291" s="52"/>
      <c r="F291" s="53"/>
      <c r="G291" s="54">
        <f t="shared" si="76"/>
        <v>0</v>
      </c>
      <c r="I291" s="48"/>
    </row>
    <row r="292" spans="1:9" s="47" customFormat="1" ht="15">
      <c r="A292" s="49" t="s">
        <v>43</v>
      </c>
      <c r="B292" s="49" t="str">
        <f t="shared" si="77"/>
        <v>ACERO INOXIDABLE</v>
      </c>
      <c r="C292" s="50"/>
      <c r="D292" s="51"/>
      <c r="E292" s="52"/>
      <c r="F292" s="53"/>
      <c r="G292" s="54">
        <f t="shared" si="76"/>
        <v>0</v>
      </c>
      <c r="I292" s="48"/>
    </row>
    <row r="293" spans="1:9" s="47" customFormat="1" ht="15">
      <c r="A293" s="49" t="s">
        <v>44</v>
      </c>
      <c r="B293" s="49" t="str">
        <f t="shared" si="77"/>
        <v>SISTEMA AISLADO</v>
      </c>
      <c r="C293" s="50"/>
      <c r="D293" s="51"/>
      <c r="E293" s="52"/>
      <c r="F293" s="53"/>
      <c r="G293" s="54">
        <f t="shared" si="76"/>
        <v>0</v>
      </c>
      <c r="I293" s="48"/>
    </row>
    <row r="294" spans="1:9" s="47" customFormat="1" ht="15">
      <c r="A294" s="49" t="s">
        <v>45</v>
      </c>
      <c r="B294" s="49" t="str">
        <f t="shared" si="77"/>
        <v>SISTEMA CONTRA INCENDIO</v>
      </c>
      <c r="C294" s="50"/>
      <c r="D294" s="51"/>
      <c r="E294" s="52"/>
      <c r="F294" s="53"/>
      <c r="G294" s="54">
        <f t="shared" si="76"/>
        <v>0</v>
      </c>
      <c r="I294" s="48"/>
    </row>
    <row r="295" spans="1:9" s="47" customFormat="1" ht="15">
      <c r="A295" s="49" t="s">
        <v>46</v>
      </c>
      <c r="B295" s="49" t="str">
        <f t="shared" si="77"/>
        <v>DETECTORES DE HUMO</v>
      </c>
      <c r="C295" s="50"/>
      <c r="D295" s="51"/>
      <c r="E295" s="52"/>
      <c r="F295" s="53"/>
      <c r="G295" s="54">
        <f t="shared" si="76"/>
        <v>0</v>
      </c>
      <c r="I295" s="48"/>
    </row>
    <row r="296" spans="1:9" s="47" customFormat="1" ht="15">
      <c r="A296" s="49" t="s">
        <v>47</v>
      </c>
      <c r="B296" s="49" t="str">
        <f t="shared" si="77"/>
        <v>SEÑALETICA</v>
      </c>
      <c r="C296" s="50"/>
      <c r="D296" s="51"/>
      <c r="E296" s="52"/>
      <c r="F296" s="53"/>
      <c r="G296" s="54">
        <f t="shared" si="76"/>
        <v>0</v>
      </c>
      <c r="I296" s="48"/>
    </row>
    <row r="297" spans="1:9" s="47" customFormat="1" ht="15">
      <c r="A297" s="49" t="s">
        <v>48</v>
      </c>
      <c r="B297" s="49" t="str">
        <f t="shared" si="77"/>
        <v>AIRE ACONDICIONADO</v>
      </c>
      <c r="C297" s="50"/>
      <c r="D297" s="51"/>
      <c r="E297" s="52"/>
      <c r="F297" s="53"/>
      <c r="G297" s="54">
        <f t="shared" si="76"/>
        <v>0</v>
      </c>
      <c r="I297" s="48"/>
    </row>
    <row r="298" spans="1:9" s="47" customFormat="1" ht="15">
      <c r="A298" s="49" t="s">
        <v>49</v>
      </c>
      <c r="B298" s="49" t="str">
        <f t="shared" si="77"/>
        <v>VOZ Y DATOS</v>
      </c>
      <c r="C298" s="50"/>
      <c r="D298" s="51"/>
      <c r="E298" s="52"/>
      <c r="F298" s="53"/>
      <c r="G298" s="54">
        <f t="shared" si="76"/>
        <v>0</v>
      </c>
      <c r="I298" s="48"/>
    </row>
    <row r="299" spans="1:9" s="47" customFormat="1" ht="15">
      <c r="A299" s="49" t="s">
        <v>50</v>
      </c>
      <c r="B299" s="49" t="str">
        <f t="shared" si="77"/>
        <v>CCTV</v>
      </c>
      <c r="C299" s="50"/>
      <c r="D299" s="51"/>
      <c r="E299" s="52"/>
      <c r="F299" s="53"/>
      <c r="G299" s="54">
        <f t="shared" si="76"/>
        <v>0</v>
      </c>
      <c r="I299" s="48"/>
    </row>
    <row r="300" spans="1:9" s="47" customFormat="1" ht="15">
      <c r="A300" s="49" t="s">
        <v>51</v>
      </c>
      <c r="B300" s="49" t="str">
        <f t="shared" si="77"/>
        <v>SISTEMA VOCEO</v>
      </c>
      <c r="C300" s="50"/>
      <c r="D300" s="51"/>
      <c r="E300" s="52"/>
      <c r="F300" s="53"/>
      <c r="G300" s="54">
        <f t="shared" si="76"/>
        <v>0</v>
      </c>
      <c r="I300" s="48"/>
    </row>
    <row r="301" spans="1:9" s="47" customFormat="1" ht="15">
      <c r="A301" s="49" t="s">
        <v>52</v>
      </c>
      <c r="B301" s="49" t="str">
        <f t="shared" si="77"/>
        <v xml:space="preserve">SISTEMA PACIENTE ENFERMERA </v>
      </c>
      <c r="C301" s="50"/>
      <c r="D301" s="51"/>
      <c r="E301" s="52"/>
      <c r="F301" s="53"/>
      <c r="G301" s="54">
        <f t="shared" si="76"/>
        <v>0</v>
      </c>
      <c r="I301" s="48"/>
    </row>
    <row r="302" spans="1:9" s="47" customFormat="1" ht="15">
      <c r="A302" s="49" t="s">
        <v>53</v>
      </c>
      <c r="B302" s="49" t="str">
        <f t="shared" si="77"/>
        <v>ELEVADOR</v>
      </c>
      <c r="C302" s="50"/>
      <c r="D302" s="51"/>
      <c r="E302" s="52"/>
      <c r="F302" s="53"/>
      <c r="G302" s="54">
        <f t="shared" si="76"/>
        <v>0</v>
      </c>
      <c r="I302" s="48"/>
    </row>
    <row r="303" spans="1:9" s="47" customFormat="1" ht="15">
      <c r="A303" s="49" t="s">
        <v>428</v>
      </c>
      <c r="B303" s="49" t="str">
        <f t="shared" si="77"/>
        <v>LIMPIEZAS</v>
      </c>
      <c r="C303" s="50"/>
      <c r="D303" s="51"/>
      <c r="E303" s="52"/>
      <c r="F303" s="53"/>
      <c r="G303" s="54">
        <f t="shared" si="76"/>
        <v>0</v>
      </c>
      <c r="I303" s="48"/>
    </row>
    <row r="304" spans="1:9" s="47" customFormat="1" ht="15">
      <c r="A304" s="49"/>
      <c r="B304" s="49"/>
      <c r="C304" s="50"/>
      <c r="D304" s="51"/>
      <c r="E304" s="52"/>
      <c r="F304" s="53"/>
      <c r="G304" s="54"/>
      <c r="I304" s="48"/>
    </row>
    <row r="305" spans="1:7" ht="18" customHeight="1">
      <c r="A305" s="13"/>
      <c r="B305" s="20"/>
      <c r="C305" s="16"/>
      <c r="D305" s="25"/>
      <c r="E305" s="41"/>
      <c r="F305" s="16"/>
      <c r="G305" s="37"/>
    </row>
    <row r="306" spans="1:7" ht="18" customHeight="1">
      <c r="A306" s="78" t="s">
        <v>18</v>
      </c>
      <c r="B306" s="78"/>
      <c r="C306" s="78"/>
      <c r="D306" s="78"/>
      <c r="E306" s="78"/>
      <c r="F306" s="14" t="s">
        <v>19</v>
      </c>
      <c r="G306" s="38">
        <f>G276</f>
        <v>0</v>
      </c>
    </row>
    <row r="307" spans="1:7" ht="18" customHeight="1">
      <c r="A307" s="1"/>
      <c r="B307" s="1"/>
      <c r="C307" s="1"/>
      <c r="D307" s="26"/>
      <c r="E307" s="30"/>
      <c r="F307" s="14" t="s">
        <v>20</v>
      </c>
      <c r="G307" s="38">
        <f>ROUND(G306*0.16,2)</f>
        <v>0</v>
      </c>
    </row>
    <row r="308" spans="1:7" ht="18" customHeight="1">
      <c r="A308" s="78" t="str">
        <f>+numtext(G308)</f>
        <v>CERO PESOS 00/100 M.N.</v>
      </c>
      <c r="B308" s="78"/>
      <c r="C308" s="78"/>
      <c r="D308" s="78"/>
      <c r="E308" s="78"/>
      <c r="F308" s="14" t="s">
        <v>21</v>
      </c>
      <c r="G308" s="38">
        <f>+ROUND(G306+G307,2)</f>
        <v>0</v>
      </c>
    </row>
  </sheetData>
  <mergeCells count="15">
    <mergeCell ref="A308:E308"/>
    <mergeCell ref="C1:F1"/>
    <mergeCell ref="C6:E6"/>
    <mergeCell ref="C7:E7"/>
    <mergeCell ref="C8:E8"/>
    <mergeCell ref="C9:E9"/>
    <mergeCell ref="C10:F10"/>
    <mergeCell ref="C11:F11"/>
    <mergeCell ref="C12:F12"/>
    <mergeCell ref="A14:G14"/>
    <mergeCell ref="A306:E306"/>
    <mergeCell ref="A275:G275"/>
    <mergeCell ref="C2:F5"/>
    <mergeCell ref="B11:B12"/>
    <mergeCell ref="B7:B9"/>
  </mergeCells>
  <printOptions horizontalCentered="1"/>
  <pageMargins left="0.31496062992126" right="0.31496062992126" top="0.31496062992126" bottom="0.31496062992126" header="0.31496062992126" footer="0.31496062992126"/>
  <pageSetup fitToHeight="0" horizontalDpi="360" verticalDpi="360" orientation="landscape" paperSize="1" scale="59" r:id="rId2"/>
  <headerFooter>
    <oddFooter>&amp;C&amp;P de &amp;N</oddFooter>
  </headerFooter>
  <rowBreaks count="1" manualBreakCount="1">
    <brk id="274" max="6" man="1"/>
  </rowBreaks>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16.0300</AppVersion>
  <DocSecurity>0</DocSecurity>
  <ScaleCrop>false</ScaleCrop>
  <HeadingPairs>
    <vt:vector size="2" baseType="variant">
      <vt:variant>
        <vt:lpstr>Worksheets</vt:lpstr>
      </vt:variant>
      <vt:variant>
        <vt:i4>1</vt:i4>
      </vt:variant>
    </vt:vector>
  </HeadingPairs>
  <TitlesOfParts>
    <vt:vector size="1" baseType="lpstr">
      <vt:lpstr>CATALOGO</vt:lpstr>
    </vt:vector>
  </TitlesOfParts>
  <Template/>
  <Manager/>
  <Company/>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Dell</dc:creator>
  <cp:keywords/>
  <dc:description/>
  <cp:lastModifiedBy>SANDRA NAYELI GALINDO TULE.</cp:lastModifiedBy>
  <cp:lastPrinted>2026-07-22T16:10:57Z</cp:lastPrinted>
  <dcterms:created xsi:type="dcterms:W3CDTF">2024-12-27T18:23:43Z</dcterms:created>
  <dcterms:modified xsi:type="dcterms:W3CDTF">2026-07-22T16:46:30Z</dcterms:modified>
  <cp:category/>
</cp:coreProperties>
</file>