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932" codeName="{372AB895-14C1-FC20-EB20-F1B4BCFD95AE}"/>
  <workbookPr codeName="ThisWorkbook" defaultThemeVersion="166925"/>
  <mc:AlternateContent xmlns:mc="http://schemas.openxmlformats.org/markup-compatibility/2006">
    <mc:Choice Requires="x15">
      <x15ac:absPath xmlns:x15ac="http://schemas.microsoft.com/office/spreadsheetml/2010/11/ac" url="C:\Users\PC-0076\Dropbox\rev-02\"/>
    </mc:Choice>
  </mc:AlternateContent>
  <bookViews>
    <workbookView xWindow="-120" yWindow="-120" windowWidth="29040" windowHeight="15720" activeTab="0"/>
  </bookViews>
  <sheets>
    <sheet name="CATALOGO" sheetId="1" r:id="rId3"/>
  </sheets>
  <definedNames>
    <definedName name="_xlnm._FilterDatabase" localSheetId="0" hidden="1">CATALOGO!$A$16:$G$57</definedName>
    <definedName name="ACCIONENREPORTE">#REF!</definedName>
    <definedName name="Administración_del_gasto_de_operación">#REF!</definedName>
    <definedName name="area">#REF!</definedName>
    <definedName name="_xlnm.Print_Area" localSheetId="0">CATALOGO!$A$1:$G$72</definedName>
    <definedName name="cargo">#REF!</definedName>
    <definedName name="cargocontacto">#REF!</definedName>
    <definedName name="cargoresponsabledelaobra">#REF!</definedName>
    <definedName name="cargovendedor">#REF!</definedName>
    <definedName name="CARRETERAS">#REF!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lumna1">#REF!</definedName>
    <definedName name="Componente">#REF!</definedName>
    <definedName name="Conservación_reconstrucción_y_construcción_de_la_red_carretera_estatal">#REF!</definedName>
    <definedName name="contactocliente">#REF!</definedName>
    <definedName name="decimalesredondeo">#REF!</definedName>
    <definedName name="departamento">#REF!</definedName>
    <definedName name="Desarrollo_económico">#REF!</definedName>
    <definedName name="Desarrollo_integral_de_las_niñas_los_niños_y_adolescente">#REF!</definedName>
    <definedName name="Desarrollo_integral_de_las_niñas_los_niños_y_adolescentes">#REF!</definedName>
    <definedName name="Desarrollo_sostenible_el_territorio">#REF!</definedName>
    <definedName name="direccioncliente">#REF!</definedName>
    <definedName name="direcciondeconcurso">#REF!</definedName>
    <definedName name="direcciondelaobra">#REF!</definedName>
    <definedName name="domicilio">#REF!</definedName>
    <definedName name="Eje_especial">#REF!</definedName>
    <definedName name="Eje_Transversal">#REF!</definedName>
    <definedName name="email">#REF!</definedName>
    <definedName name="emailcliente">#REF!</definedName>
    <definedName name="emaildelaobra">#REF!</definedName>
    <definedName name="estado">#REF!</definedName>
    <definedName name="estadodelaobra">#REF!</definedName>
    <definedName name="FACTOR">#REF!</definedName>
    <definedName name="fechaconvocatoria">#REF!</definedName>
    <definedName name="fechadeconcurso">#REF!</definedName>
    <definedName name="fechainicio">#REF!</definedName>
    <definedName name="fechaterminacion">#REF!</definedName>
    <definedName name="Feminicidios">#REF!</definedName>
    <definedName name="FFF">#REF!</definedName>
    <definedName name="Fondo_Complementario_para_el_Desarrollo_Regional_FONDEREG">#REF!</definedName>
    <definedName name="Fondo_Común_Concursable_para_la_Infraestructura_FOCOCI">#REF!</definedName>
    <definedName name="Fondo_de_Infraestructura_Social_para_las_Entidades_FISE">#REF!</definedName>
    <definedName name="imss">#REF!</definedName>
    <definedName name="Industria">#REF!</definedName>
    <definedName name="infonavit">#REF!</definedName>
    <definedName name="Infraestructura_para_la_movilidad_sustentable">#REF!</definedName>
    <definedName name="Infraestructura_y_equipamiento_social_de_proyectos_estratégicos">#REF!</definedName>
    <definedName name="Innovación">#REF!</definedName>
    <definedName name="Innovación_gubernamental">#REF!</definedName>
    <definedName name="INVERSIONTOTAL">#REF!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Obras_de_urbanización_en_reservas_urbanas">#REF!</definedName>
    <definedName name="OG_Seleccionado">#REF!</definedName>
    <definedName name="Operación_de_los_programas_de_infraestructura_escolar_en_el_Estado">#REF!</definedName>
    <definedName name="Planeación_gestión_y_proyección_de_obra_pública">#REF!</definedName>
    <definedName name="plazocalculado">#REF!</definedName>
    <definedName name="plazoreal">#REF!</definedName>
    <definedName name="porcentajeivapresupuesto">#REF!</definedName>
    <definedName name="PP">#REF!</definedName>
    <definedName name="Prevención_social_del_delito">#REF!</definedName>
    <definedName name="primeramoneda">#REF!</definedName>
    <definedName name="Puentes">#REF!</definedName>
    <definedName name="razonsocial">#REF!</definedName>
    <definedName name="Reinserción_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Seguridad">#REF!</definedName>
    <definedName name="Seguridad_justicia_y_Estado_de_derecho">#REF!</definedName>
    <definedName name="telefono">#REF!</definedName>
    <definedName name="telefonocliente">#REF!</definedName>
    <definedName name="telefonocontacto">#REF!</definedName>
    <definedName name="telefonodelaobra">#REF!</definedName>
    <definedName name="telefonovendedor">#REF!</definedName>
    <definedName name="Tipo_de_Obra">#REF!</definedName>
    <definedName name="tipodelicitacion">#REF!</definedName>
    <definedName name="_xlnm.Print_Titles" localSheetId="0">CATALOGO!$A:$G,CATALOGO!$1:$16</definedName>
    <definedName name="totalpresupuestoprimeramoneda">#REF!</definedName>
    <definedName name="totalpresupuestosegundamoneda">#REF!</definedName>
    <definedName name="UEG_Seleccionada">#REF!</definedName>
    <definedName name="vi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1"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<sst xmlns="http://schemas.openxmlformats.org/spreadsheetml/2006/main" count="149" uniqueCount="115">
  <si>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</si>
  <si>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</si>
  <si>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</si>
  <si>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</si>
  <si>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</si>
  <si>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</si>
  <si>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</si>
  <si>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</si>
  <si>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</si>
  <si>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NOMBRE Y FIRMA DEL REPRESENTANTE LEGAL:</t>
  </si>
  <si>
    <t>DOCUMENTO</t>
  </si>
  <si>
    <t>CLAVE</t>
  </si>
  <si>
    <t xml:space="preserve">DESCRIPCIÓN </t>
  </si>
  <si>
    <t>UNIDAD</t>
  </si>
  <si>
    <t>CANTIDAD</t>
  </si>
  <si>
    <t>IMPORTE ($) M. N.</t>
  </si>
  <si>
    <t>A</t>
  </si>
  <si>
    <t>RESUMEN DE PARTIDAS</t>
  </si>
  <si>
    <t>IMPORTE CON LETRA (IVA INCLUIDO)</t>
  </si>
  <si>
    <t>SUBTOTAL M. N.</t>
  </si>
  <si>
    <t>IVA M. N.</t>
  </si>
  <si>
    <t>TOTAL M. N.</t>
  </si>
  <si>
    <t>M2</t>
  </si>
  <si>
    <t>M3</t>
  </si>
  <si>
    <t>KG</t>
  </si>
  <si>
    <t>M</t>
  </si>
  <si>
    <t>M3/KM</t>
  </si>
  <si>
    <t>PZA</t>
  </si>
  <si>
    <t>A1</t>
  </si>
  <si>
    <t>A2</t>
  </si>
  <si>
    <t>A3</t>
  </si>
  <si>
    <t>A4</t>
  </si>
  <si>
    <t>A5</t>
  </si>
  <si>
    <t>A6</t>
  </si>
  <si>
    <t>CORTE CON DISCO DE DIAMANTE HASTA 1/3 DE ESPESOR DE LA LOSA Y HASTA 3 MM DE ANCHO. INCLUYE: EQUIPO, PREPARACIONES Y MANO DE OBRA. (NORMA S.C.T. N-CSV-CAR-2-02-005/02)</t>
  </si>
  <si>
    <t>SUMINISTRO Y COLOCACION DE BOLARDO DE 6" DE DIAMETRO, FABRICADO EN TUBO DE ACERO AL CARBON CEDULA 30, DE 1.15 M DE DESARROLLO, CON CABEZAL DE FUNDICION DE ALUMINIO, CINTA REFLEJANTE GRADO INGENIERIA COLOR BLANCO, TERMINADO EN PINTURA POLIESTER HORNEADA, INCLUYE: DADO DE CONCRETO F´C=200 KG/CM2 HECHO EN OBRA DE 40X40X40 CM., ACARREOS, MATERIALES, MANO DE OBRA, EQUIPO Y HERRAMIENTA.</t>
  </si>
  <si>
    <t>PRELIMINARES</t>
  </si>
  <si>
    <t>CARGA MECÁNICA Y ACARREO EN CAMIÓN 1ER. KILÓMETRO, DE MATERIAL PRODUCTO DE EXCAVACIÓN Y/O DEMOLICIÓN, INCLUYE: MANO DE OBRA, EQUIPO Y HERRAMIENTA, MEDIDO EN SECCIÓN DE PROYECTO. (NORMA S. C. T. N-CTR-CAR-1-01-013-00).</t>
  </si>
  <si>
    <t>ACARREO EN CAMIÓN A KILÓMETROS SUBSECUENTES DE MATERIAL PRODUCTO DE EXCAVACIÓN Y/O DEMOLICIÓN, INCLUYE: MANO DE OBRA, EQUIPO Y HERRAMIENTA, MEDIDO EN SECCIÓN DE PROYECTO. (NORMA S. C. T. N-CTR-CAR-1-01-013-00)</t>
  </si>
  <si>
    <t>CALAFATEO DE JUNTAS DE DILATACIÓN EN PAVIMENTOS DE CONCRETO HIDRÁULICO DE 13 MM. X 17 MM., CON BACKER-ROD DE 13 MM DE DIÁMETRO (CINTILLA DE POLIURETANO) Y SELLADOR PARA JUNTAS SUPERSEAL P, TIPO FESTER O SIMILAR, (CONFORME A LAS NORMAS DE CONSTRUCCIÓN DE LA S.C.T. N-CSV-CAR-2-02-005/02, INCLUYE: LIMPIEZA DE LA JUNTA, ENSANCHE CON CORTADORA HASTA 13 MM, SUMINISTRO, DESPERDICIO Y COLOCACIÓN.</t>
  </si>
  <si>
    <t>GUARNICIÓN TIPO "L" EN SECCIÓN 35-20X45 Y CORONA DE 15 CM. DE ALTURA POR 12X15 CM, DE CONCRETO PREMEZCLADO F'C=250 KG/CM2., T.M.A. 19 MM., R.N., INCLUYE: CIMBRA, DESCIMBRA, COLADO, MATERIALES, DESPERDICIOS, CURADO, MANO DE OBRA, EQUIPO Y HERRAMIENTA.</t>
  </si>
  <si>
    <t>LIMPIEZAS</t>
  </si>
  <si>
    <t>BANQUETAS Y ANDADORES</t>
  </si>
  <si>
    <t>BANQUETA DE 10 CM DE ESPESOR, DE CONCRETO PREMEZCLADO F'C=200 KG/CM2, T.M.A. 10 MM, RESISTENCIA A 28 DÍAS, CON MALLA ELECTROSOLDADA 6-6/10-10, ACABADO LAVADO AL 50% CON HIDROLAVADORA, ESPONJA Y MANGUERA, INCLUYE: CIMBRADO, COLADO, VIBRADO, NIVELADO DE CONCRETO, LAVADO EN SUPERFICIE CON GRAVA DE 10 MM  EXPUESTO, TERMINACION DE SUPERFICIE DESLAVADA, DESCIMBRADO, CURADO CON MEMBRANA BASE AGUA, LIMPIEZA DURANTE Y AL FINALIZAR LOS TRABAJOS, MATERIAL, MANO DE OBRA, EQUIPO, HERRAMIENTA Y LO NECESARIO PARA SU CORRECTA EJECUCIÓN.</t>
  </si>
  <si>
    <t>ESTRUCTURA</t>
  </si>
  <si>
    <t>SUMINISTRO, FABRICACIÓN Y COLOCACIÓN DE HERRERÍA CON PERFIL DE ACERO ESTRUCTURAL (VIGA, PTR, MONTEN, CUADRADO, ÁNGULOS, ETC.), EN PUERTAS, VENTANAS, BARANDALES, CUBIERTA DE AMBULANCIAS, ETC., INCLUYE: SOLDADURA, EQUIPO DE CORTE, MATERIALES MENORES, DESCALIBRES, DESPERDICIOS, BISAGRAS, FONDO ANTICORROSIVO, FLETES Y ACARREO DE MATERIALES AL SITIO DE SU UTILIZACIÓN.</t>
  </si>
  <si>
    <t>PINTURA DE ESMALTE 100 DE LA MARCA COMEX O SIMILAR, EN ESTRUCTURA METÁLICA HASTA UNA ALTURA DE 6 MTS, APLICADA CON COMPRESORA, A DOS MANOS, INCLUYE: PREPARACIÓN DE LA SUPERFICIE, MATERIALES, MANO DE OBRA, EQUIPO, HERRAMIENTA, COLOCACIÓN DE ANDAMIOS Y ESCALERAS.</t>
  </si>
  <si>
    <t>SALIDA PARA LUMINARIA EN LOSA DESARROLLO DE 6 METROS PROMEDIO, INCLUYE: 4.20 METROS DE TUBO FO.GA AJUSTE DE 1/2, 2.10 METROS DE TUBO FOGA AJUSTE 3/4, 15.60 METROS DE CABLE DE COBRE THHW-LS CALIBRE 12 AWG, 6.60 METROS DE CABLE DE COBRE DESNUDO CALIBRE 14 AWG, 1 CAJA CUADRADA FOGA 1/2-3/4", 1 TAPA CUADRADA FOGA 3/4, 3 CONECTOR FOGA AJUSTE 1/2, 1 CONECTOR FO.GA AJUSTE 3/4, 1 COPLE FO.GA AJUSTE 1/2, SOPORTADA A CADA 1.50 METROS CON: 3 ABRAZADERAS TIPO CLIP DE 1/2, 1 ABRAZADERA TIPO CLIP DE 3/4, 12 TUERCAS GALVANIZADAS DE 1/4, 6 PERNO 1/4, 6 FULMINANTE CALIBRE 27 ROJO, 4 COPLE HEXAGONAL 1/4, 3.60 METROS DE VARILLA ROSCADA 1/4, 1 ZAPATA CALIBRE 10-12 PARA TIERRA, 3 CAPUCHONES CALIBRE 10-12 AWG, 1.50 METROS DE TUBO ZAPA 3/8, 2 CONECTOR ZAPA DE 3/8, ACARREOS, CINTA AISLANTE PARA CABLEADO Y DESPERDICIO, MATERIALES, MANO DE OBRA, EQUIPO Y HERRAMIENTA PARA SU CORRECTA EJECUCION.</t>
  </si>
  <si>
    <t>SUMINISTRO Y COLOCACIÓN DE TUBERIA CONDUIT METÁLICA GALVANIZADA DE 3/4" DE PARED DELGADA, INCLUYE: MATERIALES, CORTES, DESPERDICIOS, COPLE, CONEXIÓNES, MANO DE OBRA, EQUIPO, ANDAMIOS, HERRAMIENTA, A CUALQUIER NIVEL.</t>
  </si>
  <si>
    <t>SUMINISTRO E INSTACIÓN DE CABLE VINANEL XXI THW-LS 600 V. 90°, MARCA CONDUMEX O SIMILAR, CAL. 12, INCLUYE: DESPERDICIOS, MATERIALES MENORES, HERRAMIENTA, CONEXIONES, MANO DE OBRA ESPECIALIZADA, LIMPIEZA DEL ÁREA DE TRABAJO, PRUEBAS Y ACARREO AL SITIO DE SU COLOCACIÓN.</t>
  </si>
  <si>
    <t>SUMINISTRO E INSTACIÓN DE CABLE VINANEL XXI THW-LS 600 V. 90°, MARCA CONDUMEX O SIMILAR, CAL. 10, INCLUYE: DESPERDICIOS, MATERIALES MENORES, HERRAMIENTA, CONEXIONES, MANO DE OBRA ESPECIALIZADA, LIMPIEZA DEL ÁREA DE TRABAJO, PRUEBAS Y ACARREO AL SITIO DE SU COLOCACIÓN.</t>
  </si>
  <si>
    <t>ACABADOS</t>
  </si>
  <si>
    <t>FALSO PLAFÓN DE PANEL TIPO RESISTENTE A LA HUMEDAD DE 13 MM. DE ESPESOR, CON BASTIDOR ARMADO A BASE CANALETA DE 1 1/2 (PULG) Y CANAL LISTÓN CAL. 26, A CADA 0.61 M. DE SEPARACIÓN, INCLUYE: MATERIALES, ACARREOS, ELEVACIONES, CORTES, DESPERDICIOS, FIJACIÓN, ESQUINEROS, PASTA Y CINTA DE REFUERZO DE ACUERDO AL TIPO DE PANEL, MANO DE OBRA, EQUIPO Y HERRAMIENTA.</t>
  </si>
  <si>
    <t>SUMINISTRO Y COLOCACIÓN DE LOSA ACERO TIPO LOSACERO 25 (2") CALIBRE 22, FIJADA A LA ESTRUCTURA METÁLICA MEDIANTE CONECTORES DE CORTANTE TIPO PERNO NELSON DE 3/4" X 4 1/4", SOLDADOS CON EQUIPO ESPECIALIZADO CONFORME A LAS ESPECIFICACIONES DEL PROYECTO ESTRUCTURAL, INCLUYE: SUMINISTRO DE LOSACERO, CONECTORES TIPO PERNO NELSON, MATERIALES DE FIJACIÓN, SOLDADURA, CORTES, AJUSTES, TRASLAPES, NIVELACIÓN, HABILITADO, MANIOBRAS DE IZAJE Y COLOCACIÓN, EQUIPO, HERRAMIENTA, ANDAMIOS, ACARREOS HORIZONTALES Y VERTICALES HASTA EL SITIO DE SU INSTALACIÓN, LIMPIEZA DEL ÁREA DE TRABAJO, MANO DE OBRA ESPECIALIZADA Y TODO LO NECESARIO PARA SU CORRECTA EJECUCIÓN.</t>
  </si>
  <si>
    <t>IMPERMEABILIZACIÓN</t>
  </si>
  <si>
    <t>IMPERMEABILIZACION DE LOSAS, A BASE DE MEMBRANA PREFABRICADA, MCA. IMPERQUIMIA O SIMILAR, UNIPLAS AERO PLUS SBS, ALTO DESEMPEÑO CON VENTILACION ANTIABOLSAMIENTOS, FABRICADA A BASE DE ASFALTOS MODIFICADOS CON POLIMEROS SINTETICOS SBS (ESTIRENO BUTADIENO ESTIRENO) REFORZADA CON MALLA POLIESTER DE ALTA RESISTENCIA, ACABADO APARENTE A BASE DE GRAVILLA ESMALTADA A FUEGO, 4.5 MM DE ESPESOR TOTAL, COLOR BLANCO, GARANTIA POR ESCRITO DE 10 AÑOS, POR LA EMPRESA CONTRATISTA., INCLUYE: LIMPIEZA Y PREPARACION DE LA SUPERFICIE, APLICACION DE PRIMER IMPERCOAT PRIMARIO SL, PARA ANCLAJE Y TAPAPORO DE LA SUPERFICIE, SELLADO DE FISURAS Y GRIETAS A BASE DE CEMENTO PLASTICO BITUMINOSO IMPERCOAT CEMENTO SBS, SUMINISTRO Y COLOCACION DE MEMBRANA POR MEDIO DE TERMOFUSION A BASE DE FUEGO DE SOPLETE DE GAS BUTANO, HACIENDO TRASLAPES MINIMOS DE 0.10 MTS. EN AMBOS SENTIDOS, SELLADO DE ORILLAS, REMATES Y TRASLAPES, MATERIALES MENORES Y DE CONSUMO, CORTES, DESPERDICIOS, LIMPIEZA GENERAL, HERRAMIENTAS, MANO DE OBRA ESPECIALIZADA Y ACARREOS AL SITIO DE SU COLOCACION.</t>
  </si>
  <si>
    <t>ENLADRILLADO DE AZOTEA CON LADRILLO DE BARRO ROJO RECOCIDO, DE 17.0 X 17.0 CM, ASENTADO CON MORTERO CEMENTO-CAL-ARENA 1:2:6 INCLUYE: LECHADA DE CEMENTO GRIS CON IMPERMEABILIZANTE INTEGRAL (1 KG/SACO DE CEMENTO), REMATE ORILLERO (2 HILADAS) Y ACARREO DE MATERIALES AL SITIO DE SU COLOCACION, A CUALQUIER NIVEL.</t>
  </si>
  <si>
    <t>FORJADO DE ZAVALETA EN AZOTEA A BASE DE CONCRETO SIMPLE F´C=100 KG/CM2, DE 20 CM POR LADO, A 45°, INCLUYE: IMPERMEABILIZANTE INTEGRAL A RAZON DE 2 KG/SACO DE CEMENTO Y ACARREO DE MATERIALES AL LUGAR DE SU UTILIZACION, HERRAMIENTAS, EQUIPO DE SEGURIDAD Y MANO DE OBRA, A CUALQUIER NIVEL.</t>
  </si>
  <si>
    <t>ALBAÑILERIAS</t>
  </si>
  <si>
    <t>MALLA ELECTROSOLDADA 6X6-10/10 COMO REFUERZO EN PISOS DE CONCRETO, INCLUYE: HABILITADO, DESPERDICIOS, TRASLAPES, MATERIAL DE FIJACIÓN, ANDAMIOS, HERRAMIENTA Y ACARREO DEL MATERIAL AL SITIO DE SU COLOCACIÓN.</t>
  </si>
  <si>
    <t>BOQUILLA DE 15 A 20 CM DE ANCHO, CON MORTERO CEMENTO ARENA PROPORCIÓN 1:3, TERMINADO PULIDO, EN APERTURA DE VANOS DE PUERTAS Y VENTANAS. INCLUYE: SUMINISTRO, PULIDO, MANO DE OBRA, HERRAMIENTA Y EQUIPO.</t>
  </si>
  <si>
    <t>ENTORTADO DE HORMIGÓN DE CEM- ARENA - JAL (MATERIAL ALIGERANTE) 1:2:6, DE 10.0 CM DE ESPESOR PROMEDIO. PARA DAR PENDIENTES EN ENTREPISOS Y AZOTEAS, ACABADO APALILLADO PARA RECIBIR LADRILLO DE AZOTEA, IMPERMEABILIZANTE Y/O ENLADRILLADO, INCLUYE: MATERIALES, LECHADA DE CEMENTO GRIS CON IMPERMEABILIZANTE INTEGRAL A RAZÓN DE 1 KG/SACO DE CEMENTO, ELEVACIONES, DESPERDICIOS, HERRAMIENTAS, LIMPIEZA, MANO DE OBRA Y ACARREOS AL SITIO DE SU COLOCACIÓN, EN CUALQUIER NIVEL.</t>
  </si>
  <si>
    <t>SUMINISTRO E INSTALACIÓN DE LETRERO TIPO LETRA INDIVIDUAL "URGENCIAS", FABRICADO CON FRENTE DE ALUMINIO DE 3 mm DE ESPESOR CON ACABADO PINTURA ELECTROSTÁTICA COLOR NEGRO MATE, CANTOS DE ALUMINIO SOLDADOS, ESTRUCTURA INTERIOR DE REFUERZO, SISTEMA DE ILUMINACIÓN MEDIANTE MÓDULOS LED DE ALTA EFICIENCIA (6500 K, IP65, VIDA ÚTIL MÍNIMA 50,000 HORAS), FUENTE DE ALIMENTACIÓN ELECTRÓNICA 127 V, DIFUSOR INTERIOR PARA ILUMINACIÓN HOMOGÉNEA, FIJACIÓN OCULTA MEDIANTE ESPÁRRAGOS DE ACERO INOXIDABLE Y PLANTILLA DE INSTALACIÓN SOBRE MURO DE FACHADA. INCLUYE FABRICACIÓN, DISEÑO, CORTES CNC, SOLDADURA, PINTURA, CABLEADO ELÉCTRICO, FUENTES DE PODER, CANALIZACIÓN OCULTA, CONEXIONES ELÉCTRICAS, PRUEBAS DE FUNCIONAMIENTO, MANO DE OBRA, HERRAMIENTA, EQUIPO, ACARREOS, ELEVACIONES, LIMPIEZA FINAL Y TODO LO NECESARIO PARA SU CORRECTA INSTALACIÓN Y PUESTA EN OPERACIÓN.</t>
  </si>
  <si>
    <t>A7</t>
  </si>
  <si>
    <t>A8</t>
  </si>
  <si>
    <t>Construcción de cubierta área de ambulancias. Urgencias Hospital Escuela Universidad de Guadalajara Nuevo Hospital Civil de Guadalajara Dr. Juan I. Menchaca, en el municipio de Guadalajara, Jalisco.</t>
  </si>
  <si>
    <t>SIOP-E-SMAFINEDUC-OB-LP-0523-2026</t>
  </si>
  <si>
    <t>E2</t>
  </si>
  <si>
    <t>RAZÓN SOCIAL DEL CONTRATISTA:</t>
  </si>
  <si>
    <t>PRECIO UNITARIO ($) PROPUESTO</t>
  </si>
  <si>
    <t>PRECIO UNITARIO ($) 
PROPUESTO CON LETRA</t>
  </si>
  <si>
    <t>TRAZO Y NIVELACION, INCLUYE: CARGO DIRECTO POR EL COSTO DE LOS MATERIALES Y MANO DE OBRA QUE INTERVENGAN, LOCALIZACION GENERAL, LOCALIZACION DE ENTRE-EJES, SEÑALAMIENTOS, ESTACADO, BANCOS DE NIVEL, MOJONERAS, LIMPIEZA Y RETIRO DE SOBRANTES FUERA DE OBRA, EQUIPOS DE SEGURIDAD, INSTALACIONES ESPECIFICAS, DEPRECIACION Y DEMAS DERIVADOS DEL USO DE HERRAMIENTA Y EQUIPO. A EJES EN DESPLANTE DE EDIFICIOS CON EQUIPO TOPOGRAFICO.</t>
  </si>
  <si>
    <t>DEMOLICIÓN DE CONCRETO SIMPLE EN BANQUETAS, POR MEDIOS MECANICOS, INCLUYE: RETIRO DEL MATERIAL A BANCO DE OBRA INDICADO POR SUPERVISIÓN, ABUNDAMIENTO, MANO DE OBRA, EQUIPO Y HERRAMIENTA.</t>
  </si>
  <si>
    <t>FORJADO DE PRETIL EN AZOTEA HECHO CON MURO DE SOGA A BASE DE LADRILLO ROJO DE LAMA DE 7X14X28 CM DE 14 CM DE ESPESOR, ASENTADO CON MORTERO CEMENTO GRIS-ARENA DE RIO PROP. 1:4 JUNTAS DE  1.5 CM, A CUALQUIER NIVEL, INCLUYE: SUMINISTROS, ACARREOS, ELEVACIONES, DESPERDICIOS, RECORTES, NIVELACIÓN, PLOMEO, ANDAMIAJE, MATERIALES, MANO DE OBRA, HERRAMIENTA MENOR  Y TODO LO NECESARIO PARA SU CORRECTA EJECUCIÓN.</t>
  </si>
  <si>
    <t>APLANADO EN MURO, TERMINADO APALILLADO FINO O PULIDO, CON MORTERO CEMENTO-ARENA DE RÍO EN PROP 1:3 , DE 2 CM DE ESPESOR, INCLUYE:  ZARPEO DE MUROS,SUMINISTRO, ELABORACIÓN, MATERIALES, DESPERDICIOS, ANDAMIOS, PLOMEO, NIVELADO , REMATES, LIMPIEZA DEL ÁREA DE TRABAJO, ACARREO, MANO DE OBRA, HERRAMIENTA Y EQUIPO.</t>
  </si>
  <si>
    <t>APLICACIÓN DE BASECOAT A DOS MANOS CON TERMINADO PULIDO EN PLAFÓN Y MUROS INCLUYE: MATERIALES, ACARREOS, ELEVACIONES, DESPERDICIO, MANO DE OBRA, EQUIPO Y HERRAMIENTA.</t>
  </si>
  <si>
    <t>SUMINISTRO Y APLICACIÓN DE PINTURA EN MUROS Y PLAFONES TIPO VINILACRILICA, MODELO VINIMEX MATE, MARCA COMEX, APLICADA A DOS MANOS HASTA 3.00 M. DE ALTURA, APLICACION DE SELLADOR VINÍLICO 5 X 1 Y FONDEO. INCLUYE: MATERIALES, PREPARACION DE AREA, LIMPIEZA DE MURO O PLAFON, 4 CUERPOS DE ANDAMIOS CON LLANTAS, MATERIALES, HERRAMIENTA, HERRAMIENTA DE SEGURIDAD, ACARREO DE MATERIALES AL SITIO, MANO DE OBRA ESPECIALIZADAY TODO LO NECESARIO PARA SU CORRECTA EJECUCIÓN</t>
  </si>
  <si>
    <t>SUMINISTRO Y COLOCACIÓN DE LUMINARIA A PRUEBA DE VAPOR DE TUBOS LED MARCA TECNOLITE, MOD. OPORTO IV, 1.27M DE LONGITUD, 2X18W, 127-220V. INCLUYE: FOCOS, ACCESORIOS, MANO DE OBRA, EQUIPO, HERRAMIENTA..</t>
  </si>
  <si>
    <t>SUMINISTRO Y COLOCACIÓN DE TUBERIA CONDUIT METÁLICA GALVANIZADA DE 1/2" PARED DELGADA , INCLUYE: MATERIALES, CORTES, DESPERDICIOS, ROSCADO, COPLE, CONEXIÓN, MANO DE OBRA, EQUIPO, ANDAMIOS, HERRAMIENTA, A CUALQUIER NIVEL.</t>
  </si>
  <si>
    <t>SUMINISTRO E INSTALACIÓN DE CABLE VINANEL XXI THW-LS 600 V. 90°, MARCA CONDUMEX O SIMILAR, CAL. 14, INCLUYE: DESPERDICIOS, MATERIALES MENORES, HERRAMIENTA, CONEXIONES, MANO DE OBRA ESPECIALIZADA, LIMPIEZA DEL ÁREA DE TRABAJO, PRUEBAS Y ACARREO AL SITIO DE SU COLOCACIÓN.</t>
  </si>
  <si>
    <t>LIMPIEZA GRUESA Y FINA, DURANTE Y AL FINAL DE LOS TRABAJOS, INCLUYE: MANO DE OBRA, EQUIPO Y HERRAMIENTA.</t>
  </si>
  <si>
    <t xml:space="preserve">INSTALACIÓN ELÉCTRICAS </t>
  </si>
  <si>
    <t>CATÁLOGO DE CONCEPTOS</t>
  </si>
  <si>
    <t>SIOP-001</t>
  </si>
  <si>
    <t>SIOP-002</t>
  </si>
  <si>
    <t>SIOP-003</t>
  </si>
  <si>
    <t>SIOP-004</t>
  </si>
  <si>
    <t>SIOP-005</t>
  </si>
  <si>
    <t>SIOP-006</t>
  </si>
  <si>
    <t>SIOP-007</t>
  </si>
  <si>
    <t>SIOP-008</t>
  </si>
  <si>
    <t>SIOP-009</t>
  </si>
  <si>
    <t>SIOP-010</t>
  </si>
  <si>
    <t>SIOP-011</t>
  </si>
  <si>
    <t>SIOP-012</t>
  </si>
  <si>
    <t>SIOP-013</t>
  </si>
  <si>
    <t>SIOP-014</t>
  </si>
  <si>
    <t>SIOP-015</t>
  </si>
  <si>
    <t>SIOP-016</t>
  </si>
  <si>
    <t>SIOP-017</t>
  </si>
  <si>
    <t>SIOP-018</t>
  </si>
  <si>
    <t>SIOP-019</t>
  </si>
  <si>
    <t>SIOP-020</t>
  </si>
  <si>
    <t>SIOP-021</t>
  </si>
  <si>
    <t>SIOP-022</t>
  </si>
  <si>
    <t>SIOP-023</t>
  </si>
  <si>
    <t>SIOP-024</t>
  </si>
  <si>
    <t>SIOP-025</t>
  </si>
  <si>
    <t>SIOP-026</t>
  </si>
  <si>
    <t>SIOP-027</t>
  </si>
  <si>
    <t>SIOP-028</t>
  </si>
  <si>
    <t>SIOP-029</t>
  </si>
  <si>
    <t>SIOP-030</t>
  </si>
  <si>
    <t>SIOP-031</t>
  </si>
  <si>
    <t>SIOP-032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</si>
</sst>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0.000"/>
    <numFmt numFmtId="165" formatCode="&quot;$&quot;#,##0.00"/>
    <numFmt numFmtId="166" formatCode="#,##0.0000"/>
  </numFmts>
  <fonts count="11">
    <font>
      <sz val="11"/>
      <color theme="1"/>
      <name val="Calibri"/>
      <family val="2"/>
      <scheme val="minor"/>
    </font>
    <font>
      <sz val="10"/>
      <color theme="1"/>
      <name val="Arial"/>
      <family val="2"/>
    </font>
    <font>
      <sz val="10"/>
      <name val="Arial"/>
      <family val="2"/>
    </font>
    <font>
      <sz val="11"/>
      <name val="Calibri "/>
      <family val="2"/>
    </font>
    <font>
      <b/>
      <sz val="11"/>
      <name val="Calibri "/>
      <family val="2"/>
    </font>
    <font>
      <sz val="11"/>
      <color theme="1"/>
      <name val="Calibri "/>
      <family val="2"/>
    </font>
    <font>
      <b/>
      <sz val="11"/>
      <color theme="0"/>
      <name val="Calibri "/>
      <family val="2"/>
    </font>
    <font>
      <sz val="11"/>
      <color rgb="FF006600"/>
      <name val="Calibri "/>
      <family val="2"/>
    </font>
    <font>
      <b/>
      <sz val="11"/>
      <color rgb="FF006600"/>
      <name val="Calibri "/>
      <family val="2"/>
    </font>
    <font>
      <b/>
      <sz val="11"/>
      <color theme="1"/>
      <name val="Calibri "/>
      <family val="2"/>
    </font>
    <font>
      <b/>
      <sz val="11"/>
      <color theme="1" tint="0.0499899983406067"/>
      <name val="Calibri "/>
      <family val="2"/>
    </font>
  </fonts>
  <fills count="4">
    <fill>
      <patternFill patternType="none"/>
    </fill>
    <fill>
      <patternFill patternType="gray125"/>
    </fill>
    <fill>
      <patternFill patternType="solid">
        <fgColor rgb="FF00953B"/>
        <bgColor indexed="64"/>
      </patternFill>
    </fill>
    <fill>
      <patternFill patternType="solid">
        <fgColor theme="0" tint="-0.249850004911423"/>
        <bgColor indexed="64"/>
      </patternFill>
    </fill>
  </fills>
  <borders count="18">
    <border>
      <left/>
      <right/>
      <top/>
      <bottom/>
      <diagonal/>
    </border>
    <border>
      <left style="medium">
        <color auto="1"/>
      </left>
      <right style="medium">
        <color auto="1"/>
      </right>
      <top style="medium">
        <color auto="1"/>
      </top>
      <bottom/>
    </border>
    <border>
      <left/>
      <right style="medium">
        <color auto="1"/>
      </right>
      <top style="medium">
        <color auto="1"/>
      </top>
      <bottom/>
    </border>
    <border>
      <left style="medium">
        <color auto="1"/>
      </left>
      <right style="medium">
        <color auto="1"/>
      </right>
      <top/>
      <bottom/>
    </border>
    <border>
      <left/>
      <right style="medium">
        <color auto="1"/>
      </right>
      <top/>
      <bottom/>
    </border>
    <border>
      <left style="medium">
        <color auto="1"/>
      </left>
      <right style="medium">
        <color auto="1"/>
      </right>
      <top/>
      <bottom style="medium">
        <color auto="1"/>
      </bottom>
    </border>
    <border>
      <left style="medium">
        <color auto="1"/>
      </left>
      <right/>
      <top style="medium">
        <color auto="1"/>
      </top>
      <bottom/>
    </border>
    <border>
      <left/>
      <right style="medium">
        <color auto="1"/>
      </right>
      <top/>
      <bottom style="medium">
        <color auto="1"/>
      </bottom>
    </border>
    <border>
      <left style="medium">
        <color auto="1"/>
      </left>
      <right style="medium">
        <color auto="1"/>
      </right>
      <top style="thin">
        <color rgb="FFD0D3D4"/>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medium">
        <color auto="1"/>
      </right>
      <top style="medium">
        <color auto="1"/>
      </top>
      <bottom style="medium">
        <color auto="1"/>
      </bottom>
    </border>
    <border>
      <left/>
      <right/>
      <top style="medium">
        <color auto="1"/>
      </top>
      <bottom/>
    </border>
    <border>
      <left style="medium">
        <color auto="1"/>
      </left>
      <right/>
      <top/>
      <bottom/>
    </border>
    <border>
      <left style="medium">
        <color auto="1"/>
      </left>
      <right/>
      <top/>
      <bottom style="medium">
        <color auto="1"/>
      </bottom>
    </border>
    <border>
      <left/>
      <right/>
      <top/>
      <bottom style="medium">
        <color auto="1"/>
      </bottom>
    </border>
    <border>
      <left style="thin">
        <color auto="1"/>
      </left>
      <right/>
      <top/>
      <bottom/>
    </border>
    <border>
      <left/>
      <right style="thin">
        <color auto="1"/>
      </right>
      <top/>
      <bottom/>
    </border>
  </borders>
  <cellStyleXfs count="29">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0"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43" fontId="0" fillId="0" borderId="0" applyFont="0" applyFill="0" applyBorder="0" applyAlignment="0" applyProtection="0"/>
    <xf numFmtId="0" fontId="2" fillId="0" borderId="0">
      <alignment/>
      <protection/>
    </xf>
    <xf numFmtId="0" fontId="0" fillId="0" borderId="0">
      <alignment/>
      <protection/>
    </xf>
    <xf numFmtId="44" fontId="0" fillId="0" borderId="0" applyFont="0" applyFill="0" applyBorder="0" applyAlignment="0" applyProtection="0"/>
    <xf numFmtId="44" fontId="2" fillId="0" borderId="0" applyFont="0" applyFill="0" applyBorder="0" applyAlignment="0" applyProtection="0"/>
  </cellStyleXfs>
  <cellXfs count="104">
    <xf numFmtId="0" fontId="0" fillId="0" borderId="0" xfId="0"/>
    <xf numFmtId="0" fontId="3" fillId="0" borderId="1" xfId="21" applyFont="1" applyBorder="1" applyAlignment="1">
      <alignment horizontal="center" vertical="top"/>
      <protection/>
    </xf>
    <xf numFmtId="0" fontId="4" fillId="0" borderId="1" xfId="21" applyFont="1" applyBorder="1" applyAlignment="1">
      <alignment horizontal="center" vertical="top"/>
      <protection/>
    </xf>
    <xf numFmtId="165" fontId="4" fillId="0" borderId="2" xfId="21" applyNumberFormat="1" applyFont="1" applyBorder="1" applyAlignment="1">
      <alignment vertical="top"/>
      <protection/>
    </xf>
    <xf numFmtId="0" fontId="3" fillId="0" borderId="0" xfId="21" applyFont="1" applyAlignment="1">
      <alignment vertical="top"/>
      <protection/>
    </xf>
    <xf numFmtId="0" fontId="3" fillId="0" borderId="3" xfId="21" applyFont="1" applyBorder="1" applyAlignment="1">
      <alignment horizontal="center" vertical="top"/>
      <protection/>
    </xf>
    <xf numFmtId="0" fontId="4" fillId="0" borderId="3" xfId="21" applyFont="1" applyBorder="1" applyAlignment="1">
      <alignment horizontal="center" vertical="top"/>
      <protection/>
    </xf>
    <xf numFmtId="165" fontId="4" fillId="0" borderId="4" xfId="21" applyNumberFormat="1" applyFont="1" applyBorder="1" applyAlignment="1">
      <alignment vertical="top"/>
      <protection/>
    </xf>
    <xf numFmtId="0" fontId="4" fillId="0" borderId="0" xfId="21" applyFont="1" applyAlignment="1">
      <alignment horizontal="center" vertical="top"/>
      <protection/>
    </xf>
    <xf numFmtId="0" fontId="4" fillId="0" borderId="3" xfId="21" applyFont="1" applyBorder="1" applyAlignment="1">
      <alignment vertical="top"/>
      <protection/>
    </xf>
    <xf numFmtId="0" fontId="4" fillId="0" borderId="5" xfId="21" applyFont="1" applyBorder="1" applyAlignment="1">
      <alignment vertical="top"/>
      <protection/>
    </xf>
    <xf numFmtId="0" fontId="4" fillId="0" borderId="6" xfId="21" applyFont="1" applyBorder="1" applyAlignment="1">
      <alignment horizontal="left" vertical="top"/>
      <protection/>
    </xf>
    <xf numFmtId="165" fontId="4" fillId="0" borderId="7" xfId="21" applyNumberFormat="1" applyFont="1" applyBorder="1" applyAlignment="1">
      <alignment vertical="top"/>
      <protection/>
    </xf>
    <xf numFmtId="0" fontId="4" fillId="0" borderId="1" xfId="21" applyFont="1" applyBorder="1" applyAlignment="1">
      <alignment horizontal="left" vertical="top"/>
      <protection/>
    </xf>
    <xf numFmtId="165" fontId="4" fillId="0" borderId="1" xfId="21" applyNumberFormat="1" applyFont="1" applyBorder="1" applyAlignment="1">
      <alignment horizontal="center" vertical="top"/>
      <protection/>
    </xf>
    <xf numFmtId="165" fontId="4" fillId="0" borderId="3" xfId="21" applyNumberFormat="1" applyFont="1" applyBorder="1" applyAlignment="1">
      <alignment horizontal="center" vertical="top"/>
      <protection/>
    </xf>
    <xf numFmtId="164" fontId="5" fillId="0" borderId="8" xfId="0" applyNumberFormat="1" applyFont="1" applyBorder="1" applyAlignment="1">
      <alignment horizontal="center" vertical="center"/>
    </xf>
    <xf numFmtId="165" fontId="4" fillId="0" borderId="5" xfId="21" applyNumberFormat="1" applyFont="1" applyBorder="1" applyAlignment="1">
      <alignment horizontal="center" vertical="top"/>
      <protection/>
    </xf>
    <xf numFmtId="165" fontId="3" fillId="0" borderId="0" xfId="21" applyNumberFormat="1" applyFont="1" applyAlignment="1">
      <alignment horizontal="center" vertical="top"/>
      <protection/>
    </xf>
    <xf numFmtId="165" fontId="3" fillId="0" borderId="0" xfId="21" applyNumberFormat="1" applyFont="1" applyAlignment="1">
      <alignment vertical="top"/>
      <protection/>
    </xf>
    <xf numFmtId="0" fontId="4" fillId="0" borderId="0" xfId="21" applyFont="1" applyAlignment="1">
      <alignment vertical="top"/>
      <protection/>
    </xf>
    <xf numFmtId="165" fontId="4" fillId="0" borderId="0" xfId="21" applyNumberFormat="1" applyFont="1" applyAlignment="1">
      <alignment horizontal="center" vertical="top"/>
      <protection/>
    </xf>
    <xf numFmtId="165" fontId="4" fillId="0" borderId="0" xfId="21" applyNumberFormat="1" applyFont="1" applyAlignment="1">
      <alignment vertical="top"/>
      <protection/>
    </xf>
    <xf numFmtId="49" fontId="6" fillId="2" borderId="9" xfId="22" applyNumberFormat="1" applyFont="1" applyFill="1" applyBorder="1" applyAlignment="1">
      <alignment horizontal="center" vertical="center" wrapText="1"/>
      <protection/>
    </xf>
    <xf numFmtId="49" fontId="6" fillId="2" borderId="10" xfId="22" applyNumberFormat="1" applyFont="1" applyFill="1" applyBorder="1" applyAlignment="1">
      <alignment horizontal="center" vertical="center" wrapText="1"/>
      <protection/>
    </xf>
    <xf numFmtId="2" fontId="6" fillId="2" borderId="10" xfId="22" applyNumberFormat="1" applyFont="1" applyFill="1" applyBorder="1" applyAlignment="1">
      <alignment horizontal="center" vertical="center" wrapText="1"/>
      <protection/>
    </xf>
    <xf numFmtId="49" fontId="6" fillId="2" borderId="11" xfId="22" applyNumberFormat="1" applyFont="1" applyFill="1" applyBorder="1" applyAlignment="1">
      <alignment horizontal="center" vertical="center" wrapText="1"/>
      <protection/>
    </xf>
    <xf numFmtId="0" fontId="3" fillId="0" borderId="0" xfId="21" applyFont="1" applyAlignment="1">
      <alignment horizontal="center" vertical="center" wrapText="1"/>
      <protection/>
    </xf>
    <xf numFmtId="165" fontId="7" fillId="0" borderId="0" xfId="25" applyNumberFormat="1" applyFont="1" applyAlignment="1">
      <alignment horizontal="center" vertical="top"/>
      <protection/>
    </xf>
    <xf numFmtId="49" fontId="4" fillId="0" borderId="0" xfId="21" applyNumberFormat="1" applyFont="1" applyAlignment="1">
      <alignment horizontal="left" vertical="top"/>
      <protection/>
    </xf>
    <xf numFmtId="0" fontId="4" fillId="0" borderId="0" xfId="21" applyFont="1" applyAlignment="1">
      <alignment horizontal="left" vertical="top" wrapText="1"/>
      <protection/>
    </xf>
    <xf numFmtId="0" fontId="8" fillId="0" borderId="0" xfId="25" applyFont="1" applyAlignment="1">
      <alignment horizontal="justify" vertical="top"/>
      <protection/>
    </xf>
    <xf numFmtId="2" fontId="7" fillId="0" borderId="0" xfId="25" applyNumberFormat="1" applyFont="1" applyAlignment="1">
      <alignment horizontal="center" vertical="top" wrapText="1"/>
      <protection/>
    </xf>
    <xf numFmtId="0" fontId="3" fillId="0" borderId="0" xfId="25" applyFont="1" applyAlignment="1">
      <alignment vertical="top"/>
      <protection/>
    </xf>
    <xf numFmtId="2" fontId="3" fillId="0" borderId="0" xfId="25" applyNumberFormat="1" applyFont="1" applyAlignment="1">
      <alignment horizontal="center" vertical="top" wrapText="1"/>
      <protection/>
    </xf>
    <xf numFmtId="165" fontId="3" fillId="0" borderId="0" xfId="23" applyNumberFormat="1" applyFont="1" applyAlignment="1">
      <alignment horizontal="center" vertical="top" wrapText="1"/>
    </xf>
    <xf numFmtId="0" fontId="3" fillId="0" borderId="0" xfId="25" applyFont="1" applyAlignment="1">
      <alignment horizontal="center" vertical="top"/>
      <protection/>
    </xf>
    <xf numFmtId="49" fontId="3" fillId="0" borderId="0" xfId="21" applyNumberFormat="1" applyFont="1" applyAlignment="1">
      <alignment horizontal="left" vertical="top"/>
      <protection/>
    </xf>
    <xf numFmtId="0" fontId="9" fillId="0" borderId="0" xfId="21" applyFont="1" applyAlignment="1">
      <alignment horizontal="justify" vertical="top"/>
      <protection/>
    </xf>
    <xf numFmtId="0" fontId="3" fillId="0" borderId="0" xfId="21" applyFont="1" applyAlignment="1">
      <alignment horizontal="center" vertical="top"/>
      <protection/>
    </xf>
    <xf numFmtId="165" fontId="3" fillId="0" borderId="0" xfId="23" applyNumberFormat="1" applyFont="1" applyFill="1" applyAlignment="1">
      <alignment horizontal="center" vertical="top"/>
    </xf>
    <xf numFmtId="165" fontId="3" fillId="0" borderId="0" xfId="20" applyNumberFormat="1" applyFont="1" applyAlignment="1">
      <alignment horizontal="right" vertical="top"/>
    </xf>
    <xf numFmtId="0" fontId="6" fillId="2" borderId="0" xfId="25" applyFont="1" applyFill="1" applyAlignment="1">
      <alignment horizontal="center" vertical="top"/>
      <protection/>
    </xf>
    <xf numFmtId="165" fontId="6" fillId="2" borderId="0" xfId="20" applyNumberFormat="1" applyFont="1" applyFill="1" applyAlignment="1">
      <alignment vertical="top"/>
    </xf>
    <xf numFmtId="0" fontId="10" fillId="0" borderId="0" xfId="21" applyFont="1" applyAlignment="1">
      <alignment horizontal="justify" vertical="top"/>
      <protection/>
    </xf>
    <xf numFmtId="165" fontId="3" fillId="0" borderId="0" xfId="23" applyNumberFormat="1" applyFont="1" applyBorder="1" applyAlignment="1">
      <alignment horizontal="center" vertical="top"/>
    </xf>
    <xf numFmtId="4" fontId="4" fillId="0" borderId="0" xfId="21" applyNumberFormat="1" applyFont="1" applyAlignment="1">
      <alignment horizontal="center" vertical="top"/>
      <protection/>
    </xf>
    <xf numFmtId="165" fontId="4" fillId="0" borderId="0" xfId="23" applyNumberFormat="1" applyFont="1" applyBorder="1" applyAlignment="1">
      <alignment vertical="top"/>
    </xf>
    <xf numFmtId="0" fontId="8" fillId="0" borderId="0" xfId="21" applyFont="1" applyAlignment="1">
      <alignment horizontal="justify" vertical="top"/>
      <protection/>
    </xf>
    <xf numFmtId="0" fontId="7" fillId="0" borderId="0" xfId="21" applyFont="1" applyAlignment="1">
      <alignment horizontal="center" vertical="top" wrapText="1"/>
      <protection/>
    </xf>
    <xf numFmtId="4" fontId="8" fillId="0" borderId="0" xfId="21" applyNumberFormat="1" applyFont="1" applyAlignment="1">
      <alignment horizontal="center" vertical="top"/>
      <protection/>
    </xf>
    <xf numFmtId="165" fontId="8" fillId="0" borderId="0" xfId="20" applyNumberFormat="1" applyFont="1" applyFill="1" applyAlignment="1">
      <alignment vertical="top"/>
    </xf>
    <xf numFmtId="0" fontId="3" fillId="0" borderId="0" xfId="21" applyFont="1" applyAlignment="1">
      <alignment horizontal="justify" vertical="top" wrapText="1"/>
      <protection/>
    </xf>
    <xf numFmtId="0" fontId="3" fillId="0" borderId="0" xfId="21" applyFont="1" applyAlignment="1">
      <alignment horizontal="center" vertical="top" wrapText="1"/>
      <protection/>
    </xf>
    <xf numFmtId="165" fontId="3" fillId="0" borderId="0" xfId="23" applyNumberFormat="1" applyFont="1" applyAlignment="1">
      <alignment vertical="top"/>
    </xf>
    <xf numFmtId="4" fontId="7" fillId="0" borderId="0" xfId="21" applyNumberFormat="1" applyFont="1" applyAlignment="1">
      <alignment horizontal="center" vertical="top"/>
      <protection/>
    </xf>
    <xf numFmtId="165" fontId="4" fillId="0" borderId="0" xfId="20" applyNumberFormat="1" applyFont="1" applyFill="1" applyAlignment="1">
      <alignment horizontal="right" vertical="top"/>
    </xf>
    <xf numFmtId="14" fontId="3" fillId="0" borderId="2" xfId="21" applyNumberFormat="1" applyFont="1" applyBorder="1" applyAlignment="1">
      <alignment horizontal="center" vertical="top"/>
      <protection/>
    </xf>
    <xf numFmtId="14" fontId="3" fillId="0" borderId="4" xfId="21" applyNumberFormat="1" applyFont="1" applyBorder="1" applyAlignment="1">
      <alignment horizontal="center" vertical="top"/>
      <protection/>
    </xf>
    <xf numFmtId="0" fontId="3" fillId="0" borderId="4" xfId="21" applyFont="1" applyBorder="1" applyAlignment="1">
      <alignment horizontal="center" vertical="top"/>
      <protection/>
    </xf>
    <xf numFmtId="14" fontId="3" fillId="0" borderId="7" xfId="21" applyNumberFormat="1" applyFont="1" applyBorder="1" applyAlignment="1">
      <alignment horizontal="center" vertical="top"/>
      <protection/>
    </xf>
    <xf numFmtId="2" fontId="3" fillId="0" borderId="0" xfId="21" applyNumberFormat="1" applyFont="1" applyAlignment="1">
      <alignment horizontal="center" vertical="top"/>
      <protection/>
    </xf>
    <xf numFmtId="2" fontId="4" fillId="0" borderId="0" xfId="21" applyNumberFormat="1" applyFont="1" applyAlignment="1">
      <alignment horizontal="center" vertical="top"/>
      <protection/>
    </xf>
    <xf numFmtId="4" fontId="3" fillId="0" borderId="0" xfId="21" applyNumberFormat="1" applyFont="1" applyAlignment="1">
      <alignment horizontal="center" vertical="top"/>
      <protection/>
    </xf>
    <xf numFmtId="165" fontId="3" fillId="0" borderId="0" xfId="23" applyNumberFormat="1" applyFont="1" applyAlignment="1">
      <alignment horizontal="center" vertical="top"/>
    </xf>
    <xf numFmtId="4" fontId="3" fillId="0" borderId="0" xfId="21" applyNumberFormat="1" applyFont="1" applyAlignment="1">
      <alignment horizontal="center" vertical="top" wrapText="1"/>
      <protection/>
    </xf>
    <xf numFmtId="165" fontId="7" fillId="0" borderId="0" xfId="23" applyNumberFormat="1" applyFont="1" applyAlignment="1">
      <alignment horizontal="center" vertical="top"/>
    </xf>
    <xf numFmtId="165" fontId="3" fillId="0" borderId="0" xfId="25" applyNumberFormat="1" applyFont="1" applyAlignment="1">
      <alignment horizontal="center" vertical="top"/>
      <protection/>
    </xf>
    <xf numFmtId="166" fontId="7" fillId="0" borderId="0" xfId="21" applyNumberFormat="1" applyFont="1" applyAlignment="1">
      <alignment horizontal="center" vertical="top"/>
      <protection/>
    </xf>
    <xf numFmtId="4" fontId="3" fillId="0" borderId="0" xfId="21" applyNumberFormat="1" applyFont="1" applyAlignment="1">
      <alignment horizontal="left" vertical="top" wrapText="1"/>
      <protection/>
    </xf>
    <xf numFmtId="4" fontId="7" fillId="0" borderId="0" xfId="21" applyNumberFormat="1" applyFont="1" applyAlignment="1">
      <alignment horizontal="left" vertical="top"/>
      <protection/>
    </xf>
    <xf numFmtId="0" fontId="5" fillId="0" borderId="3" xfId="0" applyFont="1" applyBorder="1" applyAlignment="1">
      <alignment horizontal="left" vertical="top" wrapText="1"/>
    </xf>
    <xf numFmtId="0" fontId="5" fillId="0" borderId="5" xfId="0" applyFont="1" applyBorder="1" applyAlignment="1">
      <alignment horizontal="left" vertical="top" wrapText="1"/>
    </xf>
    <xf numFmtId="0" fontId="6" fillId="2" borderId="0" xfId="25" applyFont="1" applyFill="1" applyAlignment="1">
      <alignment horizontal="center" vertical="center"/>
      <protection/>
    </xf>
    <xf numFmtId="0" fontId="4" fillId="0" borderId="6" xfId="21" applyFont="1" applyBorder="1" applyAlignment="1">
      <alignment horizontal="center" vertical="top"/>
      <protection/>
    </xf>
    <xf numFmtId="0" fontId="4" fillId="0" borderId="12" xfId="21" applyFont="1" applyBorder="1" applyAlignment="1">
      <alignment horizontal="center" vertical="top"/>
      <protection/>
    </xf>
    <xf numFmtId="0" fontId="4" fillId="0" borderId="2" xfId="21" applyFont="1" applyBorder="1" applyAlignment="1">
      <alignment horizontal="center" vertical="top"/>
      <protection/>
    </xf>
    <xf numFmtId="0" fontId="4" fillId="0" borderId="13" xfId="21" applyFont="1" applyBorder="1" applyAlignment="1">
      <alignment horizontal="center" vertical="center"/>
      <protection/>
    </xf>
    <xf numFmtId="0" fontId="4" fillId="0" borderId="0" xfId="21" applyFont="1" applyAlignment="1">
      <alignment horizontal="center" vertical="center"/>
      <protection/>
    </xf>
    <xf numFmtId="0" fontId="4" fillId="0" borderId="4" xfId="21" applyFont="1" applyBorder="1" applyAlignment="1">
      <alignment horizontal="center" vertical="center"/>
      <protection/>
    </xf>
    <xf numFmtId="0" fontId="4" fillId="0" borderId="14" xfId="21" applyFont="1" applyBorder="1" applyAlignment="1">
      <alignment horizontal="center" vertical="center"/>
      <protection/>
    </xf>
    <xf numFmtId="0" fontId="4" fillId="0" borderId="15" xfId="21" applyFont="1" applyBorder="1" applyAlignment="1">
      <alignment horizontal="center" vertical="center"/>
      <protection/>
    </xf>
    <xf numFmtId="0" fontId="4" fillId="0" borderId="7" xfId="21" applyFont="1" applyBorder="1" applyAlignment="1">
      <alignment horizontal="center" vertical="center"/>
      <protection/>
    </xf>
    <xf numFmtId="0" fontId="6" fillId="2" borderId="9" xfId="21" applyFont="1" applyFill="1" applyBorder="1" applyAlignment="1">
      <alignment horizontal="center" vertical="top"/>
      <protection/>
    </xf>
    <xf numFmtId="0" fontId="6" fillId="2" borderId="10" xfId="21" applyFont="1" applyFill="1" applyBorder="1" applyAlignment="1">
      <alignment horizontal="center" vertical="top"/>
      <protection/>
    </xf>
    <xf numFmtId="0" fontId="6" fillId="2" borderId="11" xfId="21" applyFont="1" applyFill="1" applyBorder="1" applyAlignment="1">
      <alignment horizontal="center" vertical="top"/>
      <protection/>
    </xf>
    <xf numFmtId="0" fontId="6" fillId="2" borderId="0" xfId="25" applyFont="1" applyFill="1" applyAlignment="1">
      <alignment horizontal="center" vertical="top"/>
      <protection/>
    </xf>
    <xf numFmtId="0" fontId="4" fillId="3" borderId="16" xfId="21" applyFont="1" applyFill="1" applyBorder="1" applyAlignment="1">
      <alignment horizontal="center" vertical="top"/>
      <protection/>
    </xf>
    <xf numFmtId="0" fontId="4" fillId="3" borderId="0" xfId="21" applyFont="1" applyFill="1" applyAlignment="1">
      <alignment horizontal="center" vertical="top"/>
      <protection/>
    </xf>
    <xf numFmtId="0" fontId="4" fillId="3" borderId="17" xfId="21" applyFont="1" applyFill="1" applyBorder="1" applyAlignment="1">
      <alignment horizontal="center" vertical="top"/>
      <protection/>
    </xf>
    <xf numFmtId="0" fontId="3" fillId="0" borderId="3" xfId="21" applyFont="1" applyBorder="1" applyAlignment="1">
      <alignment horizontal="center" vertical="center"/>
      <protection/>
    </xf>
    <xf numFmtId="0" fontId="3" fillId="0" borderId="5" xfId="21" applyFont="1" applyBorder="1" applyAlignment="1">
      <alignment horizontal="center" vertical="center"/>
      <protection/>
    </xf>
    <xf numFmtId="14" fontId="4" fillId="0" borderId="6" xfId="21" applyNumberFormat="1" applyFont="1" applyBorder="1" applyAlignment="1">
      <alignment horizontal="right" vertical="top"/>
      <protection/>
    </xf>
    <xf numFmtId="14" fontId="4" fillId="0" borderId="12" xfId="21" applyNumberFormat="1" applyFont="1" applyBorder="1" applyAlignment="1">
      <alignment horizontal="right" vertical="top"/>
      <protection/>
    </xf>
    <xf numFmtId="14" fontId="4" fillId="0" borderId="13" xfId="21" applyNumberFormat="1" applyFont="1" applyBorder="1" applyAlignment="1">
      <alignment horizontal="right" vertical="top"/>
      <protection/>
    </xf>
    <xf numFmtId="14" fontId="4" fillId="0" borderId="0" xfId="21" applyNumberFormat="1" applyFont="1" applyAlignment="1">
      <alignment horizontal="right" vertical="top"/>
      <protection/>
    </xf>
    <xf numFmtId="14" fontId="4" fillId="0" borderId="14" xfId="21" applyNumberFormat="1" applyFont="1" applyBorder="1" applyAlignment="1">
      <alignment horizontal="right" vertical="top"/>
      <protection/>
    </xf>
    <xf numFmtId="14" fontId="4" fillId="0" borderId="15" xfId="21" applyNumberFormat="1" applyFont="1" applyBorder="1" applyAlignment="1">
      <alignment horizontal="right" vertical="top"/>
      <protection/>
    </xf>
    <xf numFmtId="0" fontId="3" fillId="0" borderId="13" xfId="21" applyFont="1" applyBorder="1" applyAlignment="1">
      <alignment horizontal="center" vertical="center"/>
      <protection/>
    </xf>
    <xf numFmtId="0" fontId="3" fillId="0" borderId="0" xfId="21" applyFont="1" applyAlignment="1">
      <alignment horizontal="center" vertical="center"/>
      <protection/>
    </xf>
    <xf numFmtId="0" fontId="3" fillId="0" borderId="4" xfId="21" applyFont="1" applyBorder="1" applyAlignment="1">
      <alignment horizontal="center" vertical="center"/>
      <protection/>
    </xf>
    <xf numFmtId="0" fontId="3" fillId="0" borderId="14" xfId="21" applyFont="1" applyBorder="1" applyAlignment="1">
      <alignment horizontal="center" vertical="center"/>
      <protection/>
    </xf>
    <xf numFmtId="0" fontId="3" fillId="0" borderId="15" xfId="21" applyFont="1" applyBorder="1" applyAlignment="1">
      <alignment horizontal="center" vertical="center"/>
      <protection/>
    </xf>
    <xf numFmtId="0" fontId="3" fillId="0" borderId="7" xfId="21" applyFont="1" applyBorder="1" applyAlignment="1">
      <alignment horizontal="center" vertical="center"/>
      <protection/>
    </xf>
  </cellXfs>
  <cellStyles count="15">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2" xfId="21"/>
    <cellStyle name="Normal 3 2" xfId="22"/>
    <cellStyle name="Moneda 2 2" xfId="23"/>
    <cellStyle name="Millares 2" xfId="24"/>
    <cellStyle name="Normal 2 2" xfId="25"/>
    <cellStyle name="Normal 5" xfId="26"/>
    <cellStyle name="Moneda 3" xfId="27"/>
    <cellStyle name="Moneda 2 2 2" xfId="2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167901</xdr:colOff>
      <xdr:row>2</xdr:row>
      <xdr:rowOff>69988</xdr:rowOff>
    </xdr:from>
    <xdr:to>
      <xdr:col>0</xdr:col>
      <xdr:colOff>1292001</xdr:colOff>
      <xdr:row>7</xdr:row>
      <xdr:rowOff>97170</xdr:rowOff>
    </xdr:to>
    <xdr:pic>
      <xdr:nvPicPr>
        <xdr:cNvPr id="2" name="Imagen 1">
          <a:extLst>
            <a:ext uri="{FF2B5EF4-FFF2-40B4-BE49-F238E27FC236}">
              <a16:creationId xmlns:a16="http://schemas.microsoft.com/office/drawing/2014/main" id="{2788b604-a443-4bf6-9670-bd4ab4c85890}"/>
            </a:ext>
          </a:extLst>
        </xdr:cNvPr>
        <xdr:cNvPicPr>
          <a:picLocks noChangeAspect="1"/>
        </xdr:cNvPicPr>
      </xdr:nvPicPr>
      <xdr:blipFill>
        <a:blip r:embed="rId1"/>
        <a:stretch>
          <a:fillRect/>
        </a:stretch>
      </xdr:blipFill>
      <xdr:spPr>
        <a:xfrm>
          <a:off x="171450" y="447675"/>
          <a:ext cx="1123950" cy="990600"/>
        </a:xfrm>
        <a:prstGeom prst="rect"/>
      </xdr:spPr>
    </xdr:pic>
    <xdr:clientData/>
  </xdr:twoCellAnchor>
  <xdr:twoCellAnchor editAs="oneCell">
    <xdr:from>
      <xdr:col>6</xdr:col>
      <xdr:colOff>44939</xdr:colOff>
      <xdr:row>3</xdr:row>
      <xdr:rowOff>1885</xdr:rowOff>
    </xdr:from>
    <xdr:to>
      <xdr:col>6</xdr:col>
      <xdr:colOff>1774607</xdr:colOff>
      <xdr:row>5</xdr:row>
      <xdr:rowOff>114116</xdr:rowOff>
    </xdr:to>
    <xdr:pic>
      <xdr:nvPicPr>
        <xdr:cNvPr id="3" name="Imagen 2">
          <a:extLst>
            <a:ext uri="{FF2B5EF4-FFF2-40B4-BE49-F238E27FC236}">
              <a16:creationId xmlns:a16="http://schemas.microsoft.com/office/drawing/2014/main" id="{30479134-5f3e-48ef-a358-1fc7339e7bb8}"/>
            </a:ext>
          </a:extLst>
        </xdr:cNvPr>
        <xdr:cNvPicPr>
          <a:picLocks noChangeAspect="1"/>
        </xdr:cNvPicPr>
      </xdr:nvPicPr>
      <xdr:blipFill>
        <a:blip r:embed="rId2"/>
        <a:stretch>
          <a:fillRect/>
        </a:stretch>
      </xdr:blipFill>
      <xdr:spPr>
        <a:xfrm>
          <a:off x="12363450" y="571500"/>
          <a:ext cx="1733550" cy="504825"/>
        </a:xfrm>
        <a:prstGeom prst="rec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9904F5F-C163-45FA-A6B9-83E9E00FD7A8}">
  <sheetPr codeName="Hoja1"/>
  <dimension ref="A1:G72"/>
  <sheetViews>
    <sheetView showGridLines="0" tabSelected="1" view="pageBreakPreview" zoomScale="70" zoomScaleNormal="70" zoomScaleSheetLayoutView="70" zoomScalePageLayoutView="52" workbookViewId="0" topLeftCell="A1">
      <selection pane="topLeft" activeCell="E18" sqref="E18:E58"/>
    </sheetView>
  </sheetViews>
  <sheetFormatPr defaultColWidth="9.14428571428571" defaultRowHeight="14.25"/>
  <cols>
    <col min="1" max="1" width="21.1428571428571" style="4" customWidth="1"/>
    <col min="2" max="2" width="77.4285714285714" style="4" customWidth="1"/>
    <col min="3" max="3" width="15.4285714285714" style="4" bestFit="1" customWidth="1"/>
    <col min="4" max="4" width="14" style="61" customWidth="1"/>
    <col min="5" max="5" width="23.2857142857143" style="18" customWidth="1"/>
    <col min="6" max="6" width="33.4285714285714" style="39" customWidth="1"/>
    <col min="7" max="7" width="26.7142857142857" style="19" customWidth="1"/>
    <col min="8" max="8" width="9.14285714285714" style="4"/>
    <col min="9" max="9" width="13.5714285714286" style="4" bestFit="1" customWidth="1"/>
    <col min="10" max="16384" width="9.14285714285714" style="4"/>
  </cols>
  <sheetData>
    <row r="1" spans="1:7" ht="15">
      <c r="A1" s="1"/>
      <c r="B1" s="2" t="s">
        <v>0</v>
      </c>
      <c r="C1" s="74" t="s">
        <v>1</v>
      </c>
      <c r="D1" s="75"/>
      <c r="E1" s="75"/>
      <c r="F1" s="76"/>
      <c r="G1" s="3"/>
    </row>
    <row r="2" spans="1:7" ht="15">
      <c r="A2" s="5"/>
      <c r="B2" s="6" t="s">
        <v>2</v>
      </c>
      <c r="C2" s="98" t="s">
        <v>66</v>
      </c>
      <c r="D2" s="99"/>
      <c r="E2" s="99"/>
      <c r="F2" s="100"/>
      <c r="G2" s="7"/>
    </row>
    <row r="3" spans="1:7" ht="15">
      <c r="A3" s="5"/>
      <c r="B3" s="8" t="s">
        <v>3</v>
      </c>
      <c r="C3" s="98"/>
      <c r="D3" s="99"/>
      <c r="E3" s="99"/>
      <c r="F3" s="100"/>
      <c r="G3" s="7"/>
    </row>
    <row r="4" spans="1:7" ht="15">
      <c r="A4" s="5"/>
      <c r="B4" s="9"/>
      <c r="C4" s="98"/>
      <c r="D4" s="99"/>
      <c r="E4" s="99"/>
      <c r="F4" s="100"/>
      <c r="G4" s="7"/>
    </row>
    <row r="5" spans="1:7" ht="15.75" thickBot="1">
      <c r="A5" s="5"/>
      <c r="B5" s="10"/>
      <c r="C5" s="101"/>
      <c r="D5" s="102"/>
      <c r="E5" s="102"/>
      <c r="F5" s="103"/>
      <c r="G5" s="7"/>
    </row>
    <row r="6" spans="1:7" ht="15">
      <c r="A6" s="5"/>
      <c r="B6" s="11" t="s">
        <v>4</v>
      </c>
      <c r="C6" s="92" t="s">
        <v>5</v>
      </c>
      <c r="D6" s="93"/>
      <c r="E6" s="93"/>
      <c r="F6" s="57"/>
      <c r="G6" s="7"/>
    </row>
    <row r="7" spans="1:7" ht="15">
      <c r="A7" s="5"/>
      <c r="B7" s="71" t="s">
        <v>65</v>
      </c>
      <c r="C7" s="94" t="s">
        <v>6</v>
      </c>
      <c r="D7" s="95"/>
      <c r="E7" s="95"/>
      <c r="F7" s="58"/>
      <c r="G7" s="7"/>
    </row>
    <row r="8" spans="1:7" ht="15">
      <c r="A8" s="5"/>
      <c r="B8" s="71"/>
      <c r="C8" s="94" t="s">
        <v>7</v>
      </c>
      <c r="D8" s="95"/>
      <c r="E8" s="95"/>
      <c r="F8" s="59"/>
      <c r="G8" s="7"/>
    </row>
    <row r="9" spans="1:7" ht="15.75" thickBot="1">
      <c r="A9" s="5"/>
      <c r="B9" s="72"/>
      <c r="C9" s="96" t="s">
        <v>8</v>
      </c>
      <c r="D9" s="97"/>
      <c r="E9" s="97"/>
      <c r="F9" s="60"/>
      <c r="G9" s="12"/>
    </row>
    <row r="10" spans="1:7" ht="15">
      <c r="A10" s="5"/>
      <c r="B10" s="13" t="s">
        <v>68</v>
      </c>
      <c r="C10" s="74" t="s">
        <v>9</v>
      </c>
      <c r="D10" s="75"/>
      <c r="E10" s="75"/>
      <c r="F10" s="76"/>
      <c r="G10" s="14" t="s">
        <v>10</v>
      </c>
    </row>
    <row r="11" spans="1:7" ht="15">
      <c r="A11" s="5"/>
      <c r="B11" s="90"/>
      <c r="C11" s="77"/>
      <c r="D11" s="78"/>
      <c r="E11" s="78"/>
      <c r="F11" s="79"/>
      <c r="G11" s="15" t="s">
        <v>67</v>
      </c>
    </row>
    <row r="12" spans="1:7" ht="15.75" thickBot="1">
      <c r="A12" s="16"/>
      <c r="B12" s="91"/>
      <c r="C12" s="80"/>
      <c r="D12" s="81"/>
      <c r="E12" s="81"/>
      <c r="F12" s="82"/>
      <c r="G12" s="17"/>
    </row>
    <row r="13" ht="15" thickBot="1"/>
    <row r="14" spans="1:7" ht="15.75" thickBot="1">
      <c r="A14" s="83" t="s">
        <v>82</v>
      </c>
      <c r="B14" s="84"/>
      <c r="C14" s="84"/>
      <c r="D14" s="84"/>
      <c r="E14" s="84"/>
      <c r="F14" s="84"/>
      <c r="G14" s="85"/>
    </row>
    <row r="15" spans="1:7" ht="15.75" thickBot="1">
      <c r="A15" s="20"/>
      <c r="B15" s="20"/>
      <c r="C15" s="20"/>
      <c r="D15" s="62"/>
      <c r="E15" s="21"/>
      <c r="F15" s="8"/>
      <c r="G15" s="22"/>
    </row>
    <row r="16" spans="1:7" s="27" customFormat="1" ht="30.75" thickBot="1">
      <c r="A16" s="23" t="s">
        <v>11</v>
      </c>
      <c r="B16" s="24" t="s">
        <v>12</v>
      </c>
      <c r="C16" s="24" t="s">
        <v>13</v>
      </c>
      <c r="D16" s="24" t="s">
        <v>14</v>
      </c>
      <c r="E16" s="25" t="s">
        <v>69</v>
      </c>
      <c r="F16" s="25" t="s">
        <v>70</v>
      </c>
      <c r="G16" s="26" t="s">
        <v>15</v>
      </c>
    </row>
    <row r="17" spans="1:7" ht="45">
      <c r="A17" s="29" t="s">
        <v>16</v>
      </c>
      <c r="B17" s="44" t="str">
        <f>B7</f>
        <v>Construcción de cubierta área de ambulancias. Urgencias Hospital Escuela Universidad de Guadalajara Nuevo Hospital Civil de Guadalajara Dr. Juan I. Menchaca, en el municipio de Guadalajara, Jalisco.</v>
      </c>
      <c r="C17" s="39"/>
      <c r="E17" s="45"/>
      <c r="F17" s="46"/>
      <c r="G17" s="47">
        <f>G18+G23+G27+G33+G38+G42+G48+G56</f>
        <v>0</v>
      </c>
    </row>
    <row r="18" spans="1:7" ht="15">
      <c r="A18" s="48" t="s">
        <v>28</v>
      </c>
      <c r="B18" s="48" t="s">
        <v>36</v>
      </c>
      <c r="C18" s="49"/>
      <c r="D18" s="68"/>
      <c r="E18" s="68"/>
      <c r="F18" s="50"/>
      <c r="G18" s="51">
        <f>SUM(G19:G22)</f>
        <v>0</v>
      </c>
    </row>
    <row r="19" spans="1:7" ht="114">
      <c r="A19" s="37" t="s">
        <v>83</v>
      </c>
      <c r="B19" s="52" t="s">
        <v>71</v>
      </c>
      <c r="C19" s="53" t="s">
        <v>22</v>
      </c>
      <c r="D19" s="63">
        <v>232</v>
      </c>
      <c r="E19" s="64"/>
      <c r="F19" s="69" t="str" cm="1">
        <f t="array" ref="F19">+numtext(E19)</f>
        <v>CERO PESOS 00/100 M.N.</v>
      </c>
      <c r="G19" s="54">
        <f t="shared" si="0" ref="G19">ROUND(D19*E19,2)</f>
        <v>0</v>
      </c>
    </row>
    <row r="20" spans="1:7" ht="57">
      <c r="A20" s="37" t="s">
        <v>84</v>
      </c>
      <c r="B20" s="52" t="s">
        <v>72</v>
      </c>
      <c r="C20" s="53" t="s">
        <v>23</v>
      </c>
      <c r="D20" s="63">
        <v>73.70</v>
      </c>
      <c r="E20" s="64"/>
      <c r="F20" s="69" t="str" cm="1">
        <f t="array" ref="F20">+numtext(E20)</f>
        <v>CERO PESOS 00/100 M.N.</v>
      </c>
      <c r="G20" s="54">
        <f t="shared" si="1" ref="G20">ROUND(D20*E20,2)</f>
        <v>0</v>
      </c>
    </row>
    <row r="21" spans="1:7" ht="57">
      <c r="A21" s="37" t="s">
        <v>85</v>
      </c>
      <c r="B21" s="52" t="s">
        <v>37</v>
      </c>
      <c r="C21" s="53" t="s">
        <v>23</v>
      </c>
      <c r="D21" s="63">
        <v>7.37</v>
      </c>
      <c r="E21" s="64"/>
      <c r="F21" s="69" t="str" cm="1">
        <f t="array" ref="F21">+numtext(E21)</f>
        <v>CERO PESOS 00/100 M.N.</v>
      </c>
      <c r="G21" s="54">
        <f t="shared" si="2" ref="G21">ROUND(D21*E21,2)</f>
        <v>0</v>
      </c>
    </row>
    <row r="22" spans="1:7" ht="57">
      <c r="A22" s="37" t="s">
        <v>86</v>
      </c>
      <c r="B22" s="52" t="s">
        <v>38</v>
      </c>
      <c r="C22" s="53" t="s">
        <v>26</v>
      </c>
      <c r="D22" s="63">
        <v>73.70</v>
      </c>
      <c r="E22" s="64"/>
      <c r="F22" s="69" t="str" cm="1">
        <f t="array" ref="F22">+numtext(E22)</f>
        <v>CERO PESOS 00/100 M.N.</v>
      </c>
      <c r="G22" s="54">
        <f t="shared" si="3" ref="G22">ROUND(D22*E22,2)</f>
        <v>0</v>
      </c>
    </row>
    <row r="23" spans="1:7" ht="15">
      <c r="A23" s="48" t="s">
        <v>29</v>
      </c>
      <c r="B23" s="48" t="s">
        <v>44</v>
      </c>
      <c r="C23" s="49"/>
      <c r="D23" s="55"/>
      <c r="E23" s="64"/>
      <c r="F23" s="70"/>
      <c r="G23" s="51">
        <f>SUM(G24:G26)</f>
        <v>0</v>
      </c>
    </row>
    <row r="24" spans="1:7" ht="99.75">
      <c r="A24" s="37" t="s">
        <v>87</v>
      </c>
      <c r="B24" s="52" t="s">
        <v>45</v>
      </c>
      <c r="C24" s="53" t="s">
        <v>24</v>
      </c>
      <c r="D24" s="63">
        <v>3200</v>
      </c>
      <c r="E24" s="64"/>
      <c r="F24" s="69" t="str" cm="1">
        <f t="array" ref="F24">numtext(E24)</f>
        <v>CERO PESOS 00/100 M.N.</v>
      </c>
      <c r="G24" s="54">
        <f t="shared" si="4" ref="G24:G25">ROUND(D24*E24,2)</f>
        <v>0</v>
      </c>
    </row>
    <row r="25" spans="1:7" ht="71.25">
      <c r="A25" s="37" t="s">
        <v>88</v>
      </c>
      <c r="B25" s="52" t="s">
        <v>46</v>
      </c>
      <c r="C25" s="53" t="s">
        <v>24</v>
      </c>
      <c r="D25" s="63">
        <v>8000</v>
      </c>
      <c r="E25" s="64"/>
      <c r="F25" s="69" t="str" cm="1">
        <f t="array" ref="F25">numtext(E25)</f>
        <v>CERO PESOS 00/100 M.N.</v>
      </c>
      <c r="G25" s="54">
        <f t="shared" si="4"/>
        <v>0</v>
      </c>
    </row>
    <row r="26" spans="1:7" ht="171">
      <c r="A26" s="37" t="s">
        <v>89</v>
      </c>
      <c r="B26" s="52" t="s">
        <v>53</v>
      </c>
      <c r="C26" s="53" t="s">
        <v>22</v>
      </c>
      <c r="D26" s="63">
        <v>70</v>
      </c>
      <c r="E26" s="64"/>
      <c r="F26" s="69" t="str" cm="1">
        <f t="array" ref="F26">numtext(E26)</f>
        <v>CERO PESOS 00/100 M.N.</v>
      </c>
      <c r="G26" s="54">
        <f t="shared" si="5" ref="G26">ROUND(D26*E26,2)</f>
        <v>0</v>
      </c>
    </row>
    <row r="27" spans="1:7" ht="15">
      <c r="A27" s="48" t="s">
        <v>30</v>
      </c>
      <c r="B27" s="48" t="s">
        <v>58</v>
      </c>
      <c r="C27" s="49"/>
      <c r="D27" s="55"/>
      <c r="E27" s="64"/>
      <c r="F27" s="70"/>
      <c r="G27" s="51">
        <f>SUM(G28:G32)</f>
        <v>0</v>
      </c>
    </row>
    <row r="28" spans="1:7" ht="99.75">
      <c r="A28" s="37" t="s">
        <v>90</v>
      </c>
      <c r="B28" s="52" t="s">
        <v>73</v>
      </c>
      <c r="C28" s="53" t="s">
        <v>22</v>
      </c>
      <c r="D28" s="63">
        <v>85</v>
      </c>
      <c r="E28" s="64"/>
      <c r="F28" s="69" t="str">
        <f t="array" ref="F28">numtext(E28)</f>
        <v>CERO PESOS 00/100 M.N.</v>
      </c>
      <c r="G28" s="54">
        <f t="shared" si="6" ref="G28">ROUND(D28*E28,2)</f>
        <v>0</v>
      </c>
    </row>
    <row r="29" spans="1:7" ht="85.5">
      <c r="A29" s="37" t="s">
        <v>91</v>
      </c>
      <c r="B29" s="52" t="s">
        <v>74</v>
      </c>
      <c r="C29" s="53" t="s">
        <v>22</v>
      </c>
      <c r="D29" s="63">
        <v>68.50</v>
      </c>
      <c r="E29" s="64"/>
      <c r="F29" s="69" t="str">
        <f t="array" ref="F29">numtext(E29)</f>
        <v>CERO PESOS 00/100 M.N.</v>
      </c>
      <c r="G29" s="54">
        <f t="shared" si="7" ref="G29">ROUND(D29*E29,2)</f>
        <v>0</v>
      </c>
    </row>
    <row r="30" spans="1:7" ht="57">
      <c r="A30" s="37" t="s">
        <v>92</v>
      </c>
      <c r="B30" s="52" t="s">
        <v>60</v>
      </c>
      <c r="C30" s="53" t="s">
        <v>25</v>
      </c>
      <c r="D30" s="63">
        <v>85</v>
      </c>
      <c r="E30" s="64"/>
      <c r="F30" s="69" t="str">
        <f t="array" ref="F30">numtext(E30)</f>
        <v>CERO PESOS 00/100 M.N.</v>
      </c>
      <c r="G30" s="54">
        <f t="shared" si="8" ref="G30">ROUND(D30*E30,2)</f>
        <v>0</v>
      </c>
    </row>
    <row r="31" spans="1:7" ht="114">
      <c r="A31" s="37" t="s">
        <v>93</v>
      </c>
      <c r="B31" s="52" t="s">
        <v>61</v>
      </c>
      <c r="C31" s="53" t="s">
        <v>22</v>
      </c>
      <c r="D31" s="63">
        <v>220</v>
      </c>
      <c r="E31" s="64"/>
      <c r="F31" s="69" t="str">
        <f t="array" ref="F31">numtext(E31)</f>
        <v>CERO PESOS 00/100 M.N.</v>
      </c>
      <c r="G31" s="54">
        <f t="shared" si="9" ref="G31">ROUND(D31*E31,2)</f>
        <v>0</v>
      </c>
    </row>
    <row r="32" spans="1:7" ht="57">
      <c r="A32" s="37" t="s">
        <v>94</v>
      </c>
      <c r="B32" s="52" t="s">
        <v>59</v>
      </c>
      <c r="C32" s="53" t="s">
        <v>22</v>
      </c>
      <c r="D32" s="63">
        <v>70</v>
      </c>
      <c r="E32" s="64"/>
      <c r="F32" s="69" t="str">
        <f t="array" ref="F32">numtext(E32)</f>
        <v>CERO PESOS 00/100 M.N.</v>
      </c>
      <c r="G32" s="54">
        <f>ROUND(D32*E32,2)</f>
        <v>0</v>
      </c>
    </row>
    <row r="33" spans="1:7" ht="15">
      <c r="A33" s="48" t="s">
        <v>31</v>
      </c>
      <c r="B33" s="48" t="s">
        <v>51</v>
      </c>
      <c r="C33" s="49"/>
      <c r="D33" s="55"/>
      <c r="E33" s="64"/>
      <c r="F33" s="70"/>
      <c r="G33" s="51">
        <f>SUM(G34:G37)</f>
        <v>0</v>
      </c>
    </row>
    <row r="34" spans="1:7" ht="99.75">
      <c r="A34" s="37" t="s">
        <v>95</v>
      </c>
      <c r="B34" s="52" t="s">
        <v>52</v>
      </c>
      <c r="C34" s="53" t="s">
        <v>22</v>
      </c>
      <c r="D34" s="63">
        <v>230</v>
      </c>
      <c r="E34" s="64"/>
      <c r="F34" s="69" t="str">
        <f t="array" ref="F34">numtext(E34)</f>
        <v>CERO PESOS 00/100 M.N.</v>
      </c>
      <c r="G34" s="54">
        <f t="shared" si="10" ref="G34:G36">ROUND(D34*E34,2)</f>
        <v>0</v>
      </c>
    </row>
    <row r="35" spans="1:7" ht="42.75">
      <c r="A35" s="37" t="s">
        <v>96</v>
      </c>
      <c r="B35" s="52" t="s">
        <v>75</v>
      </c>
      <c r="C35" s="53" t="s">
        <v>22</v>
      </c>
      <c r="D35" s="63">
        <v>230</v>
      </c>
      <c r="E35" s="64"/>
      <c r="F35" s="69" t="str">
        <f t="array" ref="F35">numtext(E35)</f>
        <v>CERO PESOS 00/100 M.N.</v>
      </c>
      <c r="G35" s="54">
        <f>ROUND(D35*E35,2)</f>
        <v>0</v>
      </c>
    </row>
    <row r="36" spans="1:7" ht="114">
      <c r="A36" s="37" t="s">
        <v>97</v>
      </c>
      <c r="B36" s="52" t="s">
        <v>76</v>
      </c>
      <c r="C36" s="53" t="s">
        <v>22</v>
      </c>
      <c r="D36" s="63">
        <v>300</v>
      </c>
      <c r="E36" s="64"/>
      <c r="F36" s="69" t="str">
        <f t="array" ref="F36">numtext(E36)</f>
        <v>CERO PESOS 00/100 M.N.</v>
      </c>
      <c r="G36" s="54">
        <f t="shared" si="10"/>
        <v>0</v>
      </c>
    </row>
    <row r="37" spans="1:7" ht="213.75">
      <c r="A37" s="37" t="s">
        <v>98</v>
      </c>
      <c r="B37" s="52" t="s">
        <v>62</v>
      </c>
      <c r="C37" s="53" t="s">
        <v>27</v>
      </c>
      <c r="D37" s="63">
        <v>1</v>
      </c>
      <c r="E37" s="40"/>
      <c r="F37" s="69" t="str">
        <f t="array" ref="F37">numtext(E37)</f>
        <v>CERO PESOS 00/100 M.N.</v>
      </c>
      <c r="G37" s="54">
        <f t="shared" si="11" ref="G37">ROUND(D37*E37,2)</f>
        <v>0</v>
      </c>
    </row>
    <row r="38" spans="1:7" ht="15">
      <c r="A38" s="48" t="s">
        <v>32</v>
      </c>
      <c r="B38" s="48" t="s">
        <v>54</v>
      </c>
      <c r="C38" s="49"/>
      <c r="D38" s="55"/>
      <c r="E38" s="64"/>
      <c r="F38" s="70"/>
      <c r="G38" s="51">
        <f>SUM(G39:G41)</f>
        <v>0</v>
      </c>
    </row>
    <row r="39" spans="1:7" ht="270.75">
      <c r="A39" s="37" t="s">
        <v>99</v>
      </c>
      <c r="B39" s="52" t="s">
        <v>55</v>
      </c>
      <c r="C39" s="53" t="s">
        <v>22</v>
      </c>
      <c r="D39" s="63">
        <v>230</v>
      </c>
      <c r="E39" s="64"/>
      <c r="F39" s="69" t="str">
        <f t="array" ref="F39">numtext(E39)</f>
        <v>CERO PESOS 00/100 M.N.</v>
      </c>
      <c r="G39" s="54">
        <f>ROUND(D39*E39,2)</f>
        <v>0</v>
      </c>
    </row>
    <row r="40" spans="1:7" ht="85.5">
      <c r="A40" s="37" t="s">
        <v>100</v>
      </c>
      <c r="B40" s="52" t="s">
        <v>56</v>
      </c>
      <c r="C40" s="53" t="s">
        <v>22</v>
      </c>
      <c r="D40" s="63">
        <v>230</v>
      </c>
      <c r="E40" s="64"/>
      <c r="F40" s="69" t="str">
        <f t="array" ref="F40">numtext(E40)</f>
        <v>CERO PESOS 00/100 M.N.</v>
      </c>
      <c r="G40" s="54">
        <f>ROUND(D40*E40,2)</f>
        <v>0</v>
      </c>
    </row>
    <row r="41" spans="1:7" ht="85.5">
      <c r="A41" s="37" t="s">
        <v>101</v>
      </c>
      <c r="B41" s="52" t="s">
        <v>57</v>
      </c>
      <c r="C41" s="53" t="s">
        <v>25</v>
      </c>
      <c r="D41" s="63">
        <v>85</v>
      </c>
      <c r="E41" s="64"/>
      <c r="F41" s="69" t="str">
        <f t="array" ref="F41">numtext(E41)</f>
        <v>CERO PESOS 00/100 M.N.</v>
      </c>
      <c r="G41" s="54">
        <f>ROUND(D41*E41,2)</f>
        <v>0</v>
      </c>
    </row>
    <row r="42" spans="1:7" ht="15">
      <c r="A42" s="48" t="s">
        <v>33</v>
      </c>
      <c r="B42" s="48" t="s">
        <v>42</v>
      </c>
      <c r="C42" s="49"/>
      <c r="D42" s="55"/>
      <c r="E42" s="64"/>
      <c r="F42" s="70"/>
      <c r="G42" s="51">
        <f>SUM(G43:G47)</f>
        <v>0</v>
      </c>
    </row>
    <row r="43" spans="1:7" ht="142.5">
      <c r="A43" s="37" t="s">
        <v>102</v>
      </c>
      <c r="B43" s="52" t="s">
        <v>43</v>
      </c>
      <c r="C43" s="53" t="s">
        <v>22</v>
      </c>
      <c r="D43" s="63">
        <v>60</v>
      </c>
      <c r="E43" s="64"/>
      <c r="F43" s="69" t="str">
        <f t="array" ref="F43">numtext(E43)</f>
        <v>CERO PESOS 00/100 M.N.</v>
      </c>
      <c r="G43" s="54">
        <f t="shared" si="12" ref="G43:G47">ROUND(D43*E43,2)</f>
        <v>0</v>
      </c>
    </row>
    <row r="44" spans="1:7" ht="42.75">
      <c r="A44" s="37" t="s">
        <v>103</v>
      </c>
      <c r="B44" s="52" t="s">
        <v>34</v>
      </c>
      <c r="C44" s="53" t="s">
        <v>25</v>
      </c>
      <c r="D44" s="63">
        <v>30</v>
      </c>
      <c r="E44" s="64"/>
      <c r="F44" s="69" t="str">
        <f t="array" ref="F44">numtext(E44)</f>
        <v>CERO PESOS 00/100 M.N.</v>
      </c>
      <c r="G44" s="54">
        <f t="shared" si="12"/>
        <v>0</v>
      </c>
    </row>
    <row r="45" spans="1:7" ht="99.75">
      <c r="A45" s="37" t="s">
        <v>104</v>
      </c>
      <c r="B45" s="52" t="s">
        <v>39</v>
      </c>
      <c r="C45" s="53" t="s">
        <v>25</v>
      </c>
      <c r="D45" s="63">
        <v>30</v>
      </c>
      <c r="E45" s="64"/>
      <c r="F45" s="69" t="str">
        <f t="array" ref="F45">numtext(E45)</f>
        <v>CERO PESOS 00/100 M.N.</v>
      </c>
      <c r="G45" s="54">
        <f t="shared" si="12"/>
        <v>0</v>
      </c>
    </row>
    <row r="46" spans="1:7" ht="71.25">
      <c r="A46" s="37" t="s">
        <v>105</v>
      </c>
      <c r="B46" s="52" t="s">
        <v>40</v>
      </c>
      <c r="C46" s="53" t="s">
        <v>25</v>
      </c>
      <c r="D46" s="63">
        <v>38</v>
      </c>
      <c r="E46" s="64"/>
      <c r="F46" s="69" t="str">
        <f t="array" ref="F46">numtext(E46)</f>
        <v>CERO PESOS 00/100 M.N.</v>
      </c>
      <c r="G46" s="54">
        <f t="shared" si="12"/>
        <v>0</v>
      </c>
    </row>
    <row r="47" spans="1:7" ht="99.75">
      <c r="A47" s="37" t="s">
        <v>106</v>
      </c>
      <c r="B47" s="52" t="s">
        <v>35</v>
      </c>
      <c r="C47" s="53" t="s">
        <v>27</v>
      </c>
      <c r="D47" s="63">
        <v>6</v>
      </c>
      <c r="E47" s="64"/>
      <c r="F47" s="69" t="str">
        <f t="array" ref="F47">numtext(E47)</f>
        <v>CERO PESOS 00/100 M.N.</v>
      </c>
      <c r="G47" s="54">
        <f t="shared" si="12"/>
        <v>0</v>
      </c>
    </row>
    <row r="48" spans="1:7" ht="15">
      <c r="A48" s="48" t="s">
        <v>63</v>
      </c>
      <c r="B48" s="48" t="s">
        <v>81</v>
      </c>
      <c r="C48" s="49"/>
      <c r="D48" s="55"/>
      <c r="E48" s="64"/>
      <c r="F48" s="70"/>
      <c r="G48" s="51">
        <f>SUM(G49:G55)</f>
        <v>0</v>
      </c>
    </row>
    <row r="49" spans="1:7" ht="213.75">
      <c r="A49" s="37" t="s">
        <v>107</v>
      </c>
      <c r="B49" s="52" t="s">
        <v>47</v>
      </c>
      <c r="C49" s="53" t="s">
        <v>27</v>
      </c>
      <c r="D49" s="63">
        <v>18</v>
      </c>
      <c r="E49" s="64"/>
      <c r="F49" s="69" t="str" cm="1">
        <f t="array" ref="F49">numtext(E49)</f>
        <v>CERO PESOS 00/100 M.N.</v>
      </c>
      <c r="G49" s="54">
        <f t="shared" si="13" ref="G49:G55">ROUND(D49*E49,2)</f>
        <v>0</v>
      </c>
    </row>
    <row r="50" spans="1:7" ht="57">
      <c r="A50" s="37" t="s">
        <v>108</v>
      </c>
      <c r="B50" s="52" t="s">
        <v>77</v>
      </c>
      <c r="C50" s="53" t="s">
        <v>27</v>
      </c>
      <c r="D50" s="63">
        <v>18</v>
      </c>
      <c r="E50" s="64"/>
      <c r="F50" s="69" t="str" cm="1">
        <f t="array" ref="F50">numtext(E50)</f>
        <v>CERO PESOS 00/100 M.N.</v>
      </c>
      <c r="G50" s="54">
        <f t="shared" si="13"/>
        <v>0</v>
      </c>
    </row>
    <row r="51" spans="1:7" ht="57">
      <c r="A51" s="37" t="s">
        <v>109</v>
      </c>
      <c r="B51" s="52" t="s">
        <v>78</v>
      </c>
      <c r="C51" s="53" t="s">
        <v>25</v>
      </c>
      <c r="D51" s="63">
        <v>90</v>
      </c>
      <c r="E51" s="64"/>
      <c r="F51" s="69" t="str" cm="1">
        <f t="array" ref="F51">numtext(E51)</f>
        <v>CERO PESOS 00/100 M.N.</v>
      </c>
      <c r="G51" s="54">
        <f t="shared" si="13"/>
        <v>0</v>
      </c>
    </row>
    <row r="52" spans="1:7" ht="57">
      <c r="A52" s="37" t="s">
        <v>110</v>
      </c>
      <c r="B52" s="52" t="s">
        <v>48</v>
      </c>
      <c r="C52" s="53" t="s">
        <v>25</v>
      </c>
      <c r="D52" s="63">
        <v>54</v>
      </c>
      <c r="E52" s="64"/>
      <c r="F52" s="69" t="str" cm="1">
        <f t="array" ref="F52">numtext(E52)</f>
        <v>CERO PESOS 00/100 M.N.</v>
      </c>
      <c r="G52" s="54">
        <f t="shared" si="13"/>
        <v>0</v>
      </c>
    </row>
    <row r="53" spans="1:7" ht="71.25">
      <c r="A53" s="37" t="s">
        <v>111</v>
      </c>
      <c r="B53" s="52" t="s">
        <v>79</v>
      </c>
      <c r="C53" s="53" t="s">
        <v>25</v>
      </c>
      <c r="D53" s="63">
        <v>144</v>
      </c>
      <c r="E53" s="64"/>
      <c r="F53" s="69" t="str" cm="1">
        <f t="array" ref="F53">numtext(E53)</f>
        <v>CERO PESOS 00/100 M.N.</v>
      </c>
      <c r="G53" s="54">
        <f t="shared" si="13"/>
        <v>0</v>
      </c>
    </row>
    <row r="54" spans="1:7" ht="71.25">
      <c r="A54" s="37" t="s">
        <v>112</v>
      </c>
      <c r="B54" s="52" t="s">
        <v>49</v>
      </c>
      <c r="C54" s="53" t="s">
        <v>25</v>
      </c>
      <c r="D54" s="63">
        <v>144</v>
      </c>
      <c r="E54" s="64"/>
      <c r="F54" s="69" t="str" cm="1">
        <f t="array" ref="F54">numtext(E54)</f>
        <v>CERO PESOS 00/100 M.N.</v>
      </c>
      <c r="G54" s="54">
        <f t="shared" si="13"/>
        <v>0</v>
      </c>
    </row>
    <row r="55" spans="1:7" ht="71.25">
      <c r="A55" s="37" t="s">
        <v>113</v>
      </c>
      <c r="B55" s="52" t="s">
        <v>50</v>
      </c>
      <c r="C55" s="53" t="s">
        <v>25</v>
      </c>
      <c r="D55" s="63">
        <v>288</v>
      </c>
      <c r="E55" s="64"/>
      <c r="F55" s="69" t="str" cm="1">
        <f t="array" ref="F55">numtext(E55)</f>
        <v>CERO PESOS 00/100 M.N.</v>
      </c>
      <c r="G55" s="54">
        <f t="shared" si="13"/>
        <v>0</v>
      </c>
    </row>
    <row r="56" spans="1:7" ht="15">
      <c r="A56" s="48" t="s">
        <v>64</v>
      </c>
      <c r="B56" s="48" t="s">
        <v>41</v>
      </c>
      <c r="C56" s="49"/>
      <c r="D56" s="55"/>
      <c r="E56" s="64"/>
      <c r="F56" s="70"/>
      <c r="G56" s="51">
        <f>SUM(G57:G57)</f>
        <v>0</v>
      </c>
    </row>
    <row r="57" spans="1:7" ht="28.5">
      <c r="A57" s="37" t="s">
        <v>114</v>
      </c>
      <c r="B57" s="52" t="s">
        <v>80</v>
      </c>
      <c r="C57" s="53" t="s">
        <v>22</v>
      </c>
      <c r="D57" s="63">
        <v>232</v>
      </c>
      <c r="E57" s="64"/>
      <c r="F57" s="69" t="str" cm="1">
        <f t="array" ref="F57">numtext(E57)</f>
        <v>CERO PESOS 00/100 M.N.</v>
      </c>
      <c r="G57" s="54">
        <f t="shared" si="14" ref="G57">ROUND(D57*E57,2)</f>
        <v>0</v>
      </c>
    </row>
    <row r="58" spans="1:7" ht="14.25">
      <c r="A58" s="37"/>
      <c r="B58" s="52"/>
      <c r="C58" s="53"/>
      <c r="D58" s="63"/>
      <c r="E58" s="64"/>
      <c r="F58" s="65"/>
      <c r="G58" s="54"/>
    </row>
    <row r="59" spans="1:7" ht="15">
      <c r="A59" s="87" t="s">
        <v>17</v>
      </c>
      <c r="B59" s="88"/>
      <c r="C59" s="88"/>
      <c r="D59" s="88"/>
      <c r="E59" s="88"/>
      <c r="F59" s="88"/>
      <c r="G59" s="89"/>
    </row>
    <row r="60" spans="1:7" ht="45">
      <c r="A60" s="29" t="str">
        <f>A17</f>
        <v>A</v>
      </c>
      <c r="B60" s="30" t="str">
        <f t="shared" si="15" ref="B60:B68">VLOOKUP(A60,$A$17:$G$57,2,0)</f>
        <v>Construcción de cubierta área de ambulancias. Urgencias Hospital Escuela Universidad de Guadalajara Nuevo Hospital Civil de Guadalajara Dr. Juan I. Menchaca, en el municipio de Guadalajara, Jalisco.</v>
      </c>
      <c r="C60" s="20"/>
      <c r="D60" s="62"/>
      <c r="E60" s="21"/>
      <c r="F60" s="8"/>
      <c r="G60" s="56">
        <f t="shared" si="16" ref="G60:G68">VLOOKUP(A60,$A$17:$G$57,7,0)</f>
        <v>0</v>
      </c>
    </row>
    <row r="61" spans="1:7" s="33" customFormat="1" ht="15">
      <c r="A61" s="31" t="s">
        <v>28</v>
      </c>
      <c r="B61" s="31" t="str">
        <f t="shared" si="15"/>
        <v>PRELIMINARES</v>
      </c>
      <c r="C61" s="31"/>
      <c r="D61" s="32"/>
      <c r="E61" s="28"/>
      <c r="F61" s="66"/>
      <c r="G61" s="51">
        <f t="shared" si="16"/>
        <v>0</v>
      </c>
    </row>
    <row r="62" spans="1:7" s="33" customFormat="1" ht="15">
      <c r="A62" s="31" t="s">
        <v>29</v>
      </c>
      <c r="B62" s="31" t="str">
        <f t="shared" si="15"/>
        <v>ESTRUCTURA</v>
      </c>
      <c r="C62" s="31"/>
      <c r="D62" s="34"/>
      <c r="E62" s="28"/>
      <c r="F62" s="35"/>
      <c r="G62" s="51">
        <f t="shared" si="16"/>
        <v>0</v>
      </c>
    </row>
    <row r="63" spans="1:7" s="33" customFormat="1" ht="15">
      <c r="A63" s="31" t="s">
        <v>30</v>
      </c>
      <c r="B63" s="31" t="str">
        <f t="shared" si="15"/>
        <v>ALBAÑILERIAS</v>
      </c>
      <c r="C63" s="31"/>
      <c r="D63" s="34"/>
      <c r="E63" s="28"/>
      <c r="F63" s="35"/>
      <c r="G63" s="51">
        <f t="shared" si="16"/>
        <v>0</v>
      </c>
    </row>
    <row r="64" spans="1:7" s="33" customFormat="1" ht="15">
      <c r="A64" s="31" t="s">
        <v>31</v>
      </c>
      <c r="B64" s="31" t="str">
        <f t="shared" si="15"/>
        <v>ACABADOS</v>
      </c>
      <c r="C64" s="36"/>
      <c r="D64" s="34"/>
      <c r="E64" s="67"/>
      <c r="F64" s="35"/>
      <c r="G64" s="51">
        <f t="shared" si="16"/>
        <v>0</v>
      </c>
    </row>
    <row r="65" spans="1:7" s="33" customFormat="1" ht="15">
      <c r="A65" s="31" t="s">
        <v>32</v>
      </c>
      <c r="B65" s="31" t="str">
        <f t="shared" si="15"/>
        <v>IMPERMEABILIZACIÓN</v>
      </c>
      <c r="C65" s="36"/>
      <c r="D65" s="34"/>
      <c r="E65" s="67"/>
      <c r="F65" s="35"/>
      <c r="G65" s="51">
        <f t="shared" si="16"/>
        <v>0</v>
      </c>
    </row>
    <row r="66" spans="1:7" s="33" customFormat="1" ht="15">
      <c r="A66" s="31" t="s">
        <v>33</v>
      </c>
      <c r="B66" s="31" t="str">
        <f t="shared" si="15"/>
        <v>BANQUETAS Y ANDADORES</v>
      </c>
      <c r="C66" s="36"/>
      <c r="D66" s="34"/>
      <c r="E66" s="67"/>
      <c r="F66" s="35"/>
      <c r="G66" s="51">
        <f t="shared" si="16"/>
        <v>0</v>
      </c>
    </row>
    <row r="67" spans="1:7" s="33" customFormat="1" ht="15">
      <c r="A67" s="31" t="s">
        <v>63</v>
      </c>
      <c r="B67" s="31" t="str">
        <f t="shared" si="15"/>
        <v xml:space="preserve">INSTALACIÓN ELÉCTRICAS </v>
      </c>
      <c r="C67" s="36"/>
      <c r="D67" s="34"/>
      <c r="E67" s="67"/>
      <c r="F67" s="35"/>
      <c r="G67" s="51">
        <f t="shared" si="16"/>
        <v>0</v>
      </c>
    </row>
    <row r="68" spans="1:7" s="33" customFormat="1" ht="15">
      <c r="A68" s="31" t="s">
        <v>64</v>
      </c>
      <c r="B68" s="31" t="str">
        <f t="shared" si="15"/>
        <v>LIMPIEZAS</v>
      </c>
      <c r="C68" s="36"/>
      <c r="D68" s="34"/>
      <c r="E68" s="67"/>
      <c r="F68" s="35"/>
      <c r="G68" s="51">
        <f t="shared" si="16"/>
        <v>0</v>
      </c>
    </row>
    <row r="69" spans="1:7" ht="15">
      <c r="A69" s="37"/>
      <c r="B69" s="38"/>
      <c r="C69" s="39"/>
      <c r="E69" s="40"/>
      <c r="G69" s="41"/>
    </row>
    <row r="70" spans="1:7" ht="15">
      <c r="A70" s="86" t="s">
        <v>18</v>
      </c>
      <c r="B70" s="86"/>
      <c r="C70" s="86"/>
      <c r="D70" s="86"/>
      <c r="E70" s="86"/>
      <c r="F70" s="42" t="s">
        <v>19</v>
      </c>
      <c r="G70" s="43">
        <f>G60</f>
        <v>0</v>
      </c>
    </row>
    <row r="71" spans="1:7" s="33" customFormat="1" ht="15">
      <c r="A71" s="73" t="str" cm="1">
        <f t="array" ref="A71">+numtext(G72)</f>
        <v>CERO PESOS 00/100 M.N.</v>
      </c>
      <c r="B71" s="73"/>
      <c r="C71" s="73"/>
      <c r="D71" s="73"/>
      <c r="E71" s="73"/>
      <c r="F71" s="42" t="s">
        <v>20</v>
      </c>
      <c r="G71" s="43">
        <f>ROUND(G70*0.16,2)</f>
        <v>0</v>
      </c>
    </row>
    <row r="72" spans="1:7" s="33" customFormat="1" ht="15">
      <c r="A72" s="73"/>
      <c r="B72" s="73"/>
      <c r="C72" s="73"/>
      <c r="D72" s="73"/>
      <c r="E72" s="73"/>
      <c r="F72" s="42" t="s">
        <v>21</v>
      </c>
      <c r="G72" s="43">
        <f>+ROUND(G70+G71,2)</f>
        <v>0</v>
      </c>
    </row>
  </sheetData>
  <mergeCells count="15">
    <mergeCell ref="C1:F1"/>
    <mergeCell ref="C6:E6"/>
    <mergeCell ref="C7:E7"/>
    <mergeCell ref="C8:E8"/>
    <mergeCell ref="C9:E9"/>
    <mergeCell ref="C2:F5"/>
    <mergeCell ref="B7:B9"/>
    <mergeCell ref="A71:E72"/>
    <mergeCell ref="C10:F10"/>
    <mergeCell ref="C11:F11"/>
    <mergeCell ref="C12:F12"/>
    <mergeCell ref="A14:G14"/>
    <mergeCell ref="A70:E70"/>
    <mergeCell ref="A59:G59"/>
    <mergeCell ref="B11:B12"/>
  </mergeCells>
  <printOptions horizontalCentered="1"/>
  <pageMargins left="0.31496062992126" right="0.31496062992126" top="0.31496062992126" bottom="0.31496062992126" header="0.31496062992126" footer="0.31496062992126"/>
  <pageSetup fitToHeight="0" horizontalDpi="360" verticalDpi="360" orientation="portrait" paperSize="1" scale="27" r:id="rId2"/>
  <headerFooter>
    <oddFooter>&amp;C&amp;P de &amp;N</oddFooter>
  </headerFooter>
  <rowBreaks count="1" manualBreakCount="1">
    <brk id="58" max="6"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Dell</dc:creator>
  <cp:keywords/>
  <dc:description/>
  <cp:lastModifiedBy>SANDRA NAYELI GALINDO TULE.</cp:lastModifiedBy>
  <cp:lastPrinted>2026-07-22T15:21:41Z</cp:lastPrinted>
  <dcterms:created xsi:type="dcterms:W3CDTF">2024-12-27T18:23:43Z</dcterms:created>
  <dcterms:modified xsi:type="dcterms:W3CDTF">2026-07-30T22:14:57Z</dcterms:modified>
  <cp:category/>
</cp:coreProperties>
</file>