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codeName="{372AB895-14C1-FC20-EB20-F1B4BCFD95AE}"/>
  <workbookPr codeName="ThisWorkbook" defaultThemeVersion="166925"/>
  <mc:AlternateContent xmlns:mc="http://schemas.openxmlformats.org/markup-compatibility/2006">
    <mc:Choice Requires="x15">
      <x15ac:absPath xmlns:x15ac="http://schemas.microsoft.com/office/spreadsheetml/2010/11/ac" url="C:\Users\PC-0076\Downloads\"/>
    </mc:Choice>
  </mc:AlternateContent>
  <bookViews>
    <workbookView xWindow="-120" yWindow="-120" windowWidth="29040" windowHeight="15720" activeTab="0"/>
  </bookViews>
  <sheets>
    <sheet name="CATALOGO" sheetId="1" r:id="rId3"/>
  </sheets>
  <definedNames>
    <definedName name="_xlnm._FilterDatabase" localSheetId="0" hidden="1">CATALOGO!$A$16:$I$248</definedName>
    <definedName name="ACCIONENREPORTE">#REF!</definedName>
    <definedName name="Administración_del_gasto_de_operación">#REF!</definedName>
    <definedName name="area">#REF!</definedName>
    <definedName name="_xlnm.Print_Area" localSheetId="0">CATALOGO!$A$1:$G$254</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<sst xmlns="http://schemas.openxmlformats.org/spreadsheetml/2006/main" count="650" uniqueCount="439">
  <si>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</si>
  <si>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</si>
  <si>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</si>
  <si>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</si>
  <si>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</si>
  <si>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</si>
  <si>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</si>
  <si>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</si>
  <si>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</si>
  <si>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</si>
  <si>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</si>
  <si>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</si>
  <si>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</si>
  <si>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</si>
  <si>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</si>
  <si>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</si>
  <si>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</si>
  <si>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</si>
  <si>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</si>
  <si>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</si>
  <si>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</si>
  <si>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</si>
  <si>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SIOP-001</t>
  </si>
  <si>
    <t>M2</t>
  </si>
  <si>
    <t>KG</t>
  </si>
  <si>
    <t>M</t>
  </si>
  <si>
    <t>PZA</t>
  </si>
  <si>
    <t>SALIDA</t>
  </si>
  <si>
    <t>CCTV</t>
  </si>
  <si>
    <t>A1</t>
  </si>
  <si>
    <t>A7</t>
  </si>
  <si>
    <t>A2</t>
  </si>
  <si>
    <t>A3</t>
  </si>
  <si>
    <t>A4</t>
  </si>
  <si>
    <t>A5</t>
  </si>
  <si>
    <t>A6</t>
  </si>
  <si>
    <t>A8</t>
  </si>
  <si>
    <t>A9</t>
  </si>
  <si>
    <t>A10</t>
  </si>
  <si>
    <t>A11</t>
  </si>
  <si>
    <t>A12</t>
  </si>
  <si>
    <t>A13</t>
  </si>
  <si>
    <t>A14</t>
  </si>
  <si>
    <t>A15</t>
  </si>
  <si>
    <t>A16</t>
  </si>
  <si>
    <t>A17</t>
  </si>
  <si>
    <t>A18</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</si>
  <si>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</si>
  <si>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SUMINISTRO Y APLICACIÓN DE BARRERA DE VAPOR Y PRIMARIO EPOXICO, INCLUYE: APLICACIÓN, MANO DE OBRA, MATERIAL, EQUIPO Y MANO DE OBRA.</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</si>
  <si>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</si>
  <si>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CAJA METALICA CON MARCO Y ACRILICO TRANSPARENTE PARA 3 VALVULAS, CON PUERTA ABATIBLE SIN BISAGRAS, MARCA ARIGMED, ARAMED O SIMILAR, INCLUYE; CARGO DIRECTO POR EL COSTO DE MANO DE OBRA Y MATERIALES REQUERIDOS, FLETE A OBRA, ACARREO, ELABORACIÓN, COLOCACION, FIJACIÓN, LIMPIEZA, IDENTIFICADOR DE CAJA DE SECCIONAMIENTO CONFORME A NORMA NFPA 99-C, RETIRO DE SOBRANTE FUERA DE OBRA, EQUIPO DE SEGURIDAD, INSTALACIONES ESPECIFICAS, DEPRECIACION Y DEMAS CARGOS DERIVADOS DEL USO DE EQUIPO Y HERRAMIENTA, EN CUALQUIER NIVEL.</t>
  </si>
  <si>
    <t>SUMINISTRO E INSTALACIÓN DE DETECTOR FOTOELECTRICO DIRECCIONABLE, MARCA NOTIFIER, MODELO FSP-851, INCLUYE: MATERIAL, MANO DE OBRA, HERRAMIENTAS, MONTAJE Y TODO LO NECESARIO PARA SU CORRECTA EJECUCIÓN.</t>
  </si>
  <si>
    <t>SUMINISTRO E INSTALACIÓN DE ESTACIÓN MANUAL DIRECCIONABLE DOBLE ACCIÓN, MARCA FIRE LITE, MODELO NBG-12LXSP, INCLUYE: MATERIAL, MANO DE OBRA, HERRAMIENTAS, MONTAJE Y TODO LO NECESARIO PARA SU CORRECTA EJECUCIÓN.</t>
  </si>
  <si>
    <t>SUMINISTRO E INSTALACIÓN DE SIRENA CON LÁMPARA ESTROBOSCÓPICA A 2 HILOS, MONTAJE EN PARED, COLOR ROJO, CON CONFIGURACIÓN ESTROBOSCÓPICA SELECCIONABLE, MARCA SYSTEM SENSOR, MODELO P2R-L, INCLUYE: MATERIAL, MANO DE OBRA, HERRAMIENTAS, MONTAJE Y TODO LO NECESARIO PARA SU CORRECTA EJECUCIÓN.</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</si>
  <si>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</si>
  <si>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</si>
  <si>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SUMINISTRO DE RECUBRIMIENTO ASÉPTICO EN ROLLO DE VINYL, MODELO AEI/WALL COVERING O SIMILAR FABRICADO A BASE DE VINYL HOMOGÉNEO DE 1.0 MM DE ESPESOR, PRESENTACIÓN EN ROLLO DE 2.00 MTL. DE ANCHO X 30.00 MTL. DE LARGO EQUIVALENTE A 60 MT2, INCLUYE: MOLDURA PARA CURVA SANITARIA, ADHESIVO, SOLDADURA, DESPERDICIO, MATERIALES, MANO DE OBRA ESPECIALIZADA, EQUIPO, HERRAMIENTA Y TODO LO NECESARIO PARA SU CORRECTA EJECUCIÓN.</t>
  </si>
  <si>
    <t>SUMINISTRO Y COLOCACIÓN DE CEMENTICIO ARDEX GPS O SIMILAR PARA NIVELAR EL ÁREA EN 3MM DE ESPESOR,  Y ELIMINAR IMPURESAS EN PISO PARA RECIBIR RECUBRIMIENTO ASÉPTICO, INCLUYE: DESPERDICIO,MATERIALES, MANO DE OBRA, EQUIPO, HERRAMIENTA Y TODO LO NECESARIO PARA SU CORRECTA EJECUCIÓN.</t>
  </si>
  <si>
    <t>SUMINISTRO, HABILITADO Y COLOCACION DE MURO DE TABLAROCA UNA CARA (LAMBRIN) EN HOJA STANDAR DE YESO,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</si>
  <si>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E INSTALACIÓN DE TUBERÍA PVC DE 2" (51MM) DE DIÁMETRO, CON NORMA MEXICANA NMX-E-199/1. INCLUYE: HERRAMIENTA, MANO DE OBRA, CONEXIONES, ACCESORIOS, EQUIPO Y TODO LO NECESARIO PARA SU CORRECTA EJECUCIÓN.</t>
  </si>
  <si>
    <t>SUMINISTRO E INSTALACIÓN DE TUBERÍA DE POLIPROPILENO COPOLÍMERO RANDOM (TUBOPLUS O SIMILAR) DE 1/2" (13MM) DE DIÁMETRO, CON NORMA NMX-E-226/2 CNCP. INCLUYE: HERRAMIENTAS, CONEXIONES, EQUIPO, MANO DE OBRA Y TODO LO NECESARIO PARA SU CORRECTA EJECUCIÓN.</t>
  </si>
  <si>
    <t>SUMINISTRO E INSTALACIÓN DE BASE PARA DETECTORES DE HUMO, MARCA NOTIFIER, MODELO B210LP, INCLUYE: MATERIAL, MANO DE OBRA, HERRAMIENTAS, MONTAJE Y TODO LO NECESARIO PARA SU CORRECTA EJECUCIÓN.</t>
  </si>
  <si>
    <t>SUMINISTRO E INSTALACIÓN DE MODULO AISLADOR PARA LAZO INTELIGENTE, MARCA NOTIFIER, MODELO ISO-X, INCLUYE: MATERIAL, MANO DE OBRA, HERRAMIENTAS, MONTAJE Y TODO LO NECESARIO PARA SU CORRECTA EJECUCIÓN.</t>
  </si>
  <si>
    <t>SUMINISTRO E INSTALACIÓN DE MODULO DE CONTROL PARA LOS AUDIOVISUALES, MARCA NOTIFIER, MODELO FCM-1, INCLUYE: MATERIAL, MANO DE OBRA, HERRAMIENTAS, MONTAJE Y TODO LO NECESARIO PARA SU CORRECTA EJECUCIÓN.</t>
  </si>
  <si>
    <t>SUMINISTRO E INSTALACIÓN DE MODULO MONITOR CLASE A PARA SUPERVISIÓN Y MONITOREO, MARCA NOTIFIER, MODELO FMM-1, INCLUYE: MATERIAL, MANO DE OBRA, HERRAMIENTAS, MONTAJE Y TODO LO NECESARIO PARA SU CORRECTA EJECUCIÓN.</t>
  </si>
  <si>
    <t>SUMINISTRO E INSTALACIÓN DE CABLE TIPO FPL LAZO SLC 2 X 16 SÓLIDO, PAR TRENZADO, MARCA HONEYWELL, MODELO 4311, COLOR NEGRO/ROJO, INCLUYE: MATERIAL, MANO DE OBRA, HERRAMIENTAS, CORTES, DESPERDICIOS Y TODO LO NECESARIO PARA SU CORRECTA EJECUCIÓN.</t>
  </si>
  <si>
    <t>SUMINISTRO Y COLOCACION DE PATCH CORD CAT 6 DE 5 FT COLOR AZUL, INCLUYE: SUMINISTRO, INSTALACIÓN, MATERIALES, MANO DE OBRA, HERRAMIENTA Y EQUIPO.</t>
  </si>
  <si>
    <t>SUMINISTRO Y COLOCACION DE PATCH CORD CAT 6 DE 7 FT COLOR AZUL, INCLUYE: SUMINISTRO, INSTALACIÓN, MATERIALES, MANO DE OBRA, HERRAMIENTA Y EQUIPO.</t>
  </si>
  <si>
    <t>SUMINISTRO E INSTALACION DE ALARMA ELECTROMECANICA DE SOBREPONER PARA UN GAS ARIGMED O SIMILAR, FABRICADA EN GABINETE DE PERFILES DE EXTRUSION ESPECIAL DE ALUMINIO EN ACABADO DE PINTURA ELECTROSTATICA HORNEADA, PCB DE ELECTRONICA PARA DETECCION DE BAJA PRESION POR MEDIO DE INTERRUPTOR DE PRESION EXTERNO DE CONTACTOS SECOS (NO INCLUIDO), FUNCION DE ALARMA AUDIO VISUAL PARA EVENTOS DE 1 PUNTO DE CORTE CON LED DE ALTA VISIBILIDAD Y BUZZER SONORO, BOTONES PARA PRUEBA Y SILENCIO, CARATULA ELECTROLUMINICENTE EN CADA MODULO DE GAS, PUERTOS DE CONEXION PARA SEÑAL DE ENLACE CON ALARMA MAESTRA ELECTROMECANICA (BAJO ESPECIFICACION), ALIMENTACION ELECTRICA ESTADART A 127V CON OPCION A 220V.</t>
  </si>
  <si>
    <t>SUMINISTRO Y COLOCACIÓN DE PISO CONDUCTIVO, MODELO AEI BANETT (ELECTROSTATIC CONDUCTIVE) O SIMILAR, FABRICADO A BASE DE VINYL HOMOGÉNEO CONDUCTIVO DE ALTO TRÁFICO, NO POROSO, ANTIBACTERIANO, CON FILAMENTOS DE CARBÓN, DE 2.00 MM DE ESPESOR, EN ROLLO DE 2 MTS DE ALTO POR 20 MTS DE LARGO EQUIVALENTE A 40 M2, INCLUYE: ADHESIVO CONDUCTIVO A BASE AGUA, PEGAMENTO LIBRE DE SOLVENTES CON ALTA ADHESIÓN, BAJA EMISIÓN DE QUÍMICOS VOLÁTILES, NO FLAMABLE, MOLDURA PARA CURVA SANITARIA, CINTA DE COBRE, CORDON DE SOLDADURA, MATERIALES, MANO DE OBRA ESPECIALIZADA, DESPERDICIO, EQUIPO, HERRAMIENTA Y TODO LO NECESARIO PARA SU CORRECTA EJECUCIÓN.</t>
  </si>
  <si>
    <t>SUMINISTRO Y COLOCACION DE ESQUINERO A BASE DE RIEL CONTINUO DE ALUMINIO Y CUBIERTA VINÍLICA ALTO IMPACTO, H=1.20 M, 50 MM POR CARA, MARCA: ULTRABANNER, MODELO: RVHS- 605B, COLOR: S.M.A., TAPAS SUPERIOR E INFERIOR, INCLUYE: MATERIALES, MANO DE OBRA, HERRAMIENTA, MATERIALES DE FIJACION Y MONTAJE, EQUIPO, ACARREOS DENTRO DE LA OBRA, FLETES Y TODO LO NECESARIO PARA SU CORRECTA EJECUCION.</t>
  </si>
  <si>
    <t>SUMINISTRO Y COLOCACION DE MANOMETRO / VACUOMETRO TIPO BURDON PARA GAS, INTERVALO DE PRESION 0 A 200 PSIG, MATERIALES Y MANO DE OBRA PARA INSTALACION COMPLETA, PRUEBAS, PUESTA EN OPERACION Y LIMPIEZA. MANOMETRO O A 200 PSIG INCLUYE: MATERIALES, MANO DE OBRA, HERRAMIENTA.</t>
  </si>
  <si>
    <t>SUMINISTRO E INSTALACIÓN DE TOMA MURAL MARCA INFRA TIPO PURITAN CON PLACA INDICADORA SEGUN TIPO DE GAS, INCLUYE; CARGO DIRECTO POR EL COSTO DE LA MANO DE OBRA Y MATERIALES REQUERIDOS, FLETE A OBRA, ACARREO, ARMADO, COLOCACION, LIMPIEZA Y RETIRO DE SOBRANTES FUERA DE OBRA, EQUIPO DE SEGURIDAD, INSTALACIONES ESPECIFICAS, DEPRECIACION Y DEMAS CARGOS DERIVADOS DEL USO DE EQUIPO Y HERRAMIENTA.</t>
  </si>
  <si>
    <t>SUMINISTRO E INSTALACION DE TUBERIA CEDULA 10 DE ACERO AL CARBON LISTADO ULFM RANURADA PARA SISTEMA CONTRA INCENDIO DE 4", INCLUYE: MATERIALES, CONEXIONES, CORTES, DESPERDICIOS, ELEVACIONES, MANO DE OBRA, EQUIPO Y HERRAMIENTA NECESARIA PARA SU CORRECTA EJECUCION.</t>
  </si>
  <si>
    <t>SUMINISTRO E INSTALACION DE VÁLVULA MARIPOSA RANURADA DE 4", OPERADOR ENGRANE CON SWITCH SUPERVISOR UL/FM 300 PSI, HIERRO DÚCTIL, INCLUYE: MATERIALES, CONEXIONES, DESPERDICIOS, ELEVACIONES, MANO DE OBRA, EQUIPO Y HERRAMIENTA NECESARIA PARA SU CORRECTA EJECUCION.</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</si>
  <si>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</si>
  <si>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</si>
  <si>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ZARPEO DE MUROS, CADENAS, CASTILLO Y BÓVEDA, CON MORTERO DE CEMENTO-ARENA DE RIO 1:3, INCLUYE: ANDAMIOS, ACARREO, ELEVACIÓN DE MATERIAL, HERRAMIENTAS, EQUIPO DE SEGURIDAD Y MANO DE OBRA. A CUALQUIER NIVEL.</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</si>
  <si>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</si>
  <si>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</si>
  <si>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SALIDA SANITARIA, DE MUEBLES DE BAÑO, COCINA, A BASE DE TUBERÍA PVC SANITARIO S25 DE 6", 4" Y 2", A CONEXIÓN CON RED SANITARIA PRINCIPAL. INCLUYE: SUMINISTRO, TENDIDO DE TUBERÍA, CODOS DE 90° Y 45°, CRUZ, TEE, YEE; COPLES, PEGAMENTO PVC ALTA PRESIÓN, PRUEBAS, TENDIDO, CORTES, DESPERDICIOS,MANO DE OBRA, HERRAMIENTA Y EQUIPO.</t>
  </si>
  <si>
    <t>SUMINISTRO Y COLOCACIÓN DE BARRA DE TIERRA (EQUIPOTENCIAL), CON UNA CAPACIDAD DE 24 DERIVACIONES PARA CABLES NO. 12 A NO. 6 (ESTAS BARRAS DEBERÁN DE PONERSE A TIERRA CON CABLE NO MENOR AL CALIBRE NO. 10.), INCLUYE: MATERIALES, MANO DE OBRA, EQUIPO, HERRAMIENTA, PRUEBA DE PISOS CONDUCTIVOS, Y LO NECESARIO PARA SU CORRECTO FUNCIONAMIENTO.</t>
  </si>
  <si>
    <t>SUMINISTRO Y COLOCACIÓN DE RELOJ / CRONÓMETRO DIGITAL CAT. ZTM1591RS MARCA BENDER; EN UNA LINEA, FRENTE Y CAJA, FUENTE DE ALIMENTACIÓN A 100 - 240 VC.A. MONTADOS EN PLACA DE ACERO INOXIDABLE TIPO 304, CON ACABADO PULIDO (INCLUYE CAJA PARA EMPOTRAR CAT. B120804), EMPOTRABLE EN PARED, INCLUYE: RIEL DIN, INTERRUPTOR TERMOMAGNÉTICO DE 2 POLOS, CONTROL REMOTO, MATERIALES, MANO DE OBRA, EQUIPO, HERRAMIENTA, CONEXIONES, PRUEBAS, FIJACIONES, Y LO NECESARIO PARA SU CORRECTA INSTALACIÓN.</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</si>
  <si>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</si>
  <si>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</si>
  <si>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</si>
  <si>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Y COLOCACIÓN DE CODO 4"X90° RANURADO DE HIERRO DUCTIL UL/FM PARA SISTEMA CONTRA INCENDIO, INCLUYE: MATERIALES, CONEXIONES, DESPERDICIOS, ELEVACIONES, MANO DE OBRA, EQUIPO Y HERRAMIENTA NECESARIA PARA SU CORRECTA EJECUCION.</t>
  </si>
  <si>
    <t>SUMINISTRO Y COLOCACIÓN DE CODO 4"X45° RANURADO DE HIERRO DUCTIL UL/FM PARA SISTEMA CONTRA INCENDIO, INCLUYE: MATERIALES, CONEXIONES, DESPERDICIOS, ELEVACIONES, MANO DE OBRA, EQUIPO Y HERRAMIENTA NECESARIA PARA SU CORRECTA EJECUCION.</t>
  </si>
  <si>
    <t>SUMINISTRO Y COLOCACIÓN DE COPLE RIGIDO DE 4" RANURADO DE HIERRO DUCTIL UL/FM PARA SISTEMA CONTRA INCENDIO, INCLUYE: MATERIALES, CONEXIONES, DESPERDICIOS, ELEVACIONES, MANO DE OBRA, EQUIPO Y HERRAMIENTA NECESARIA PARA SU CORRECTA EJECUCION.</t>
  </si>
  <si>
    <t>SUMINISTRO Y COLOCACIÓN DE COPLE FLEXIBLE DE 4" RANURADO DE HIERRO DUCTIL UL/FM PARA SISTEMA CONTRA INCENDIO, INCLUYE: MATERIALES, CONEXIONES, DESPERDICIOS, ELEVACIONES, MANO DE OBRA, EQUIPO Y HERRAMIENTA NECESARIA PARA SU CORRECTA EJECUCION.</t>
  </si>
  <si>
    <t>SUMINISTRO Y COLOCACIÓN DE TEE DE 4" RANURADA DE HIERRO DUCTIL UL/FM PARA SISTEMA CONTRA INCENDIO, INCLUYE: MATERIALES, CONEXIONES, DESPERDICIOS, ELEVACIONES, MANO DE OBRA, EQUIPO Y HERRAMIENTA NECESARIA PARA SU CORRECTA EJECUCION.</t>
  </si>
  <si>
    <t>SUMINISTRO Y COLOCACIÓN DE TAPA CIEGA DE 4" RANURADA DE HIERRO DUCTIL UL/FM PARA SISTEMA CONTRA INCENDIO, INCLUYE: MATERIALES, CONEXIONES, DESPERDICIOS, ELEVACIONES, MANO DE OBRA, EQUIPO Y HERRAMIENTA NECESARIA PARA SU CORRECTA EJECUCION.</t>
  </si>
  <si>
    <t>SUMINISTRO Y COLOCACIÓN DE VALVULA CHECK BRIDADA DE 4" HIERRO DUCTIL UL/FM, INCLUYE: MATERIALES, CONEXIONES, DESPERDICIOS, ELEVACIONES, MANO DE OBRA, EQUIPO Y HERRAMIENTA NECESARIA PARA SU CORRECTA EJECUCION.</t>
  </si>
  <si>
    <t>SUMINISTRO E INSTALACIÓN DE MANÓMETRO SECO, CARATULA DE 3 1/2″ RANGO 0 – 300 PSI, UL/FM, INCLUYE: MATERIALES MENORES, CONEXIONES, MANO DE OBRA, EQUIPO Y HERRAMIENTA NECESARIA PARA SU CORRECTA EJECUCION.</t>
  </si>
  <si>
    <t>Catálogo de Conceptos</t>
  </si>
  <si>
    <t>PRELIMINARES</t>
  </si>
  <si>
    <t>MUROS DE MAMPOSTERÍA</t>
  </si>
  <si>
    <t>ALBAÑILERÍAS</t>
  </si>
  <si>
    <t>BOQUILLA DE 15 A 20 CM DE ANCHO, CON MORTERO CEMENTO ARENA PROPORCIÓN 1:3, TERMINADO PULIDO, EN APERTURA DE VANOS DE PUERTAS Y VENTANAS. INCLUYE: SUMINISTRO, PULIDO, MANO DE OBRA, HERRAMIENTA Y EQUIPO.</t>
  </si>
  <si>
    <t>INSTALACIÓN HIDROSANITARIA</t>
  </si>
  <si>
    <t>DRENAJE SANITARIO</t>
  </si>
  <si>
    <t>AGUA POTABLE</t>
  </si>
  <si>
    <t>SALIDAS ELÉCTRICAS E ILUMINACIÓN</t>
  </si>
  <si>
    <t>GASES</t>
  </si>
  <si>
    <t>SUMINISTRO E INSTALACIÓN DE TUBO DE COBRE RÍGIDO DE 13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</si>
  <si>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19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</si>
  <si>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25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</si>
  <si>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32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</si>
  <si>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FLUJÓMETRO SENCILLO: DE MATERIAL CROMADO Y POLICARBONATADO DE ALTO IMPACTO. RANGO DE 0 A 15 LTS/MIN, HUMEDECEDOR CON FRASCO GRABADO PARA FLUJÓMETRO SENCILLO. BURBUJEADOR PARA HUMIDIFICACIÓN DEL OXÍGENO,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</si>
  <si>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EQUIPO DE ASPIRACIÓN DE 1 LITRO, INCLUYE: REGULADOR DE VACÍO DE TRES PUNTOS DE REGULACIÓN CON VACUÓMETRO, FRASCO DE VIDRIO GRADUADO CON TAPÓN DE PLÁSTICO DE UN LITRO, REGULADOR DE VACÍO CON VACUÓMETRO, CANASTILLA CROMADA, JUEGO DE MANGUERAS TRANSPARENTES. MARCA ARAMED O SIMILAR</t>
  </si>
  <si>
    <t>SUMINISTRO DE ADITAMENTO SENCILLO PARA AIRE, INCLUYE: ADITAMENTO SENCILLO CON MANÓMETRO PARA FLUJO DE AIRE REGULABLE,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</si>
  <si>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TABLAROCA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</si>
  <si>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</si>
  <si>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</si>
  <si>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</si>
  <si>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ACABADOS</t>
  </si>
  <si>
    <t>CARPINTERIA</t>
  </si>
  <si>
    <t>SUMINISTRO Y COLOCACIÓN DE TOPE DE PUERTA SATINADA, LÍNEA ZAMAK MCA. HERRALUM, MOD. 1159, INCLUYE: CARGO DIRECTO POR EL COSTO DE LOS MATERIALES, QUE INTERVENGAN, FLETE A OBRA, ACARREO AL SITIO DE SU UTILIZACIÓN, MANO DE OBRA, EQUIPO Y HERRAMIENTA.</t>
  </si>
  <si>
    <t>ACERO INOXIDABLE</t>
  </si>
  <si>
    <t>SISTEMA AISLADO</t>
  </si>
  <si>
    <t>SUMINISTRO E INSTALACIÓN DE MODULO DE FUERZA Y TIERRA SERIES GPM-F4DR4 MARCA BENDER CON TOMACORRIENTES DE GRADO HOSPITALARIO PARA SUMINISTRO DE ENERGÍA Y CONEXIÓN A TIERRA DE EQUIPO PORTÁTIL, PARA TABLERO AISLADO, FORMADO POR 4 RECEPTÁCULOS DE FUERZA GRADO HOSPITAL 20A/125V NEMA 5-20R DÚPLEX ROJO, 4 CONECTORES DE TIERRA TIPO HEMBRA 30A/250V COLOR VERDE, GRADO HOSPITAL, MONTADOS EN PLACA DE ACERO INOXIDABLE TIPO 304, CON ACABADO PULIDO (INCLUYE CAJA PARA EMPOTRAR MODELO B120804); LOS MÓDULOS DE FUERZA Y TIERRA DISEÑADOS EN ESTRICTO CUMPLIMIENTO DE LAS NORMAS UL467, UL50, LA NFPA 70 (CÓDIGO ELÉCTRICO NACIONAL), Y NFPA 99. INCLUYE: MANO DE OBRA ESPECIALIZADA, TRABAJOS PARA EMPOTRAR EN MURO, ACCESORIOS DE FIJACIÓN, MATERIALES, HERRAMIENTAS, EQUIPO, PRUEBAS Y TODO LO NECESARIO PARA SU CORRECTO FUNCIONAMIENTO.</t>
  </si>
  <si>
    <t>SISTEMA CONTRA INCENDIO</t>
  </si>
  <si>
    <t>DETECTORES DE HUMO</t>
  </si>
  <si>
    <t>SEÑALETICA</t>
  </si>
  <si>
    <t>AIRE ACONDICIONADO</t>
  </si>
  <si>
    <t>SUMINISTRO, COLOCACIÓN E INSTALACION DE CONECTOR DE CONDUCTO FLEXIBLE MARCA SOLER &amp; PALAU MODELO AFS O SIMILAR, PARA EVITAR TRANSMISION DE VIBRACION EN DUCTOS DE HASTA 12" DE DIÁMETRO Y PARA CONEXIONES FLEXIBLES INCLUYE; CARGO DIRECTO POR EL COSTO DE MANO DE OBRA Y MATERIALES REQUERIDOS, FLETE A OBRA, ACARREO, TRAZO, CORTE, COCIDO CON CANAMO, FIJACION AL DUCTO, SELLADO, LIMPIEZA Y RETIRO DE SOBRANTES FUERA DE OBRA, EQUIPO DE SEGURIDAD, INSTALACIONES ESPECÍFICAS, DEPRECIACIÓN Y DEMÁS CARGOS DERIVADOS DEL USO DE EQUIPO Y HERRAMIENTA, ASÍ COMO TODO LO NECESARIO PARA SU CORRECTA EJECUCIÓN, EN CUALQUIER NIVEL.</t>
  </si>
  <si>
    <t xml:space="preserve">SUMINISTRO Y COLOCACIÓN DE LAMINA GALVANIZADA CALIBRE 24, PARA LA FABRICACIÓN DE DUCTOS DE INYECCION Y RETORNO DE AIRE PARA LOS EQUIPOS TIPO PAQUETES, INCLUYE: TRAZO, CORTE, ARMADO, ENSANBLE, ELEVACION, NIVELACION, AJUSTES, DESPERDICIOS, SOPORTERIA, COLGANTES DE CAÑUELA, ANCLAS FULMINANTES, TUERCAS, FIJACION, ANDAMIOS, MATERIALES, EQUIPO DE SEGURIDAD, MANO DE OBRA ESPECIALIZADA, CARGO DIRECTO POR EL COSTO DE MANO DE OBRA Y MATERIALES REQUERIDOS, FLETE A OBRA, ACARREO, DOBLECES, ENGARGOLADO, MANUFACTURA DE DUCTO, REFUERZO Y MONTAJE DE LOS MISMOS, LIMPIEZA Y RETIRO DE SOBRANTES FUERA DE OBRA, EQUIPO DE SEGURIDAD, INSTALACIONES ESPECÍFICAS, DEPRECIACIÓN Y DEMÁS CARGOS DERIVADOS DEL USO DE EQUIPO Y HERRAMIENTA, ASÍ COMO DE TODO LO NECESARIO PARA SU CORRECTA EJECUCIÓN, EN CUALQUIER NIVEL. </t>
  </si>
  <si>
    <t>SUMINISTRO E INSTALACIÓN DE DUCTO FLEXIBLE DE 8"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</si>
  <si>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DUCTERIA DE DRENADO PARA EQUIPOS DE HVAC A BASE DE PVC HIDRÁULICO DE 3/4”. INCLUYE: 5M DE TUBERÍA DE PVC HIDRÁULICO DE 3/4", 3 CODOS DE PVC HIDRÁULICO DE 90° X 3/4"., 3 CODOS DE PVC HIDRÁULICO DE 45° X 3/4", COLGANTEO CON ESPARRAGO T ABRAZADERA TIPO PERA, INSTALACIÓN POR MURO O TECHO, UNIÓN, DESPERDICIO, CORTES, MANO DE OBRA, HERRAMIENTA Y TODO LO NECESARIO PARA SU CORRECTA EJECUCIÓN.</t>
  </si>
  <si>
    <t>VOZ Y DATOS</t>
  </si>
  <si>
    <t>SUMINISTRO E INSTALACIÓN DE TUBERÍA TUBO CONDUIT GALVANIZADO DE 3/4" PARED DELGADA CON COPLE, INCLUYE MATERIALES MENORES, MANO DE OBRA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</si>
  <si>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</si>
  <si>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E INSTALACIÓN DE PLACA DE PARED VERTICAL, SALIDA PARA 1 PUERTO KEYSTONE, CON ESPACIOS PARA ETIQUETAS, COLOR BLANCO MATE,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</si>
  <si>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</si>
  <si>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</si>
  <si>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SISTEMA VOCEO</t>
  </si>
  <si>
    <t>LIMPIEZAS</t>
  </si>
  <si>
    <t>LIMPIEZA GRUESA DURANTE LA OBRA, INCLUYE: MANO DE OBRA, EQUIPO Y HERRAMIENTA.</t>
  </si>
  <si>
    <t>LIMPIEZA FINA DE LA OBRA PARA ENTREGA, INCLUYE: MATERIALES, MANO DE OBRA, EQUIPO Y HERRAMIENTA.</t>
  </si>
  <si>
    <t>SIOP-018</t>
  </si>
  <si>
    <t>SIOP-026</t>
  </si>
  <si>
    <t>SIOP-027</t>
  </si>
  <si>
    <t>SIOP-034</t>
  </si>
  <si>
    <t>SIOP-036</t>
  </si>
  <si>
    <t>SIOP-039</t>
  </si>
  <si>
    <t>SIOP-040</t>
  </si>
  <si>
    <t>SIOP-041</t>
  </si>
  <si>
    <t>SIOP-075</t>
  </si>
  <si>
    <t>SIOP-078</t>
  </si>
  <si>
    <t>SIOP-088</t>
  </si>
  <si>
    <t>SIOP-099</t>
  </si>
  <si>
    <t>SIOP-103</t>
  </si>
  <si>
    <t>SIOP-117</t>
  </si>
  <si>
    <t>SIOP-118</t>
  </si>
  <si>
    <t>SIOP-119</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</si>
  <si>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</si>
  <si>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</si>
  <si>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SUMINISTRO E INSTALACIÓN DE CELOTEX DE 1/2" DE ESP., PARA JUNTA DE DILATACIÓN. INCLUYE: ACARREOS, ELEVACIONES HASTA 4.5M, MATERIALES, CORTES, DESPERDICIOS, MANO DE OBRA Y HERRAMIENTA</t>
  </si>
  <si>
    <t>CODO PVC CEMENTAR SANITARIO DE 2"X 45°, INCLUYE: SUMINISTRO, INSTALACIÓN, MATERIALES, PEGAMENTO PVC, MANO DE OBRA, HERRAMIENTA Y EQUIPO.</t>
  </si>
  <si>
    <t>CODO PVC CEMENTAR SANITARIO DE 2"X 90°, INCLUYE: SUMINISTRO, INSTALACIÓN, MATERIALES, PEGAMENTO PVC, MANO DE OBRA, HERRAMIENTA Y EQUIPO.</t>
  </si>
  <si>
    <t>TRAZO Y NIVELACIÓN, CON MEDIOS TOPOGRÁFICOS, DE LÍNEA DE TUBERÍA. INCLUYE; MANO DE OBRA, EQUIPO, HERRAMIENTA Y TODO LO NECESARIO PARA SU CORRECTA EJECUCIÓN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</si>
  <si>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</si>
  <si>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BAJA TENSIÓN</t>
  </si>
  <si>
    <t>SUMINISTRO Y COLOCACION DE APAGADOR SENCILLO CATALOGO 25101-30 COLOR BLANCO SERIE 25 MARCA SIMON O SIMILAR. INCLUYE: PLACA DE 1, 2, O 3 VENTANAS, MANO DE OBRA, ACARREOS, HERRAMIENTA, DESPERDICIOS, LIMPIEZA Y TODO LO NECESARIO PARA SU CORRECTA INSTALACION.</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</si>
  <si>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</si>
  <si>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</si>
  <si>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Y COLOCACIÓN DE TUBERIA CONDUIT FLEXIBLE DE ACERO GALVANIZADO ENGARGOLADO DE FORMA HELICOIDAL (SAPA) DE 3/4", INCLUYE: MATERIALES, CORTES, DESPERDICIOS, ENSAMBLE, CONEXIÓNES, MANO DE OBRA, EQUIPO, ANDAMIOS, HERRAMIENTA, A CUALQUIER NIVEL.</t>
  </si>
  <si>
    <t>SUMINISTRO E INSTACIÓN DE CABLE VINANEL XXI THW-LS 600 V. 90°, MARCA CONDUMEX O SIMILAR, CAL. 12, INCLUYE: DESPERDICIOS, MATERIALES MENORES, HERRAMIENTA, CONEXIONES, MANO DE OBRA ESPECIALIZADA, LIMPIEZA DEL ÁREA DE TRABAJO, PRUEBAS Y ACARREO AL SITIO DE SU COLOCACIÓN.</t>
  </si>
  <si>
    <t>SIOP-065</t>
  </si>
  <si>
    <t>SUMINISTRO Y COLOCACIÓN DE CABLE DE COBRE DESNUDO CAL. 2/0, AWG, MCA. CONDUMEX O SIMILAR. INCLUYE: DESPERDICIOS, MATERIALES MENORES, PRUEBAS Y ACARREO AL SITIO DE SU COLOCACIÓN.</t>
  </si>
  <si>
    <t>SIOP-083</t>
  </si>
  <si>
    <t>SIOP-091</t>
  </si>
  <si>
    <t>SUMINISTRO E INSTALACIÓN DE TIRAS DE LED PARA PLAFON MCA. TECNOLITE O SIMILAR, 5050 SMD A 12V, IP65, 3000K, 55W, 11W, 5M. MODELO 243-HTLED60IP655050B, EXTERIOR O SIMILAR, ACCESORIOS, MANO DE OBRA, EQUIPO Y HERRAMIENTA.</t>
  </si>
  <si>
    <t>SUMINISTRO Y COLOCACION DE BRAZO DE SERVICIO PARA QUIROFANO DE ARTICULACION SENCILLA, INCLUYE:, CUERPO DE 100 CM FABRICADO EN PERFILES DE ALUMINIO ALEACION 6063 TEMPLE T6 PINTURA ELECTROSTATICA CON COMPONENTES ANTIFLAMA Y ARTICULACIÓN SENCILLA, FABRICADOS BAJO LA NORMA NFPA99-2015, CON 6.00 CONTACTOS DUPLEX GRADO HOSPITAL EN COLOR ROJO, 4.00 TOMAS DE OXIGENO, 4.00 TOMAS DE AIRE , 4.00 TOMAS DE VACIO, 1.00 TOMA DE DIÓXIDO DE CARBONO, 1.00 TOMA DE NITRÓGENO Y 1.00 TOMA DE EVACUACIÓN DE GASES ANESTÉCICOS (TOMAS DE GASES: ENCH. RÁPIDO TIPO CHEMETRON Y OHMEDA) Y 3.00 MANOMETROS DE LECTURA, MÓDULO DE FUERZA A TIERRA, PORTAVENOCLISIS, CHAROLA MULTISERVICIOS, FLETES CONEXIONES, SOLDADURA DE PLATA, MATERIAL, ACARREOS, EQUIPO, FIJACION, LIMPIEZA, ACARREOS DE MATERIALES SOBRANTES FUERA DE LA OBRA, MANO DE OBRA, MANIOBRAS, HERRAMIENTA, PRUEBAS Y TODO LO NECESARIO PARA SU BUEN FUNCIONAMIENTO. MARCA ARIGMED O SIMILAR EN CALIDAD BRAZO PARA QUIROFANO DE ARTICULACION SENCILLA, INCLUYE: MATERIALES, MANO DE OBRA, EQUIPO Y HERRAMIENTA. MARCA ARIGMED.</t>
  </si>
  <si>
    <t>SUMINISTRO DE TAPA TERMINAL MODELO AEI/1622 COLOR SLATE; INCLUYE: SUMINISTRO DE MATERIALES, MANO DE OBRA, EQUIPO Y HERRAMIENTA PARA SU CORECTA INSTALACION.</t>
  </si>
  <si>
    <t>SUMINISTRO DE PROTECCIÓN CONTRA IMPACTO, MODELO AEI/1600-I, IPC. A BASE DE CLIP DE ALUMINIO Y FUNDA EXTRUIDA DE PVC, 152MM DE ALTO, 25MM DE ANCHO DE 3.66M COLOR SLATE, SUMINISTRO DE PROTECCIÓN CON BUMPER Y FUNDA, TRAMOS DE 3.66 ML COLOR SLATE; INCLUYE: SUMINISTRO DE MATERIALES, MANO DE OBRA, EQUIPO Y HERRAMIENTA PARA SU CORECTA INSTALACION.</t>
  </si>
  <si>
    <t>SUMINISTRO Y COLOCACIÓN DE MANIJA PARA PUERTAS DE ENTRADA MARCA YALE MOD. SAN CARLOS MX4975, ACABADO NIQUEL SATÍN. INCLUYE: LLAVES, MATERIAL, MANO DE OBRA, EQUIPO Y HERRAMIENTA.</t>
  </si>
  <si>
    <t>SALIDA PARA EL SISTEMA CONTRA INCENDIO, PARA ESTACIÓN MANUAL, FORMADA CON TUBERIA CONDUIT GALVANIZADO DE PARED DELGADA DE 19, 25 Y 32 MM DE DIÁMETRO,1 CONDULET FS2,CONTRA Y MONITOR, 1 CAJA REGISTRO 4"X4",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</si>
  <si>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</si>
  <si>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SUMINISTRO E INSTALACION DE TUBERIA CEDULA 10 DE ACERO AL CARBON LISTADO ULFM RANURADA PARA SISTEMA CONTRA INCENDIO DE 2", INCLUYE: MATERIALES, CONEXIONES, CORTES, DESPERDICIOS, ELEVACIONES, MANO DE OBRA, EQUIPO Y HERRAMIENTA NECESARIA PARA SU CORRECTA EJECUCION.</t>
  </si>
  <si>
    <t>SUMINISTRO Y COLOCACIÓN DE CODO RANURADO FIRELOCK  DE HIERRO DUCTIL ASTM A 536 CLASE 65-45-12, FIG. 001 DE 90° X 2" UL/FM MCA. VICTAULIC.  INCLUYE MATERIALES, ACARREOS, HERRAMIENTAS Y MANO DE OBRA.</t>
  </si>
  <si>
    <t>SUMINISTRO Y COLOCACIÓN DE COPLE RIGIDO DE 2" RANURADO DE HIERRO DUCTIL UL/FM PARA SISTEMA CONTRA INCENDIO, INCLUYE: MATERIALES, CONEXIONES, DESPERDICIOS, ELEVACIONES, MANO DE OBRA, EQUIPO Y HERRAMIENTA NECESARIA PARA SU CORRECTA EJECUCION.</t>
  </si>
  <si>
    <t>SUMINISTRO E INSTALACIÓN DE REDUCCIÓN CONCENTRICA DE HIERRO DUCTIL RANURADA DE 4" X 2" PARA SISTEMA CONTRA INCENDIO, INCLUYE: MATERIALES, CONEXIONES, DESPERDICIOS, ELEVACIONES, MANO DE OBRA, EQUIPO Y HERRAMIENTA NECESARIA PARA SU CORRECTA EJECUCION.</t>
  </si>
  <si>
    <t>SUMINISTRO Y COLOCACIÓN DE SOPORTE TIPO PERA PARA TUBERIA DE DIÁMETRO 1/2", CONSIDERANDO VARILLA ROSCADA GALVANIZADA DE 3/8" DE HASTA 1 M DE SUJECIÓN, TUERCAS, RONDANAS Y TAQUETES. INCLUYE: FIJACIÓN, MATERIAL, MANO DE OBRA, EQUIPO Y HERRAMIENTA.</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</si>
  <si>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</si>
  <si>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</si>
  <si>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SUMINISTRO E INSTALACION DE DE BRANCH MODELO ML01/A MCA: MIRAGE A UNA ALTURA MAXIMA DE 6M. INCLUYE: MANO DE OBRA, HERRAMIENTA Y EQUIPO.</t>
  </si>
  <si>
    <t>SUMINISTRO E INSTALACION DE DE BRANCH MODELO FQ01A/A MCA: MIRAGE A UNA ALTURA MAXIMA DE 6M. INCLUYE: MANO DE OBRA, HERRAMIENTA Y EQUIPO.</t>
  </si>
  <si>
    <t>SUMINISTRO E INSTALACION DE DE BRANCH MODELO FQ01B/A MCA: MIRAGE A UNA ALTURA MAXIMA DE 6M. INCLUYE: MANO DE OBRA, HERRAMIENTA Y EQUIPO.</t>
  </si>
  <si>
    <t>SUMINISTRO Y COLOCACIÓN DE TUBERIA DE PVC CÉDULA 80 DE 1" DE DIÁMETRO, INCLUYE: CONEXIONES, MANO DE OBRA EQUIPO, HERRAMIENTA.</t>
  </si>
  <si>
    <t>SUMINISTRO Y COLOCACIÓN DE TUBERIA DE PVC CÉDULA 80 DE 2" DE DIÁMETRO, INCLUYE: CONEXIONES, MANO DE OBRA EQUIPO, HERRAMIENTA.</t>
  </si>
  <si>
    <t>SUMINISTRO, COLOCACIÓN E INSTALACIÓN DE SOPORTERIA A BASE DE UNICANAL U-10 4X4, 2 TUERCAS HEXAGONAL DE 3/8", 2 RONDANAS PLANA Y DE PRESIÓN DE 3/8", 2 VARILLA ROSCADA DE 3/8" DE HASTA 1M DE LONGITUD, TORNILLO CON GOTA DE 1/4" X 3/4", Y 2 TAQUETES EXPANSORES DE 3/8". INCLUYE: FIJACIÓN, MATERIAL, MANO DE OBRA, EQUIPO Y HERRAMIENTA.</t>
  </si>
  <si>
    <t>INSTALACIÓN DE GABINETE HECHO EN LÁMINA CALIBRE 22 CON PINTURA ANTICORROSIVA PUERTA Y CHAPA PARA EXITINTOR DE DIMENSIONES 0.80 X 0.40 X 0.23 M, INCLUYE: MATERIALES, INSTALACIÓN, MANO DE OBRA Y HERRAMIENTAS.</t>
  </si>
  <si>
    <t>SUMINISTRO E INSTALACIÓN DE EXTINTOR DE TIPO ABC DE AGENTES LIMPIOS DE 11 LBS, MARCA HALOTRON MOD. S-26209 O SIMILAR, INCLUYE: MATERIAL, MANO DE OBRA, FIJACIONES, EQUIPO, HERRAMIENTA, Y TODO LO NECESARIO PARA SU CORRECTA INSTALACIÓN.</t>
  </si>
  <si>
    <t>SUMINISTRO E INSTALACIÓN DE EXTINTOR DE TIPO ABC POLVO QUÍMICO SECO DE 6.0 KG, MARCA LESSPIRO PLUS O SIMILAR, INCLUYE: MATERIAL, MANO DE OBRA, FIJACIONES, EQUIPO, HERRAMIENTA, Y TODO LO NECESARIO PARA SU CORRECTA INSTALACIÓN.</t>
  </si>
  <si>
    <t>PASOS EN LOSA DE AZOTEA PARA DUCTERIAS DE AIRES ACONDICIONADOS DE 2" A 12", INCLUYE: MANO DE OBRA, HERRAMIENTA, EQUIPO, ACARREO DEL MATERIAL HASTA 60 MTS DE DISTANCIA EN CARRETILLA, PARA SU POSTERIOR RETIRO, RESANE CON MORTERO CEMENTO-ARENA DE RÍO EN PROPORCIÓN 1:4, PERFILADO, LIMPIEZA.</t>
  </si>
  <si>
    <t>SUMINISTRO E INSTALACIÓN DE PROTECTOR DE TERMOSTATO MODELO CG510A1019/N MARCA HONEYWELL, TAMAÑO PEQUEÑO DE 4.5" X 4.5" X 1.5", PARA LA PROTECCIÓN DEL TERMOSTATO CONTRA MANIPULACIÓN NO AUTORIZADA O DAÑOS, INCLUYE SUMINISTRO DEL EQUIPO, MANIOBRA DE INSTALACIÓN, HERRAMIENTA MENOR, ESCALERAS, HERRAMIENTA INALÁMBRICA Y TODOS LOS ELEMENTOS NECESARIOS PARA SU CORRECTA FIJACIÓN Y FUNCIONAMIENTO.</t>
  </si>
  <si>
    <t>SUMINISTRO, INSTALACIÓN Y PUESTA EN MARCHA DE EXTRACTOR MARCA SOLER &amp; PALAU, MODELO CET-2600, 3/4 HP, 110-127 V, INCLUYE: ACARREOS, MONTAJES, MANIOBRAS, HERRAMIENTA, MATERIAL, ACARREOS, EQUIPO Y MANO DE OBRA.</t>
  </si>
  <si>
    <t>SUMINISTRO E INSTALACIÓN DE VENTILADOR CENTRIFUGO MARCA SOLER &amp; PALAU O SIMILAR MODELO: CMI-355 3/4 HP VOLTAJE: 230-460/3/60, INCLUYE: MANO DE OBRA, ACARREOS, HERRAMIENTA, DESPERDICIOS, LIMPIEZA Y TODO LO NECESARIO PARA SU CORRECTA INSTALACION.</t>
  </si>
  <si>
    <t>SUMINISTRO E INSTALACION DE TERMOSTATOS MODELO T6861V1WB MARCA HONNEYWELL PARA EL CONTROL DE LOS EQUIPOS DE AIRE ACONDICIONADO EN EL PLAFON. INCLUYE SUMINISTRO DE EQUIPO MANIOBRA DE INSTALACION HERRAMIENTA MENOR, ESCALERAS HERRAMIENTA INALAMBRICA Y TODO LO NECESARIO PARA SU CORRECTA FUNCIONABILIDAD Y SERVICIO.</t>
  </si>
  <si>
    <t>SUMINISTRO E INSTALACIÓN DE CAJA DE FILTROS PARA SISTEMA DE EXTRACCIÓN/RETORNO, CONSTRUIDA EN LÁMINA GALVANIZADA CAL. 22, ESTRUCTURA REFUERZADA TIPO ÁNGULO Y SOPORTERÍA DE PTR, DISEÑADA PARA ALOJAR FILTROS PLISADOS Y TIPO BOLSA DE 24" X 24", CON FILTRACIÓN FINAL HEPA MERV 17 (99.97%). INCLUYE PUERTA DE ACCESO HERMÉTICA, RIELES INTERIORES, SELLOS DE NEOPRENO, SUMINISTRO DE FILTROS MERV 8-13 (BOLSA) Y HEPA (PLISADO), HERRAJES ANTICORROSIVOS, MANIOBRA DE ELEVACIÓN, INSTALACIÓN COMPLETA, PRUEBAS FUNCIONALES Y ARRANQUE.</t>
  </si>
  <si>
    <t>SUMINISTRO E INSTALACIÓN DE TUBERÍA DE COBRE TIPO L DE 1/4”, PARA SISTEMAS DE REFRIGERACIÓN, INCLUYE CORTE, TRAZO, CURVADO, LIMPIEZA CON NITRÓGENO, UNIONES MEDIANTE SOLDADURA CON FLUX Y VARILLA DE PLATA, FIJACIÓN CON SOPORTERÍA ADECUADA CADA 1.50 M, ETIQUETADO.</t>
  </si>
  <si>
    <t>SUMINISTRO E INSTALACIÓN DE TUBERÍA DE COBRE TIPO L DE 1/2”, PARA SISTEMAS DE REFRIGERACIÓN, INCLUYE CORTE, TRAZO, CURVADO, LIMPIEZA CON NITRÓGENO, UNIONES MEDIANTE SOLDADURA CON FLUX Y VARILLA DE PLATA, FIJACIÓN CON SOPORTERÍA ADECUADA CADA 1.50 M, ETIQUETADO.</t>
  </si>
  <si>
    <t>SUMINISTRO E INSTALACIÓN DE AISLAMIENTO TÉRMICO TIPO ARMAFLEX DE 1” DE ESPESOR PARA TUBERÍA DE COBRE DE 1/4”, AUTOEXTINGUIBLE, CÉLULA CERRADA, LIBRE DE CFC. INCLUYE CORTE, ENMANGUE Y SELLADO CON ADHESIVO ESPECIAL PARA EVITAR CONDENSACIÓN, ACABADO LIMPIO Y CONTINUO.</t>
  </si>
  <si>
    <t>SUMINISTRO E INSTALACIÓN DE AISLAMIENTO TÉRMICO TIPO ARMAFLEX DE 1” DE ESPESOR PARA TUBERÍA DE COBRE DE 1/2”, AUTOEXTINGUIBLE, CÉLULA CERRADA, LIBRE DE CFC. INCLUYE CORTE, ENMANGUE Y SELLADO CON ADHESIVO ESPECIAL PARA EVITAR CONDENSACIÓN, ACABADO LIMPIO Y CONTINUO.</t>
  </si>
  <si>
    <t>SUMINISTRO E INSTALACIÓN DE SOPORTERÍA PARA TUBERÍA DE COBRE DE REFRIGERANTE EN EXTERIOR, A BASE DE PORTERÍAS DE PTR Y ESTRUCTURA METÁLICA EN AZOTEA, CON RESISTENCIA A INTEMPERIE, DISEÑADA PARA SOPORTAR LÍNEAS DE REFRIGERANTE DE DIFERENTES DIÁMETROS Y CONDICIONES AMBIENTALES. INCLUYE SUMINISTRO DE MATERIALES, TRAZO, ALMACENAJE, FLETES, LIMPIEZA DEL ÁREA, MANO DE OBRA Y TODO LO NECESARIO PARA SU CORRECTO FUNCIONAMIENTO Y SERVICIO.</t>
  </si>
  <si>
    <t>SUMINISTRO E INSTALACIÓN DE BASES PARA EXTRACTORES EN EXTERIOR, A BASE DE ESTRUCTURA METÁLICA DE PTR Y PERFIL REFORZADO, CON SOPORTE VIBROAISLADO PARA DISMINUCIÓN DE RUIDO Y TRANSMISIÓN DE VIBRACIONES. INCLUYE SUMINISTRO DE MATERIALES, TRAZO, ALMACENAJE, FLETES, LIMPIEZA DEL ÁREA, MANO DE OBRA Y TODO LO NECESARIO PARA SU CORRECTO FUNCIONAMIENTO Y SERVICIO.</t>
  </si>
  <si>
    <t>SUMINISTRO E INSTALACIÓN DE REJILLA DE EXTRACCIÓN DE AIRE MODELO HR, MARCA HR, FABRICADA EN ALUMINIO CON ALETAS HORIZONTALES AJUSTABLES, ACABADO EN PINTURA ELECTROSTÁTICA BLANCA, MEDIDA 12" X 8". INCLUYE CUELLO DE CONEXIÓN, ACCESORIOS DE MONTAJE, SELLADO, LIMPIEZA DEL ÁREA Y MANO DE OBRA ESPECIALIZADA.</t>
  </si>
  <si>
    <t>SUMINISTRO E INSTALACIÓN DE REJILLA DE RETORNO DE AIRE MODELO HR, MARCA HR, FABRICADA EN ALUMINIO CON ALETAS FIJAS A 45°, ACABADO EN PINTURA ELECTROSTÁTICA BLANCA, MEDIDA 14" X 16". INCLUYE CUELLO CUADRADO, ACCESORIOS DE MONTAJE, SELLADO, LIMPIEZA DEL ÁREA Y MANO DE OBRA ESPECIALIZADA.</t>
  </si>
  <si>
    <t>SUMINISTRO E INSTALACION DE DIFUSOR TIPO REDONDO MARCA INNES O SIMILAR PARA MANEJO DE AIRE DE INYECCION DE LA SIGUIENTE MEDIA DE CUELLO X 12 PULGADAS INCLUYE:MANIOBRA DE INSTALACION HERRAMIENTA MENOR, ESCALERAS HERRAMIENTA INALAMBRICA Y TODO LO NECESARIO PARA SU CORRECTA FUNCIONABILIDAD Y SERVICIO.</t>
  </si>
  <si>
    <t xml:space="preserve">SUMINISTRO E INSTALACIÓN DE AISLAMIENTO TÉRMICO PARA DUCTERÍA EXTERIOR, CONSISTENTE EN MANTA DE FIBRA DE VIDRIO DE 1" DE ESPESOR, REVESTIDA CON UNA CAPA DE POLIÉSTER Y TERMINADA CON PINTURA AULADA PARA PROTECCIÓN CONTRA INTEMPERIE. INCLUYE: FABRICACIÓN, CORTE, MANEJO DE DESPERDICIOS, TROQUELADO, ROLADO, DOBLECES, SUMINISTRO, TRAZO, COLOCACIÓN, INSTALACIÓN, MATERIALES, HERRAMIENTAS, EQUIPOS, ACCESORIOS, MISCELÁNEOS, SELLADO, FLETES, CARGA, DESCARGA, ALMACENAJE, ACARREOS, ELEVACIÓN A CUALQUIER ALTURA, ANDAMIOS, MANIOBRAS, MANO DE OBRA, LIMPIEZA DEL ÁREA DE TRABAJO Y TODO LO NECESARIO PARA LA CORRECTA EJECUCIÓN DE LOS TRABAJOS. </t>
  </si>
  <si>
    <t xml:space="preserve">SUMINISTRO E INSTALACIÓN DE AISLAMIENTO TÉRMICO TIPO RF-3100 DE 1" DE ESPESOR, A BASE DE FIBRA DE VIDRIO, PAPEL KRAFT Y FOIL DE ALUMINIO, PARA USO EN INTERIOR. INCLUYE: FABRICACIÓN, CORTE, MANEJO DE DESPERDICIOS, TROQUELADO, ROLADO, DOBLECES, SUMINISTRO, TRAZO, COLOCACIÓN, INSTALACIÓN, MATERIALES, HERRAMIENTA, EQUIPOS, ACCESORIOS, MISCELÁNEOS, SELLADO, FLETES, CARGA, DESCARGA, ALMACENAJE, ACARREOS, ELEVACIÓN A CUALQUIER ALTURA, ANDAMIOS, MANIOBRAS, MANO DE OBRA, LIMPIEZA DEL ÁREA DE TRABAJO Y TODO LO NECESARIO PARA LA CORRECTA EJECUCIÓN DE LOS TRABAJOS. </t>
  </si>
  <si>
    <t>SUMINISTRO E INSTALACIÓN DE CONECTOR JACK ESTILO 110 (DE IMPACTO), TIPO KEYSTONE, CATEGORÍA 6, DE 8 POSICIONES Y 8 CABLES, COLOR AZUL, INCLUYE: MATERIALES, MANO DE OBRA, HERRAMIENTA Y TODO LO NECESARIO PARA LA CORRECTA INSTALACIÓN.</t>
  </si>
  <si>
    <t>SUMINISTRO E INSTALACIÓN DE CAMARA TIPO DOMO IP 6 MEGAPIXEL / SERIE PRO / LENTE MOT. 2.8 A 12 MM / 30 MTS IR EXIR / EXTERIOR IP 67/IK10/WDR120DB/AUDIO Y ALARMAS/POE/VIDEO ANALITICOS INTEGRADOS, MARCA HIKVISION O SIMILAR, MODELO DS-2CD2763G2-IZS, INCLUYE: MANO DE OBRA, MATERIAL, CONEXIONES, ACARREOS Y TODO LO NECESARIO PARA SU CORRECTA EJECUCIÓN.</t>
  </si>
  <si>
    <t>SUMINISTRO E INSTALACIÓN DE CAJA DE CONEXIONES PARA CAMARA DOMO MARCA HIKVISION O SIMILAR, MODELO DS-1280ZJ-DM55, INCLUYE: MANO DE OBRA, EQUIPO, ACCESORIOS DE FIJACIÓN, CONEXIONES Y TODO LO NECESARIO PARA SU CORRECTA EJECUCIÓN.</t>
  </si>
  <si>
    <t>SUMINISTRO Y COLOCACION DE BOCINA PARA PLAFÓN MARCA JBL O SIMILAR, MODELO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</si>
  <si>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SUMINISTRO Y COLOCACION DE CABLE DE AUDIO BINARY O SIMILAR DE 4X16 AWG, INCLUYE: MANO DE OBRA, EQUIPO, HERRAMIENTA, CORTES, DESPERDICIOS, Y LO NECESARIO PARA SU CORRECTA INSTALACIÓN.</t>
  </si>
  <si>
    <t>SIOP-064</t>
  </si>
  <si>
    <t>SIOP-079</t>
  </si>
  <si>
    <t>SIOP-086</t>
  </si>
  <si>
    <t>SIOP-087</t>
  </si>
  <si>
    <t>SIOP-089</t>
  </si>
  <si>
    <t>SIOP-090</t>
  </si>
  <si>
    <t>SIOP-106</t>
  </si>
  <si>
    <t>SIOP-120</t>
  </si>
  <si>
    <t>SIOP-121</t>
  </si>
  <si>
    <t>SUMINISTRO, INSTALACIÓN Y PUESTA EN MARCHA DE TABLERO DE AISLAMIENTO  5 KVA 220/120V PARA EMPOTRAR MODELO MIP-05HASB-0NN0, MONTAJE VERTICAL MARCA BENDER  (DE ACUERDO CON CERTIFICACIÓN NFPA 99, NFPA 70, UL 1446,  UL 1047, UL 1022, UL 50 Y NOM-001-SEDE) , EL CUAL ESTÁ FORMADO POR: 1 INTERRUPTOR TERMOMAGNÉTICO DE 2X30AMPS SQ PARA PROTECCIÓN DEL PRIMARIO DEL TRANSFORMADOR. 1 TRANSFORMADOR DE 5 KVA, RELACIÓN DE TRANSFORMACIÓN 220/120 VOLTS. 16 INTERRUPTORES TERMOMAGNÉTICOS DERIVADOS TIPO SQUARE-D A PRESIÓN DE 2 POLOS, 20 AMPERES, CON MODULOS LOCALIZADORES DE FALLA DE CIRCUITOS DERIVADOS CAT. EDSM151 MARCA BENDER Y COMUNICADOR CAT. CPM907, MONITOR DE  AISLAMIENTO DE LÍNEA CAT. LIM2010 MARCA BENDER (CON IDENTIFICADOR DE FALLO DE LÍNEA, CORRIENTE DE FUGA Y FALLO A TIERRA CON ALMACENAMIENTO DE 300 EVENTOS Y 300 ALARMAS), 1 GABINETE DE LÁMINA GALVANIZADA. 66" X 24" X 6" PULGADAS. 1 TAPA FRONTAL DE ACERO INOXIDABLE, MATERIALES, MANO DE OBRA ESPECIALIZADA, EQUIPO, HERRAMIENTA, TRABAJOS PARA EMPOTRAR EN MURO, FIJACIÓN, PUESTA EN MARCHA, PRUEBAS AL SISTEMA ELÉCTRICO AISLADO.</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</si>
  <si>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</si>
  <si>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</si>
  <si>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</si>
  <si>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LÁMPARA QUIRÚRGICA MARCA, DISPONIBILIDAD DE ENTREGA INMEDIATA MODELO FOCO LED 110 V 2.4 A ILUMINACIÓN DE 160,000 LX/120,000 LX, TEMPERATURA DE COLOR 3700-6700K (GRADUABLE) AJUSTE DE CAMPO DE 15 A 300 CM AJUSTE MANUAL, PROFUNDIDAD DE ILUMINACIÓN DE 120 CM, DIÁMETRO DE LA LÁMPARA DE 70/50 CM, 2 AÑOS DE GARANTÍA MANERAL AUTOCLAVABLE, CERTIFICACIÓN FDA Y CE. OPCIÓN DE INSTALACIÓN A TECHO BAJO.</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</si>
  <si>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</si>
  <si>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 xml:space="preserve">SUMINISTRO Y APLICACIÓN DE PINTURA ROJO MERMELLON PARA TUBERIA DE 1" A 4". INCLUYE: MATERIALES, MANO DE OBRA, HERRAMIENTA Y EQUIPO. </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</si>
  <si>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</si>
  <si>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SUMINISTRO E INSTALACIÓN DE CONDENSADORA TIPO RVI MIRAGE MODELO CTH051S DE 5 TR (57,000 BTU/H) FRIO/CALOR, 6 HP, A 230 VOLTS, 1 PH, 60 HZ, DIÁMETRO TUBERÍA GAS 3/4", INCLUYE: MANO DE OBRA, ELEVACIÓN AL SITIO DE SU COLOCACIÓN, FJACIÓN, CONSUMIBLES, CONEXIONES, HERRAMIENTA, ACARREOS, LIMPIEZA, PRUEBAS Y TODO LO  NECESARIO PARA SU CORRECTA INSTALACIÓN.</t>
  </si>
  <si>
    <t>SUMINISTRO E INSTALACIÓN DE EVAPORADORA TIPO CASSETTE RVI DE 1 TR (12,000 BTU/H), MARCA MIRAGE, MODELO EFH121D, ALIMENTACIÓN ELÉCTRICA A 230 V, 1 PH, 60 HZ, TUBERÍA CONDUCCIÓN LIQUIDO 1/4", TUBERÍA CONDUCCIÓN GAS 1/2", INCLUYE: MANO DE OBRA, ELEVACIÓN, FIJACION, CONEXIONES, CONSUMIBLES, HERRAMIENTA, ACARREOS, PRUEBAS, CONTROL, LIMPIEZA, HERRAMIENTA MENOR Y TODO LO NECESARIO PARA SU CORRECTA INSTALACIÓN.</t>
  </si>
  <si>
    <t>SUMINISTRO E INSTALACIÓN DE CUADRO DE VALVULAS DE GASES Y VALVULAS DE 13-13-19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</si>
  <si>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SIOP-042</t>
  </si>
  <si>
    <t>SIOP-043</t>
  </si>
  <si>
    <t>SIOP-046</t>
  </si>
  <si>
    <t>SIOP-058</t>
  </si>
  <si>
    <t>SIOP-067</t>
  </si>
  <si>
    <t>SIOP-068</t>
  </si>
  <si>
    <t>SIOP-084</t>
  </si>
  <si>
    <t>SIOP-093</t>
  </si>
  <si>
    <t>SIOP-098</t>
  </si>
  <si>
    <t>SIOP-102</t>
  </si>
  <si>
    <t>SIOP-111</t>
  </si>
  <si>
    <t>SIOP-115</t>
  </si>
  <si>
    <t>SIOP-116</t>
  </si>
  <si>
    <t>DALA DE DESPLANTE CON SECCIÓN DE 14 X 25 CM A BASE DE CONCRETO HECHO EN OBRA F'C=250 KG/CM2, T.M.A. 3/4", R.N., ARMADA CON 4 VARILLAS DEL # 3 Y ESTRIBOS DEL # 2 @ 20 CM, CIMBRA ACABADO COMUN, INCLUYE: COLADO, CURADO, VIBRDO, CIMBRA Y DESCIMBRA, ACARREOS, MATERIAL, MANO DE OBRA, HERRAMIENTA, EQUIPO Y TODO LO NECESARIO PARA SU CORRECTA EJECUCIÓN.</t>
  </si>
  <si>
    <t>DALA DE CERRAMIENTO DE CONCRETO F'C=250 KG/CM2, T.M.A.=3/4", CON SECCION DE 14 X 20 CMS., ARMADA CON 4 VARILLAS DEL # 4 Y ESTRIBOS DEL NO. 3 @ 15 CMS., INCLUYE: ARMADO, COLADO, CURADO, VIBRADO, CIMBRA COMUN, DESCIMBRA, TRASLAPES, CRUCES DE VARILLAS CON ELEMENTOS TRANSVERSALES, DESPERDICIOS, MANO DE OBRA, HERRAMIENTA Y ACARREO DE MATERIALES AL SITIO DE SU UTILIZACION.</t>
  </si>
  <si>
    <t>SUMINISTRO Y APLICACIÓN DE MATERIAL EPOXICO PARA ANCLAJE QUÍMICO DE VARILLAS DEL # 3 (3/8) A ESTRUCTURA DE CONCRETO, A BASE DE HIT HY-150 DE HILTI O SIMILAR, INCLUYE: PERFORACIÓN PARA ANCLAJE, APLICACIÓN DE EPOXICO E INCADO DE VARILLA, MATERIALES MENORES Y DE CONSUMO, HERRAMIENTAS, EQUIPO, LIMPIEZA DEL ÁREA DE TRABAJO Y MANO DE OBRA.</t>
  </si>
  <si>
    <t>SUMINISTRO Y COLOCACIÓN DE SOPORTE TIPO PERA PARA TUBERIA DE DIÁMETRO 1/2", CONSIDERANDO VARILLA ROSCADA GALVANIZADA DE 3/8" DE 30 CM DE SUJECIÓN PROMEDIO, TUERCAS, RONDANAS Y TAQUETE EXPANSOR TIPO Z. INCLUYE: FIJACIÓN, MATERIAL, MANO DE OBRA, EQUIPO Y HERRAMIENTA.</t>
  </si>
  <si>
    <t>SUMINISTRO Y COLOCACIÓN DE CONTACTO DUPLEX POLARIZADO, CONEXION A TIERRA, 20A, 125V, 2P, 3H, GRADO COMERCIAL, CATALOGO LEVITON 8300-R. PLACA DE NYLON COLOR ROJO, INCLUYE: MATERIALES, MANO DE OBRA, ACARREOS, ACCESORIOS DE FIJACIÓN, CONEXIÓN, PRUEBAS, HERRAMIENTA, Y TODO LO NECESARIO PARA SU CORRECTA INSTALACIÓN.</t>
  </si>
  <si>
    <t>SUMINISTRO Y COLOCACIÓN DE LUMINARIA LED EMERGENCIA MARCA ILLUX O SIMILAR MODELO ML-1601.EMER 2X1.2W 120-277V  INCLUYE: ACCESORIOS, MANO DE OBRA, EQUIPO, HERRAMIENTA.</t>
  </si>
  <si>
    <t>SUMINISTRO Y COLOCACIÓN DE SENSOR DE MOVIMIENTO DE SOBREPONER EN TECHO MARCA ILLUX O SIMILAR MOD. SE-2102  800 W MAX / 200 W MAX 110-130 V, INCLUYE: ACCESORIOS, MANO DE OBRA, EQUIPO, HERRAMIENTA.</t>
  </si>
  <si>
    <t>SUMINISTRO E INSTALACIÓN DE TUBO DE COBRE RÍGIDO DE 38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</si>
  <si>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Y COLOCACIÓN DE PISO DE PORCELANATO 60X60, RECTIFICADO, MOD. BERLIN COLOR BCO.,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</si>
  <si>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ZOCLO DE 10 CM, PISO DE PORCELANATO 60X60, RECTIFICADO, MOD. BERLIN COLOR BCO.,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</si>
  <si>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FABRICACIÓN, SUMINISTRO E INSTALACIÓN DE MUEBLE DE ACERO INOXIDABLE T-304 CAL. 18 P3,  MEDIDAS DE 1.30X0.60X1.00M, A BASE DE CUBIERTA CON RESPALDO Y 1 TARJA 0.40X0.40X0.40M, GABINETE Y PUERTA, 1 ENTREPAÑO Y PATAS EN TUBO DE 1 1/2" CON GOMA ANTIDERRAPANTE, ACABADOS SANITARIOS, BORDES ANTIESCURRIMIENTO; INCLUYE: MATERIALES, ORIFICIOS, MANO DE OBRA, DESPERDICIOS, ACARREOS AL LUGAR, FIJACIÓN Y TODO LO NECESARIO PARA SU CORRECTA EJECUCIÓN.</t>
  </si>
  <si>
    <t>SUMINISTRO Y COLOCACIÓN DE CHAROLA TIPO MALLA 66/100 MM ANCHO, INCLUYE: MANO DE OBRA, ACARREOS, HERRAMIENTA, DESPERDICIOS, LIMPIEZA Y TODO LO NECESARIO PARA SU CORRECTA INSTALACIÓN.</t>
  </si>
  <si>
    <t>PUERTA DE ACCESO DOBLE CON ESTRUCTURA REFORZADA DE COMPACTO FENÓLICO FABRICADA CON MARCO DE ALUMINIO ANONIZADO NATURAL, 2 PUERTAS DE COMPACTO FENÓLICO DE 0.75 X 2.10 . PUERTA CENTRADA A VANO Y MIRILLA DE 40 X 30 CM CON CRISTAL TEMPLADO DE 6 MM DE ESPESOR.3.  INCLUYE: MATERIAL, MANO DE OBRA, EQUIPO Y HERRAMIENTA</t>
  </si>
  <si>
    <t>SUMINISTRO E INSTACIÓN DE CABLE VINANEL XXI THW-LS 600 V. 90°, MARCA CONDUMEX O SIMILAR, CAL. 10, INCLUYE: DESPERDICIOS, MATERIALES MENORES, HERRAMIENTA, CONEXIONES, MANO DE OBRA ESPECIALIZADA, LIMPIEZA DEL ÁREA DE TRABAJO, PRUEBAS Y ACARREO AL SITIO DE SU COLOCACIÓN.</t>
  </si>
  <si>
    <t>SIOP-002</t>
  </si>
  <si>
    <t>SIOP-003</t>
  </si>
  <si>
    <t>SIOP-004</t>
  </si>
  <si>
    <t>SIOP-005</t>
  </si>
  <si>
    <t>SIOP-006</t>
  </si>
  <si>
    <t>SIOP-007</t>
  </si>
  <si>
    <t>SIOP-008</t>
  </si>
  <si>
    <t>SIOP-009</t>
  </si>
  <si>
    <t>SIOP-010</t>
  </si>
  <si>
    <t>SIOP-011</t>
  </si>
  <si>
    <t>SIOP-012</t>
  </si>
  <si>
    <t>SIOP-013</t>
  </si>
  <si>
    <t>SIOP-014</t>
  </si>
  <si>
    <t>SIOP-015</t>
  </si>
  <si>
    <t>SIOP-016</t>
  </si>
  <si>
    <t>SIOP-017</t>
  </si>
  <si>
    <t>SUMINISTRO Y COLOCACIÓN DE SOPORTE TIPO PERA PARA TUBERIA DE DIÁMETRO 2", CONSIDERANDO VARILLA ROSCADA GALVANIZADA DE 3/8" DE 30 CM DE SUJECIÓN PROMEDIO, TUERCAS, RONDANAS Y TAQUETE EXPANSOR TIPO Z. INCLUYE: FIJACIÓN, MATERIAL, MANO DE OBRA, EQUIPO Y HERRAMIENTA.</t>
  </si>
  <si>
    <t>SIOP-019</t>
  </si>
  <si>
    <t>SIOP-020</t>
  </si>
  <si>
    <t>SIOP-021</t>
  </si>
  <si>
    <t>SIOP-022</t>
  </si>
  <si>
    <t>SIOP-023</t>
  </si>
  <si>
    <t>SIOP-024</t>
  </si>
  <si>
    <t>SIOP-025</t>
  </si>
  <si>
    <t>SIOP-028</t>
  </si>
  <si>
    <t>SIOP-029</t>
  </si>
  <si>
    <t>SIOP-030</t>
  </si>
  <si>
    <t>SIOP-031</t>
  </si>
  <si>
    <t>SIOP-032</t>
  </si>
  <si>
    <t>SIOP-033</t>
  </si>
  <si>
    <t>SIOP-035</t>
  </si>
  <si>
    <t>SIOP-037</t>
  </si>
  <si>
    <t>SIOP-038</t>
  </si>
  <si>
    <t>SUMINISTRO E INSTACIÓN DE CABLE VINANEL XXI THW-LS 600 V. 90°, MARCA CONDUMEX O SIMILAR, CAL. 14, INCLUYE: DESPERDICIOS, MATERIALES MENORES, HERRAMIENTA, CONEXIONES, MANO DE OBRA ESPECIALIZADA, LIMPIEZA DEL ÁREA DE TRABAJO, PRUEBAS Y ACARREO AL SITIO DE SU COLOCACIÓN.</t>
  </si>
  <si>
    <t>SUMINISTRO E INSTACIÓN DE CABLE VINANEL XXI THW-LS 600 V. 90°, MARCA CONDUMEX O SIMILAR, CAL. 16, INCLUYE: DESPERDICIOS, MATERIALES MENORES, HERRAMIENTA, CONEXIONES, MANO DE OBRA ESPECIALIZADA, LIMPIEZA DEL ÁREA DE TRABAJO, PRUEBAS Y ACARREO AL SITIO DE SU COLOCACIÓN.</t>
  </si>
  <si>
    <t>SIOP-044</t>
  </si>
  <si>
    <t>SIOP-045</t>
  </si>
  <si>
    <t>SIOP-047</t>
  </si>
  <si>
    <t>SIOP-048</t>
  </si>
  <si>
    <t>SIOP-049</t>
  </si>
  <si>
    <t>SIOP-050</t>
  </si>
  <si>
    <t>SIOP-051</t>
  </si>
  <si>
    <t>SIOP-052</t>
  </si>
  <si>
    <t>SIOP-053</t>
  </si>
  <si>
    <t>SIOP-054</t>
  </si>
  <si>
    <t>SIOP-055</t>
  </si>
  <si>
    <t>SIOP-056</t>
  </si>
  <si>
    <t>SIOP-057</t>
  </si>
  <si>
    <t>SIOP-059</t>
  </si>
  <si>
    <t>SIOP-060</t>
  </si>
  <si>
    <t>SIOP-061</t>
  </si>
  <si>
    <t>SIOP-062</t>
  </si>
  <si>
    <t>SIOP-063</t>
  </si>
  <si>
    <t>SIOP-066</t>
  </si>
  <si>
    <t>SIOP-069</t>
  </si>
  <si>
    <t>SIOP-070</t>
  </si>
  <si>
    <t>SIOP-071</t>
  </si>
  <si>
    <t>SIOP-072</t>
  </si>
  <si>
    <t>SIOP-073</t>
  </si>
  <si>
    <t>SIOP-074</t>
  </si>
  <si>
    <t>SIOP-076</t>
  </si>
  <si>
    <t>SIOP-077</t>
  </si>
  <si>
    <t>SIOP-080</t>
  </si>
  <si>
    <t>SIOP-081</t>
  </si>
  <si>
    <t>SIOP-082</t>
  </si>
  <si>
    <t>SIOP-085</t>
  </si>
  <si>
    <t>SIOP-092</t>
  </si>
  <si>
    <t>SIOP-094</t>
  </si>
  <si>
    <t>SIOP-095</t>
  </si>
  <si>
    <t>SIOP-096</t>
  </si>
  <si>
    <t>SIOP-097</t>
  </si>
  <si>
    <t>SIOP-100</t>
  </si>
  <si>
    <t>SIOP-101</t>
  </si>
  <si>
    <t>SIOP-104</t>
  </si>
  <si>
    <t>SIOP-105</t>
  </si>
  <si>
    <t>SIOP-107</t>
  </si>
  <si>
    <t>SIOP-108</t>
  </si>
  <si>
    <t>SIOP-109</t>
  </si>
  <si>
    <t>SIOP-110</t>
  </si>
  <si>
    <t>SIOP-112</t>
  </si>
  <si>
    <t>SIOP-113</t>
  </si>
  <si>
    <t>SIOP-114</t>
  </si>
  <si>
    <t>SIOP-122</t>
  </si>
  <si>
    <t>A4.1</t>
  </si>
  <si>
    <t>A4.2</t>
  </si>
  <si>
    <t>SIOP-123</t>
  </si>
  <si>
    <t>SIOP-124</t>
  </si>
  <si>
    <t>SIOP-125</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</si>
  <si>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2.85 LARGO X0.80 ANCHO X 3.00 M ALTO, 4 PUERTAS CORREDIZAS DE 0.71 M X 3.00 M, 3 ENTREPAÑOS, 4 DIVISIONES A CADA 0.75 M Y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</si>
  <si>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2.5 LARGO X0.80 ANCHO X 3.00 M ALTO, 4 PUERTAS CORREDIZAS DE 0.62 M X 3.00 M, 3 ENTREPAÑOS, 4 DIVISIONES A CADA 0.75 M Y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</si>
  <si>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2.00 LARGO X0.80 ANCHO X 3.00 M ALTO, 2 PUERTAS CORREDIZAS DE 1.00 M X 3.00 M, 3 ENTREPAÑOS, 4 DIVISIONES A CADA 0.75 M Y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</si>
  <si>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1.60 LARGO X0.80 ANCHO X 3.00 M ALTO, 2 PUERTAS CORREDIZAS DE 0.80 M X 3.00 M, 3 ENTREPAÑOS, 4 DIVISIONES A CADA 0.75 M Y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</si>
  <si>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1.15 LARGO X0.80 ANCHO X 3.00 M ALTO, 4 PUERTAS CORREDIZAS DE 0.57 M X 3.00 M, 3 ENTREPAÑOS, 4 DIVISIONES A CADA 0.75 M Y DIVISIÓN A LO LARGO DEL MUEBLE, ZOCLO DE 5CM; INCLUYE: FABRICACIÓN, MATERIALES, MANO DE OBRA, EQUIPO, HERRAMIENTA.</t>
  </si>
  <si>
    <t>SIOP-126</t>
  </si>
  <si>
    <t>SIOP-127</t>
  </si>
  <si>
    <t>SIOP-128</t>
  </si>
  <si>
    <t>SIOP-129</t>
  </si>
  <si>
    <t>SIOP-130</t>
  </si>
  <si>
    <t>SIOP-131</t>
  </si>
  <si>
    <t>SIOP-132</t>
  </si>
  <si>
    <t>SIOP-133</t>
  </si>
  <si>
    <t>SIOP-134</t>
  </si>
  <si>
    <t>SIOP-135</t>
  </si>
  <si>
    <t>SIOP-136</t>
  </si>
  <si>
    <t>SIOP-137</t>
  </si>
  <si>
    <t>SIOP-138</t>
  </si>
  <si>
    <t>SIOP-139</t>
  </si>
  <si>
    <t>SIOP-140</t>
  </si>
  <si>
    <t>SIOP-141</t>
  </si>
  <si>
    <t>SIOP-142</t>
  </si>
  <si>
    <t>SIOP-143</t>
  </si>
  <si>
    <t>SIOP-144</t>
  </si>
  <si>
    <t>SIOP-145</t>
  </si>
  <si>
    <t>SIOP-146</t>
  </si>
  <si>
    <t>SIOP-147</t>
  </si>
  <si>
    <t>SIOP-148</t>
  </si>
  <si>
    <t>SIOP-149</t>
  </si>
  <si>
    <t>SIOP-150</t>
  </si>
  <si>
    <t>SIOP-151</t>
  </si>
  <si>
    <t>SIOP-152</t>
  </si>
  <si>
    <t>SIOP-153</t>
  </si>
  <si>
    <t>SIOP-154</t>
  </si>
  <si>
    <t>SIOP-155</t>
  </si>
  <si>
    <t>SIOP-156</t>
  </si>
  <si>
    <t>SIOP-157</t>
  </si>
  <si>
    <t>SIOP-158</t>
  </si>
  <si>
    <t>SIOP-159</t>
  </si>
  <si>
    <t>SIOP-160</t>
  </si>
  <si>
    <t>SIOP-161</t>
  </si>
  <si>
    <t>SIOP-162</t>
  </si>
  <si>
    <t>SIOP-163</t>
  </si>
  <si>
    <t>A19</t>
  </si>
  <si>
    <t>A20</t>
  </si>
  <si>
    <t>SIOP-164</t>
  </si>
  <si>
    <t>SIOP-165</t>
  </si>
  <si>
    <t>SIOP-166</t>
  </si>
  <si>
    <t>SIOP-167</t>
  </si>
  <si>
    <t>SIOP-168</t>
  </si>
  <si>
    <t>SIOP-169</t>
  </si>
  <si>
    <t>SIOP-170</t>
  </si>
  <si>
    <t>SIOP-171</t>
  </si>
  <si>
    <t>SIOP-172</t>
  </si>
  <si>
    <t>SIOP-173</t>
  </si>
  <si>
    <t>SIOP-174</t>
  </si>
  <si>
    <t>SIOP-175</t>
  </si>
  <si>
    <t>SIOP-176</t>
  </si>
  <si>
    <t>SIOP-177</t>
  </si>
  <si>
    <t>SIOP-178</t>
  </si>
  <si>
    <t>SIOP-179</t>
  </si>
  <si>
    <t>SIOP-180</t>
  </si>
  <si>
    <t>SIOP-181</t>
  </si>
  <si>
    <t>SIOP-182</t>
  </si>
  <si>
    <t>SIOP-183</t>
  </si>
  <si>
    <t>SIOP-184</t>
  </si>
  <si>
    <t>SIOP-185</t>
  </si>
  <si>
    <t>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t>
  </si>
  <si>
    <t>SUMINISTRO Y COLOCACIÓN DE  VALVULA CHECK RANURADA DE 4" HIERRO DUCTIL UL/FM, INCLUYE: MATERIALES, CONEXIONES, DESPERDICIOS, ELEVACIONES, MANO DE OBRA, EQUIPO Y HERRAMIENTA NECESARIA PARA SU CORRECTA EJECUCION.</t>
  </si>
  <si>
    <t>SUMINISTRO Y COLOCACIÓN DE SOPORTE TIPO PERA PARA TUBERIA DE 2", CONSIDERANDO VARILLA ROSCADA GALVANIZADA DE 3/8" DE HASTA 1 M DE SUJECIÓN, TUERCAS, RONDANAS Y TAQUETES. INCLUYE: FIJACIÓN, MATERIAL, MANO DE OBRA, EQUIPO Y HERRAMIENTA.</t>
  </si>
  <si>
    <t>SUMINISTRO Y COLOCACIÓN DE SOPORTE TIPO PERA PARA TUBERIA DE 4", CONSIDERANDO VARILLA ROSCADA GALVANIZADA DE 3/8" DE HASTA 1 M DE SUJECIÓN, TUERCAS, RONDANAS Y TAQUETES. INCLUYE: FIJACIÓN, MATERIAL, MANO DE OBRA, EQUIPO Y HERRAMIENTA.</t>
  </si>
  <si>
    <t>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t>
  </si>
  <si>
    <t>SUMINISTRO E INSTALACIÓN DE REJILLA DE RETORNO DE AIRE DE 16" X 16" CON ACCIONAMIENTO OCULTO CON LLAVE ALLEN O SIMILAR PARA EVITAR DESAJUSTES AL BALANCEO MONTADO A PLAFON LISO. INCLUYE: NIVELACIÓN, MONTAJE, ACARREOS, ELEVACIONES, LIMPIEZA DEL ÁREA DE TRABAJO, MATERIALES, MANO DE OBRA ESPECIALIZADA, EQUIPO Y HERRAMIENTA.</t>
  </si>
  <si>
    <t>SALIDA PARA APAGADOR SENCILLO CON UN DESARROLLO DE 6 METROS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</si>
  <si>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SUMINISTRO Y COLOCACIÓN DE LUMINARIO DE PANEL LED SUSPENDER/EMPOTRAR MARCA ILLUX O SIMILAR DE 60X60CM MOD. TL-1040, 40W, 110-277V, 3 000 K, 4 000 K Ó 6 500 K. INCLUYE: ACCESORIOS, MANO DE OBRA, EQUIPO, HERRAMIENTA.</t>
  </si>
  <si>
    <t>SUMINISTRO Y COLOCACION DE KIT GABINETE HIDRANTE, INCLUYE: 1 GABINETE. LÁMINA NEGRA, CALIBRE 22 ESMALTADO DE EMPOTRAR, 30M PARA MANGUERA (70 X 88 X 21), 1 VÁLVULA ANGULAR DE GLOBO, FABRICADA EN BRONCE FUNDIDO, CON VÁSTAGO ASCENDENTE PARA LA APERTURA O CIERRE AL PASO DEL AGUA, OPERADO MEDIANTE VOLANTE, ACABADO BRONCE GRANALLADO, 1 CHIFLÓN / BOQUILLA DE 3 PASOS, BOQUILLA PARA CONECTARSE A MANGUERA CONTRA INCENDIOS DE TRES PASOS, 1 MANGUERA PARA HIDRANTE HH 200 1½"X30 M BCE IPT MARCA PARSCH, 1 LLAVE UNIVERSAL PARA EL USO EN MANGUERAS DE HIDRANTE, MANO DE OBRA, EQUIPO Y HERRAMIENTA.</t>
  </si>
  <si>
    <t>SUMINISTRO DE UNIDAD MANEJADORA DE AIRE TIPO HIGIÉNICO MARCA KLIMA HVAC SOLUTIONS, MODELO KMA1010TB40AHS0100101, CON CAPACIDAD DE 800 CFM Y FILTRACIÓN EN TRES ETAPAS (G4/MERV 7, F7/MERV 13 Y H14/HEPA 99.97%). EL EQUIPO CUENTA CON SERPENTÍN DE AGUA HELADA CON CAPACIDAD TOTAL DE 39.46 MBH, VENTILADOR EC MARCA ZIEHL-ABEGG DE 4.14 HP, GABINETE SANITARIO CON AISLAMIENTO DE LANA MINERAL DE 40 MM, BASE PEDESTAL, ACCESORIOS INTEGRADOS (MAGNEHELIC, VIDRIO DE INSPECCIÓN, INTERRUPTOR GENERAL Y TRAMPA DE CONDENSADOS), Y ES ENTREGADO DIRECTAMENTE EN SITIO CON FLETE INCLUIDO AL ÁREA DE TRABAJO. NO INCLUYE INSTALACIÓN NI PUESTA EN MARCHA.</t>
  </si>
  <si>
    <t>SUMINISTRO E INSTALACIÓN DE BASES PARA CAJAS DE FILTROS EN EXTERIOR, A BASE DE ESTRUCTURA METÁLICA CON PTR Y PLACA DE FIJACIÓN, ANCLADA A LOSA O ESTRUCTURA EXISTENTE, DISEÑADA PARA RESISTIR CARGA Y VIBRACIONES. INCLUYE SUMINISTRO DE MATERIALES, TRAZO, ALMACENAJE, FLETES, LIMPIEZA DEL ÁREA, MANO DE OBRA Y TODO LO NECESARIO PARA SU CORRECTO FUNCIONAMIENTO Y SERVICIO.</t>
  </si>
  <si>
    <t>SUMINISTRO E INSTALACIÓN DE BASES METÁLICAS PARA CONDENSADORAS Y EQUIPOS DE 1 A 2 TONELADAS, INCLUYE: MANO DE OBRA, ACARREOS AL SITIO DE SU INSTALACIÓN.</t>
  </si>
  <si>
    <t>DIFUSOR DE INYECCIÓN, MODELO DPI DE 24" X 24" CON ADAPTADOR  REDONDO DE 8"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</si>
  <si>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DIFUSOR MODULAR DE AIRE DE 16" X 16", CON ACCIONAMIENTO OCULTO CON LLAVE ALLEN O SIMILAR PARA EVITAR DESAJUSTES AL BALANCEO MONTADO A PLAFON LISO. INCLUYE: NIVELACIÓN, MONTAJE, ACARREOS, ELEVACIONES, LIMPIEZA DEL ÁREA DE TRABAJO, MATERIALES, MANO DE OBRA ESPECIALIZADA, EQUIPO Y HERRAMIENTA.</t>
  </si>
  <si>
    <t>Construcción de salas de choque 4, 5, 6 y pasillos. Urgencias Hospital Escuela Universidad de Guadalajara Nuevo Hospital Civil de Guadalajara Dr. Juan I. Menchaca, en el municipio de Guadalajara, Jalisco.</t>
  </si>
  <si>
    <t>SIOP-E-SMAFINEDUC-OB-LP-0524-2026</t>
  </si>
  <si>
    <t>E2</t>
  </si>
  <si>
    <t>RAZÓN SOCIAL DEL CONTRATISTA:</t>
  </si>
  <si>
    <t>PRECIO UNITARIO ($) PROPUESTO</t>
  </si>
  <si>
    <t>PRECIO UNITARIO ($) 
PROPUESTO CON LETRA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</si>
</sst>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0.000"/>
    <numFmt numFmtId="165" formatCode="&quot;$&quot;#,##0.00"/>
    <numFmt numFmtId="166" formatCode="0.00000000%"/>
  </numFmts>
  <fonts count="23">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b/>
      <sz val="11"/>
      <color theme="0"/>
      <name val="Calibri "/>
      <family val="2"/>
    </font>
    <font>
      <sz val="11"/>
      <color theme="1"/>
      <name val="Calibri "/>
      <family val="2"/>
    </font>
    <font>
      <sz val="10"/>
      <name val="Calibri"/>
      <family val="2"/>
      <scheme val="minor"/>
    </font>
    <font>
      <sz val="11"/>
      <name val="Calibri"/>
      <family val="2"/>
    </font>
    <font>
      <b/>
      <sz val="10"/>
      <color rgb="FF006600"/>
      <name val="Calibri"/>
      <family val="2"/>
      <scheme val="minor"/>
    </font>
    <font>
      <sz val="10"/>
      <color rgb="FF006600"/>
      <name val="Calibri"/>
      <family val="2"/>
      <scheme val="minor"/>
    </font>
    <font>
      <b/>
      <sz val="10"/>
      <color theme="1"/>
      <name val="Calibri"/>
      <family val="2"/>
      <scheme val="minor"/>
    </font>
    <font>
      <b/>
      <sz val="11"/>
      <name val="Calibri"/>
      <family val="2"/>
    </font>
    <font>
      <b/>
      <sz val="11"/>
      <color theme="0"/>
      <name val="Calibri"/>
      <family val="2"/>
    </font>
    <font>
      <b/>
      <sz val="12"/>
      <color theme="0"/>
      <name val="Calibri"/>
      <family val="2"/>
    </font>
    <font>
      <b/>
      <sz val="10"/>
      <color rgb="FF0000CC"/>
      <name val="Calibri"/>
      <family val="2"/>
      <scheme val="minor"/>
    </font>
    <font>
      <b/>
      <sz val="10"/>
      <name val="Calibri "/>
      <family val="2"/>
    </font>
    <font>
      <b/>
      <sz val="10"/>
      <color theme="1" tint="0.0499899983406067"/>
      <name val="Calibri "/>
      <family val="2"/>
    </font>
    <font>
      <sz val="10"/>
      <name val="Calibri "/>
      <family val="2"/>
    </font>
    <font>
      <b/>
      <sz val="10"/>
      <color rgb="FF006600"/>
      <name val="Arial"/>
      <family val="2"/>
    </font>
    <font>
      <b/>
      <sz val="10"/>
      <color rgb="FF0000CC"/>
      <name val="Arial"/>
      <family val="2"/>
    </font>
    <font>
      <b/>
      <sz val="10"/>
      <name val="Calibri"/>
      <family val="2"/>
    </font>
    <font>
      <sz val="10"/>
      <name val="Calibri"/>
      <family val="2"/>
    </font>
  </fonts>
  <fills count="4">
    <fill>
      <patternFill patternType="none"/>
    </fill>
    <fill>
      <patternFill patternType="gray125"/>
    </fill>
    <fill>
      <patternFill patternType="solid">
        <fgColor rgb="FF00953B"/>
        <bgColor indexed="64"/>
      </patternFill>
    </fill>
    <fill>
      <patternFill patternType="solid">
        <fgColor theme="0" tint="-0.249939993023872"/>
        <bgColor indexed="64"/>
      </patternFill>
    </fill>
  </fills>
  <borders count="18">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style="medium">
        <color auto="1"/>
      </top>
      <bottom/>
    </border>
    <border>
      <left/>
      <right style="medium">
        <color auto="1"/>
      </right>
      <top style="medium">
        <color auto="1"/>
      </top>
      <bottom/>
    </border>
    <border>
      <left/>
      <right style="medium">
        <color auto="1"/>
      </right>
      <top/>
      <bottom/>
    </border>
    <border>
      <left/>
      <right style="medium">
        <color auto="1"/>
      </right>
      <top/>
      <bottom style="medium">
        <color auto="1"/>
      </bottom>
    </border>
    <border>
      <left style="medium">
        <color auto="1"/>
      </left>
      <right style="medium">
        <color auto="1"/>
      </right>
      <top style="thin">
        <color rgb="FFD0D3D4"/>
      </top>
      <bottom style="medium">
        <color auto="1"/>
      </bottom>
    </border>
    <border>
      <left style="medium">
        <color auto="1"/>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29">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xf numFmtId="9" fontId="0" fillId="0" borderId="0" applyFont="0" applyFill="0" applyBorder="0" applyAlignment="0" applyProtection="0"/>
  </cellStyleXfs>
  <cellXfs count="115">
    <xf numFmtId="0" fontId="0" fillId="0" borderId="0" xfId="0"/>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0" fontId="3" fillId="0" borderId="0" xfId="21" applyFont="1" applyAlignment="1">
      <alignment vertical="top"/>
      <protection/>
    </xf>
    <xf numFmtId="0" fontId="3" fillId="0" borderId="2" xfId="21" applyFont="1" applyBorder="1" applyAlignment="1">
      <alignment horizontal="center" vertical="top"/>
      <protection/>
    </xf>
    <xf numFmtId="0" fontId="4" fillId="0" borderId="0" xfId="21" applyFont="1" applyAlignment="1">
      <alignment horizontal="center" vertical="top"/>
      <protection/>
    </xf>
    <xf numFmtId="0" fontId="4" fillId="0" borderId="3" xfId="21" applyFont="1" applyBorder="1" applyAlignment="1">
      <alignment horizontal="left" vertical="top"/>
      <protection/>
    </xf>
    <xf numFmtId="14" fontId="3" fillId="0" borderId="4" xfId="21" applyNumberFormat="1" applyFont="1" applyBorder="1" applyAlignment="1">
      <alignment horizontal="left" vertical="top"/>
      <protection/>
    </xf>
    <xf numFmtId="14" fontId="3" fillId="0" borderId="5" xfId="21" applyNumberFormat="1" applyFont="1" applyBorder="1" applyAlignment="1">
      <alignment horizontal="left" vertical="top"/>
      <protection/>
    </xf>
    <xf numFmtId="0" fontId="3" fillId="0" borderId="5" xfId="21" applyFont="1" applyBorder="1" applyAlignment="1">
      <alignment horizontal="left" vertical="top"/>
      <protection/>
    </xf>
    <xf numFmtId="14" fontId="3" fillId="0" borderId="6" xfId="21" applyNumberFormat="1" applyFont="1" applyBorder="1" applyAlignment="1">
      <alignment horizontal="left" vertical="top"/>
      <protection/>
    </xf>
    <xf numFmtId="0" fontId="4" fillId="0" borderId="0" xfId="21" applyFont="1" applyAlignment="1">
      <alignment vertical="top"/>
      <protection/>
    </xf>
    <xf numFmtId="0" fontId="3" fillId="0" borderId="0" xfId="21" applyFont="1" applyAlignment="1">
      <alignment horizontal="center" vertical="center"/>
      <protection/>
    </xf>
    <xf numFmtId="0" fontId="5" fillId="2" borderId="0" xfId="25" applyFont="1" applyFill="1" applyAlignment="1">
      <alignment horizontal="justify" vertical="top"/>
      <protection/>
    </xf>
    <xf numFmtId="0" fontId="3" fillId="0" borderId="0" xfId="25" applyFont="1" applyAlignment="1">
      <alignment vertical="top"/>
      <protection/>
    </xf>
    <xf numFmtId="0" fontId="5" fillId="2" borderId="0" xfId="25" applyFont="1" applyFill="1" applyAlignment="1">
      <alignment horizontal="center" vertical="top"/>
      <protection/>
    </xf>
    <xf numFmtId="0" fontId="4" fillId="0" borderId="2" xfId="21" applyFont="1" applyBorder="1" applyAlignment="1">
      <alignment horizontal="center" vertical="top"/>
      <protection/>
    </xf>
    <xf numFmtId="164" fontId="6" fillId="0" borderId="7" xfId="0" applyNumberFormat="1" applyFont="1" applyBorder="1" applyAlignment="1">
      <alignment horizontal="center" vertical="center"/>
    </xf>
    <xf numFmtId="0" fontId="4" fillId="0" borderId="2" xfId="21" applyFont="1" applyBorder="1" applyAlignment="1">
      <alignment vertical="top"/>
      <protection/>
    </xf>
    <xf numFmtId="0" fontId="4" fillId="0" borderId="8" xfId="21" applyFont="1" applyBorder="1" applyAlignment="1">
      <alignment vertical="top"/>
      <protection/>
    </xf>
    <xf numFmtId="2" fontId="3" fillId="0" borderId="0" xfId="21" applyNumberFormat="1" applyFont="1" applyAlignment="1">
      <alignment horizontal="justify" vertical="top"/>
      <protection/>
    </xf>
    <xf numFmtId="2" fontId="4" fillId="0" borderId="0" xfId="21" applyNumberFormat="1" applyFont="1" applyAlignment="1">
      <alignment vertical="top"/>
      <protection/>
    </xf>
    <xf numFmtId="2" fontId="5" fillId="2" borderId="0" xfId="25" applyNumberFormat="1" applyFont="1" applyFill="1" applyAlignment="1">
      <alignment horizontal="center" vertical="top"/>
      <protection/>
    </xf>
    <xf numFmtId="2" fontId="3" fillId="0" borderId="0" xfId="21" applyNumberFormat="1" applyFont="1" applyAlignment="1">
      <alignment vertical="top"/>
      <protection/>
    </xf>
    <xf numFmtId="165" fontId="3" fillId="0" borderId="0" xfId="21" applyNumberFormat="1" applyFont="1" applyAlignment="1">
      <alignment vertical="top"/>
      <protection/>
    </xf>
    <xf numFmtId="165" fontId="5" fillId="2" borderId="0" xfId="25" applyNumberFormat="1" applyFont="1" applyFill="1" applyAlignment="1">
      <alignment horizontal="center" vertical="top"/>
      <protection/>
    </xf>
    <xf numFmtId="165" fontId="3" fillId="0" borderId="0" xfId="21" applyNumberFormat="1" applyFont="1" applyAlignment="1">
      <alignment horizontal="center" vertical="top"/>
      <protection/>
    </xf>
    <xf numFmtId="165" fontId="4" fillId="0" borderId="0" xfId="21" applyNumberFormat="1" applyFont="1" applyAlignment="1">
      <alignment horizontal="center" vertical="top"/>
      <protection/>
    </xf>
    <xf numFmtId="165" fontId="3" fillId="0" borderId="0" xfId="25" applyNumberFormat="1" applyFont="1" applyAlignment="1">
      <alignment vertical="top"/>
      <protection/>
    </xf>
    <xf numFmtId="166" fontId="3" fillId="0" borderId="0" xfId="28" applyNumberFormat="1" applyFont="1" applyAlignment="1">
      <alignment vertical="top"/>
    </xf>
    <xf numFmtId="165" fontId="4" fillId="0" borderId="4" xfId="21" applyNumberFormat="1" applyFont="1" applyBorder="1" applyAlignment="1">
      <alignment horizontal="right" vertical="top"/>
      <protection/>
    </xf>
    <xf numFmtId="165" fontId="4" fillId="0" borderId="5" xfId="21" applyNumberFormat="1" applyFont="1" applyBorder="1" applyAlignment="1">
      <alignment horizontal="right" vertical="top"/>
      <protection/>
    </xf>
    <xf numFmtId="165" fontId="4" fillId="0" borderId="6" xfId="21" applyNumberFormat="1" applyFont="1" applyBorder="1" applyAlignment="1">
      <alignment horizontal="right" vertical="top"/>
      <protection/>
    </xf>
    <xf numFmtId="165" fontId="4" fillId="0" borderId="8" xfId="21" applyNumberFormat="1" applyFont="1" applyBorder="1" applyAlignment="1">
      <alignment horizontal="right" vertical="top"/>
      <protection/>
    </xf>
    <xf numFmtId="165" fontId="3" fillId="0" borderId="0" xfId="21" applyNumberFormat="1" applyFont="1" applyAlignment="1">
      <alignment horizontal="right" vertical="top"/>
      <protection/>
    </xf>
    <xf numFmtId="165" fontId="4" fillId="0" borderId="0" xfId="21" applyNumberFormat="1" applyFont="1" applyAlignment="1">
      <alignment horizontal="right" vertical="top"/>
      <protection/>
    </xf>
    <xf numFmtId="165" fontId="5" fillId="2" borderId="0" xfId="20" applyNumberFormat="1" applyFont="1" applyFill="1" applyAlignment="1">
      <alignment horizontal="right" vertical="top"/>
    </xf>
    <xf numFmtId="165" fontId="4" fillId="0" borderId="1" xfId="21" applyNumberFormat="1" applyFont="1" applyBorder="1" applyAlignment="1">
      <alignment horizontal="center" vertical="center"/>
      <protection/>
    </xf>
    <xf numFmtId="165" fontId="4" fillId="0" borderId="2" xfId="21" applyNumberFormat="1" applyFont="1" applyBorder="1" applyAlignment="1">
      <alignment horizontal="center" vertical="center"/>
      <protection/>
    </xf>
    <xf numFmtId="49" fontId="7" fillId="0" borderId="0" xfId="21" applyNumberFormat="1" applyFont="1" applyAlignment="1">
      <alignment horizontal="left" vertical="top"/>
      <protection/>
    </xf>
    <xf numFmtId="0" fontId="7" fillId="0" borderId="0" xfId="21" applyFont="1" applyAlignment="1">
      <alignment horizontal="center" vertical="top" wrapText="1"/>
      <protection/>
    </xf>
    <xf numFmtId="4" fontId="7" fillId="0" borderId="0" xfId="21" applyNumberFormat="1" applyFont="1" applyAlignment="1">
      <alignment horizontal="right" vertical="top"/>
      <protection/>
    </xf>
    <xf numFmtId="165" fontId="7" fillId="0" borderId="0" xfId="23" applyNumberFormat="1" applyFont="1" applyAlignment="1">
      <alignment horizontal="right" vertical="top"/>
    </xf>
    <xf numFmtId="165" fontId="7" fillId="0" borderId="0" xfId="23" applyNumberFormat="1" applyFont="1" applyAlignment="1">
      <alignment vertical="top"/>
    </xf>
    <xf numFmtId="0" fontId="8" fillId="0" borderId="0" xfId="21" applyFont="1" applyAlignment="1">
      <alignment vertical="top"/>
      <protection/>
    </xf>
    <xf numFmtId="4" fontId="8" fillId="0" borderId="0" xfId="21" applyNumberFormat="1" applyFont="1" applyAlignment="1">
      <alignment horizontal="left" vertical="top" shrinkToFit="1"/>
      <protection/>
    </xf>
    <xf numFmtId="0" fontId="9" fillId="0" borderId="0" xfId="21" applyFont="1" applyAlignment="1">
      <alignment horizontal="justify" vertical="top"/>
      <protection/>
    </xf>
    <xf numFmtId="0" fontId="10" fillId="0" borderId="0" xfId="21" applyFont="1" applyAlignment="1">
      <alignment horizontal="center" vertical="top" wrapText="1"/>
      <protection/>
    </xf>
    <xf numFmtId="4" fontId="10" fillId="0" borderId="0" xfId="21" applyNumberFormat="1" applyFont="1" applyAlignment="1">
      <alignment horizontal="right" vertical="top"/>
      <protection/>
    </xf>
    <xf numFmtId="165" fontId="10" fillId="0" borderId="0" xfId="23" applyNumberFormat="1" applyFont="1" applyAlignment="1">
      <alignment horizontal="right" vertical="top"/>
    </xf>
    <xf numFmtId="4" fontId="9" fillId="0" borderId="0" xfId="21" applyNumberFormat="1" applyFont="1" applyAlignment="1">
      <alignment horizontal="center" vertical="top"/>
      <protection/>
    </xf>
    <xf numFmtId="165" fontId="9" fillId="0" borderId="0" xfId="20" applyNumberFormat="1" applyFont="1" applyFill="1" applyAlignment="1">
      <alignment vertical="top"/>
    </xf>
    <xf numFmtId="0" fontId="11" fillId="0" borderId="0" xfId="21" applyFont="1" applyAlignment="1">
      <alignment horizontal="justify" vertical="top"/>
      <protection/>
    </xf>
    <xf numFmtId="165" fontId="11" fillId="0" borderId="0" xfId="21" applyNumberFormat="1" applyFont="1" applyAlignment="1">
      <alignment vertical="top"/>
      <protection/>
    </xf>
    <xf numFmtId="49" fontId="13" fillId="2" borderId="9" xfId="22" applyNumberFormat="1" applyFont="1" applyFill="1" applyBorder="1" applyAlignment="1">
      <alignment horizontal="center" vertical="center"/>
      <protection/>
    </xf>
    <xf numFmtId="49" fontId="13" fillId="2" borderId="10" xfId="22" applyNumberFormat="1" applyFont="1" applyFill="1" applyBorder="1" applyAlignment="1">
      <alignment horizontal="center" vertical="center"/>
      <protection/>
    </xf>
    <xf numFmtId="49" fontId="13" fillId="2" borderId="11" xfId="22" applyNumberFormat="1" applyFont="1" applyFill="1" applyBorder="1" applyAlignment="1">
      <alignment horizontal="center" vertical="center"/>
      <protection/>
    </xf>
    <xf numFmtId="49" fontId="15" fillId="0" borderId="0" xfId="21" applyNumberFormat="1" applyFont="1" applyAlignment="1">
      <alignment horizontal="left" vertical="top"/>
      <protection/>
    </xf>
    <xf numFmtId="165" fontId="15" fillId="0" borderId="0" xfId="23" applyNumberFormat="1" applyFont="1" applyAlignment="1">
      <alignment vertical="top"/>
    </xf>
    <xf numFmtId="0" fontId="15" fillId="0" borderId="0" xfId="21" applyFont="1" applyAlignment="1">
      <alignment horizontal="justify" vertical="top"/>
      <protection/>
    </xf>
    <xf numFmtId="49" fontId="16" fillId="0" borderId="0" xfId="21" applyNumberFormat="1" applyFont="1" applyAlignment="1">
      <alignment horizontal="left" vertical="top"/>
      <protection/>
    </xf>
    <xf numFmtId="0" fontId="17" fillId="0" borderId="0" xfId="21" applyFont="1" applyAlignment="1">
      <alignment horizontal="justify" vertical="top"/>
      <protection/>
    </xf>
    <xf numFmtId="0" fontId="18" fillId="0" borderId="0" xfId="21" applyFont="1" applyAlignment="1">
      <alignment horizontal="center" vertical="top"/>
      <protection/>
    </xf>
    <xf numFmtId="2" fontId="18" fillId="0" borderId="0" xfId="21" applyNumberFormat="1" applyFont="1" applyAlignment="1">
      <alignment horizontal="right" vertical="top"/>
      <protection/>
    </xf>
    <xf numFmtId="165" fontId="18" fillId="0" borderId="0" xfId="23" applyNumberFormat="1" applyFont="1" applyBorder="1" applyAlignment="1">
      <alignment horizontal="center" vertical="top"/>
    </xf>
    <xf numFmtId="4" fontId="16" fillId="0" borderId="0" xfId="21" applyNumberFormat="1" applyFont="1" applyAlignment="1">
      <alignment horizontal="center" vertical="top"/>
      <protection/>
    </xf>
    <xf numFmtId="165" fontId="16" fillId="0" borderId="0" xfId="23" applyNumberFormat="1" applyFont="1" applyBorder="1" applyAlignment="1">
      <alignment horizontal="right" vertical="top"/>
    </xf>
    <xf numFmtId="0" fontId="19" fillId="0" borderId="0" xfId="21" applyFont="1" applyAlignment="1">
      <alignment horizontal="justify" vertical="top"/>
      <protection/>
    </xf>
    <xf numFmtId="0" fontId="2" fillId="0" borderId="0" xfId="21" applyFont="1" applyAlignment="1">
      <alignment horizontal="justify" vertical="top" wrapText="1"/>
      <protection/>
    </xf>
    <xf numFmtId="0" fontId="20" fillId="0" borderId="0" xfId="21" applyFont="1" applyAlignment="1">
      <alignment horizontal="justify" vertical="top"/>
      <protection/>
    </xf>
    <xf numFmtId="0" fontId="21" fillId="0" borderId="0" xfId="21" applyFont="1" applyAlignment="1">
      <alignment vertical="top"/>
      <protection/>
    </xf>
    <xf numFmtId="4" fontId="21" fillId="0" borderId="0" xfId="21" applyNumberFormat="1" applyFont="1" applyAlignment="1">
      <alignment vertical="top"/>
      <protection/>
    </xf>
    <xf numFmtId="49" fontId="18" fillId="0" borderId="0" xfId="25" applyNumberFormat="1" applyFont="1" applyAlignment="1">
      <alignment horizontal="left" vertical="top"/>
      <protection/>
    </xf>
    <xf numFmtId="49" fontId="18" fillId="0" borderId="0" xfId="25" applyNumberFormat="1" applyFont="1" applyAlignment="1">
      <alignment horizontal="justify" vertical="top" wrapText="1"/>
      <protection/>
    </xf>
    <xf numFmtId="0" fontId="18" fillId="0" borderId="0" xfId="25" applyFont="1" applyAlignment="1">
      <alignment horizontal="center" vertical="top"/>
      <protection/>
    </xf>
    <xf numFmtId="2" fontId="18" fillId="0" borderId="0" xfId="25" applyNumberFormat="1" applyFont="1" applyAlignment="1">
      <alignment horizontal="center" vertical="top" wrapText="1"/>
      <protection/>
    </xf>
    <xf numFmtId="165" fontId="18" fillId="0" borderId="0" xfId="23" applyNumberFormat="1" applyFont="1" applyAlignment="1">
      <alignment horizontal="center" vertical="top" wrapText="1"/>
    </xf>
    <xf numFmtId="165" fontId="18" fillId="0" borderId="0" xfId="25" applyNumberFormat="1" applyFont="1" applyAlignment="1">
      <alignment horizontal="right" vertical="top"/>
      <protection/>
    </xf>
    <xf numFmtId="0" fontId="22" fillId="0" borderId="0" xfId="21" applyFont="1" applyAlignment="1">
      <alignment vertical="top"/>
      <protection/>
    </xf>
    <xf numFmtId="0" fontId="12" fillId="0" borderId="1" xfId="21" applyFont="1" applyBorder="1" applyAlignment="1">
      <alignment horizontal="left" vertical="top"/>
      <protection/>
    </xf>
    <xf numFmtId="49" fontId="11" fillId="0" borderId="0" xfId="21" applyNumberFormat="1" applyFont="1" applyAlignment="1">
      <alignment horizontal="left" vertical="top" wrapText="1"/>
      <protection/>
    </xf>
    <xf numFmtId="4" fontId="7" fillId="0" borderId="0" xfId="21" applyNumberFormat="1" applyFont="1" applyAlignment="1">
      <alignment horizontal="justify" vertical="top" wrapText="1"/>
      <protection/>
    </xf>
    <xf numFmtId="4" fontId="10" fillId="0" borderId="0" xfId="21" applyNumberFormat="1" applyFont="1" applyAlignment="1">
      <alignment horizontal="center" vertical="top"/>
      <protection/>
    </xf>
    <xf numFmtId="2" fontId="5" fillId="2" borderId="10" xfId="22" applyNumberFormat="1" applyFont="1" applyFill="1" applyBorder="1" applyAlignment="1">
      <alignment horizontal="center" vertical="center" wrapText="1"/>
      <protection/>
    </xf>
    <xf numFmtId="0" fontId="5" fillId="2" borderId="0" xfId="25" applyFont="1" applyFill="1" applyAlignment="1">
      <alignment horizontal="center" vertical="top"/>
      <protection/>
    </xf>
    <xf numFmtId="0" fontId="4" fillId="0" borderId="3" xfId="21" applyFont="1" applyBorder="1" applyAlignment="1">
      <alignment horizontal="center" vertical="top"/>
      <protection/>
    </xf>
    <xf numFmtId="0" fontId="4" fillId="0" borderId="12" xfId="21" applyFont="1" applyBorder="1" applyAlignment="1">
      <alignment horizontal="center" vertical="top"/>
      <protection/>
    </xf>
    <xf numFmtId="0" fontId="4" fillId="0" borderId="4" xfId="21" applyFont="1" applyBorder="1" applyAlignment="1">
      <alignment horizontal="center" vertical="top"/>
      <protection/>
    </xf>
    <xf numFmtId="14" fontId="4" fillId="0" borderId="3"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14" fontId="4" fillId="0" borderId="13"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4" xfId="21" applyNumberFormat="1" applyFont="1" applyBorder="1" applyAlignment="1">
      <alignment horizontal="right" vertical="top"/>
      <protection/>
    </xf>
    <xf numFmtId="14" fontId="4" fillId="0" borderId="15" xfId="21" applyNumberFormat="1" applyFont="1" applyBorder="1" applyAlignment="1">
      <alignment horizontal="right" vertical="top"/>
      <protection/>
    </xf>
    <xf numFmtId="0" fontId="4" fillId="0" borderId="13" xfId="21" applyFont="1" applyBorder="1" applyAlignment="1">
      <alignment horizontal="center" vertical="center"/>
      <protection/>
    </xf>
    <xf numFmtId="0" fontId="4" fillId="0" borderId="0" xfId="21" applyFont="1" applyAlignment="1">
      <alignment horizontal="center" vertical="center"/>
      <protection/>
    </xf>
    <xf numFmtId="0" fontId="4" fillId="0" borderId="5"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15" xfId="21" applyFont="1" applyBorder="1" applyAlignment="1">
      <alignment horizontal="center" vertical="center"/>
      <protection/>
    </xf>
    <xf numFmtId="0" fontId="4" fillId="0" borderId="6" xfId="21" applyFont="1" applyBorder="1" applyAlignment="1">
      <alignment horizontal="center" vertical="center"/>
      <protection/>
    </xf>
    <xf numFmtId="0" fontId="14" fillId="2" borderId="9" xfId="21" applyFont="1" applyFill="1" applyBorder="1" applyAlignment="1">
      <alignment horizontal="center" vertical="top"/>
      <protection/>
    </xf>
    <xf numFmtId="0" fontId="14" fillId="2" borderId="10" xfId="21" applyFont="1" applyFill="1" applyBorder="1" applyAlignment="1">
      <alignment horizontal="center" vertical="top"/>
      <protection/>
    </xf>
    <xf numFmtId="0" fontId="14" fillId="2" borderId="11" xfId="21" applyFont="1" applyFill="1" applyBorder="1" applyAlignment="1">
      <alignment horizontal="center" vertical="top"/>
      <protection/>
    </xf>
    <xf numFmtId="0" fontId="16" fillId="3" borderId="16" xfId="21" applyFont="1" applyFill="1" applyBorder="1" applyAlignment="1">
      <alignment horizontal="center" vertical="top"/>
      <protection/>
    </xf>
    <xf numFmtId="0" fontId="16" fillId="3" borderId="0" xfId="21" applyFont="1" applyFill="1" applyAlignment="1">
      <alignment horizontal="center" vertical="top"/>
      <protection/>
    </xf>
    <xf numFmtId="0" fontId="16" fillId="3" borderId="17" xfId="21" applyFont="1" applyFill="1" applyBorder="1" applyAlignment="1">
      <alignment horizontal="center" vertical="top"/>
      <protection/>
    </xf>
    <xf numFmtId="0" fontId="3" fillId="0" borderId="13" xfId="21" applyFont="1" applyBorder="1" applyAlignment="1">
      <alignment horizontal="center" vertical="center"/>
      <protection/>
    </xf>
    <xf numFmtId="0" fontId="3" fillId="0" borderId="0" xfId="21" applyFont="1" applyAlignment="1">
      <alignment horizontal="center" vertical="center"/>
      <protection/>
    </xf>
    <xf numFmtId="0" fontId="3" fillId="0" borderId="5" xfId="21" applyFont="1" applyBorder="1" applyAlignment="1">
      <alignment horizontal="center" vertical="center"/>
      <protection/>
    </xf>
    <xf numFmtId="0" fontId="3" fillId="0" borderId="14" xfId="21" applyFont="1" applyBorder="1" applyAlignment="1">
      <alignment horizontal="center" vertical="center"/>
      <protection/>
    </xf>
    <xf numFmtId="0" fontId="3" fillId="0" borderId="15" xfId="21" applyFont="1" applyBorder="1" applyAlignment="1">
      <alignment horizontal="center" vertical="center"/>
      <protection/>
    </xf>
    <xf numFmtId="0" fontId="3" fillId="0" borderId="6" xfId="21" applyFont="1" applyBorder="1" applyAlignment="1">
      <alignment horizontal="center" vertical="center"/>
      <protection/>
    </xf>
    <xf numFmtId="0" fontId="6" fillId="0" borderId="2" xfId="0" applyFont="1" applyBorder="1" applyAlignment="1">
      <alignment horizontal="left" vertical="top" wrapText="1"/>
    </xf>
    <xf numFmtId="0" fontId="8" fillId="0" borderId="2" xfId="21" applyFont="1" applyBorder="1" applyAlignment="1">
      <alignment horizontal="center" vertical="center"/>
      <protection/>
    </xf>
    <xf numFmtId="0" fontId="8" fillId="0" borderId="8" xfId="21" applyFont="1" applyBorder="1" applyAlignment="1">
      <alignment horizontal="center" vertical="center"/>
      <protection/>
    </xf>
  </cellXfs>
  <cellStyles count="15">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 name="Porcentaje" xfId="28"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167901</xdr:colOff>
      <xdr:row>2</xdr:row>
      <xdr:rowOff>69988</xdr:rowOff>
    </xdr:from>
    <xdr:to>
      <xdr:col>0</xdr:col>
      <xdr:colOff>1292001</xdr:colOff>
      <xdr:row>7</xdr:row>
      <xdr:rowOff>110777</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171450" y="447675"/>
          <a:ext cx="1123950" cy="990600"/>
        </a:xfrm>
        <a:prstGeom prst="rect"/>
      </xdr:spPr>
    </xdr:pic>
    <xdr:clientData/>
  </xdr:twoCellAnchor>
  <xdr:twoCellAnchor editAs="oneCell">
    <xdr:from>
      <xdr:col>6</xdr:col>
      <xdr:colOff>32452</xdr:colOff>
      <xdr:row>3</xdr:row>
      <xdr:rowOff>103908</xdr:rowOff>
    </xdr:from>
    <xdr:to>
      <xdr:col>6</xdr:col>
      <xdr:colOff>1755770</xdr:colOff>
      <xdr:row>6</xdr:row>
      <xdr:rowOff>62741</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1534775" y="676275"/>
          <a:ext cx="1724025" cy="533400"/>
        </a:xfrm>
        <a:prstGeom prst="rec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I254"/>
  <sheetViews>
    <sheetView showGridLines="0" tabSelected="1" view="pageBreakPreview" zoomScale="70" zoomScaleNormal="70" zoomScaleSheetLayoutView="70" zoomScalePageLayoutView="52" workbookViewId="0" topLeftCell="A1">
      <selection pane="topLeft" activeCell="F20" sqref="F20"/>
    </sheetView>
  </sheetViews>
  <sheetFormatPr defaultColWidth="9.14428571428571" defaultRowHeight="15" customHeight="1"/>
  <cols>
    <col min="1" max="1" width="21.1428571428571" style="3" customWidth="1"/>
    <col min="2" max="2" width="77.4285714285714" style="3" customWidth="1"/>
    <col min="3" max="3" width="10.2857142857143" style="3" customWidth="1"/>
    <col min="4" max="4" width="13" style="23" customWidth="1"/>
    <col min="5" max="5" width="20.7142857142857" style="26" customWidth="1"/>
    <col min="6" max="6" width="30" style="3" customWidth="1"/>
    <col min="7" max="7" width="26.7142857142857" style="34" customWidth="1"/>
    <col min="8" max="8" width="17" style="3" bestFit="1" customWidth="1"/>
    <col min="9" max="9" width="15.5714285714286" style="3" bestFit="1" customWidth="1"/>
    <col min="10" max="10" width="14.1428571428571" style="3" bestFit="1" customWidth="1"/>
    <col min="11" max="11" width="15.5714285714286" style="3" bestFit="1" customWidth="1"/>
    <col min="12" max="13" width="12.7142857142857" style="3" bestFit="1" customWidth="1"/>
    <col min="14" max="14" width="14.1428571428571" style="3" bestFit="1" customWidth="1"/>
    <col min="15" max="21" width="9.14285714285714" style="3"/>
    <col min="22" max="23" width="10.4285714285714" style="3" bestFit="1" customWidth="1"/>
    <col min="24" max="16384" width="9.14285714285714" style="3"/>
  </cols>
  <sheetData>
    <row r="1" spans="1:7" ht="15" customHeight="1">
      <c r="A1" s="1"/>
      <c r="B1" s="2" t="s">
        <v>0</v>
      </c>
      <c r="C1" s="85" t="s">
        <v>1</v>
      </c>
      <c r="D1" s="86"/>
      <c r="E1" s="86"/>
      <c r="F1" s="87"/>
      <c r="G1" s="30"/>
    </row>
    <row r="2" spans="1:7" ht="15" customHeight="1">
      <c r="A2" s="4"/>
      <c r="B2" s="16" t="s">
        <v>2</v>
      </c>
      <c r="C2" s="106" t="s">
        <v>434</v>
      </c>
      <c r="D2" s="107"/>
      <c r="E2" s="107"/>
      <c r="F2" s="108"/>
      <c r="G2" s="31"/>
    </row>
    <row r="3" spans="1:7" ht="15" customHeight="1">
      <c r="A3" s="4"/>
      <c r="B3" s="5" t="s">
        <v>3</v>
      </c>
      <c r="C3" s="106"/>
      <c r="D3" s="107"/>
      <c r="E3" s="107"/>
      <c r="F3" s="108"/>
      <c r="G3" s="31"/>
    </row>
    <row r="4" spans="1:7" ht="15" customHeight="1">
      <c r="A4" s="4"/>
      <c r="B4" s="18"/>
      <c r="C4" s="106"/>
      <c r="D4" s="107"/>
      <c r="E4" s="107"/>
      <c r="F4" s="108"/>
      <c r="G4" s="31"/>
    </row>
    <row r="5" spans="1:7" ht="15" customHeight="1" thickBot="1">
      <c r="A5" s="4"/>
      <c r="B5" s="19"/>
      <c r="C5" s="109"/>
      <c r="D5" s="110"/>
      <c r="E5" s="110"/>
      <c r="F5" s="111"/>
      <c r="G5" s="31"/>
    </row>
    <row r="6" spans="1:7" ht="15" customHeight="1">
      <c r="A6" s="4"/>
      <c r="B6" s="6" t="s">
        <v>4</v>
      </c>
      <c r="C6" s="88" t="s">
        <v>5</v>
      </c>
      <c r="D6" s="89"/>
      <c r="E6" s="89"/>
      <c r="F6" s="7"/>
      <c r="G6" s="31"/>
    </row>
    <row r="7" spans="1:7" ht="15" customHeight="1">
      <c r="A7" s="4"/>
      <c r="B7" s="112" t="s">
        <v>433</v>
      </c>
      <c r="C7" s="90" t="s">
        <v>6</v>
      </c>
      <c r="D7" s="91"/>
      <c r="E7" s="91"/>
      <c r="F7" s="8"/>
      <c r="G7" s="31"/>
    </row>
    <row r="8" spans="1:7" ht="15" customHeight="1">
      <c r="A8" s="4"/>
      <c r="B8" s="112"/>
      <c r="C8" s="90" t="s">
        <v>7</v>
      </c>
      <c r="D8" s="91"/>
      <c r="E8" s="91"/>
      <c r="F8" s="9"/>
      <c r="G8" s="31"/>
    </row>
    <row r="9" spans="1:7" ht="15" customHeight="1" thickBot="1">
      <c r="A9" s="4"/>
      <c r="B9" s="112"/>
      <c r="C9" s="92" t="s">
        <v>8</v>
      </c>
      <c r="D9" s="93"/>
      <c r="E9" s="93"/>
      <c r="F9" s="10"/>
      <c r="G9" s="32"/>
    </row>
    <row r="10" spans="1:7" ht="15" customHeight="1">
      <c r="A10" s="4"/>
      <c r="B10" s="79" t="s">
        <v>436</v>
      </c>
      <c r="C10" s="85" t="s">
        <v>9</v>
      </c>
      <c r="D10" s="86"/>
      <c r="E10" s="86"/>
      <c r="F10" s="87"/>
      <c r="G10" s="37" t="s">
        <v>10</v>
      </c>
    </row>
    <row r="11" spans="1:7" ht="15" customHeight="1">
      <c r="A11" s="4"/>
      <c r="B11" s="113"/>
      <c r="C11" s="94"/>
      <c r="D11" s="95"/>
      <c r="E11" s="95"/>
      <c r="F11" s="96"/>
      <c r="G11" s="38" t="s">
        <v>435</v>
      </c>
    </row>
    <row r="12" spans="1:7" ht="15" customHeight="1" thickBot="1">
      <c r="A12" s="17"/>
      <c r="B12" s="114"/>
      <c r="C12" s="97"/>
      <c r="D12" s="98"/>
      <c r="E12" s="98"/>
      <c r="F12" s="99"/>
      <c r="G12" s="33"/>
    </row>
    <row r="13" spans="4:4" ht="15" customHeight="1" thickBot="1">
      <c r="D13" s="20"/>
    </row>
    <row r="14" spans="1:7" ht="15" customHeight="1" thickBot="1">
      <c r="A14" s="100" t="s">
        <v>94</v>
      </c>
      <c r="B14" s="101"/>
      <c r="C14" s="101"/>
      <c r="D14" s="101"/>
      <c r="E14" s="101"/>
      <c r="F14" s="101"/>
      <c r="G14" s="102"/>
    </row>
    <row r="15" spans="1:7" ht="15" customHeight="1" thickBot="1">
      <c r="A15" s="11"/>
      <c r="B15" s="11"/>
      <c r="C15" s="11"/>
      <c r="D15" s="21"/>
      <c r="E15" s="27"/>
      <c r="F15" s="11"/>
      <c r="G15" s="35"/>
    </row>
    <row r="16" spans="1:7" s="12" customFormat="1" ht="42.6" customHeight="1" thickBot="1">
      <c r="A16" s="54" t="s">
        <v>11</v>
      </c>
      <c r="B16" s="55" t="s">
        <v>12</v>
      </c>
      <c r="C16" s="55" t="s">
        <v>13</v>
      </c>
      <c r="D16" s="55" t="s">
        <v>14</v>
      </c>
      <c r="E16" s="83" t="s">
        <v>437</v>
      </c>
      <c r="F16" s="83" t="s">
        <v>438</v>
      </c>
      <c r="G16" s="56" t="s">
        <v>15</v>
      </c>
    </row>
    <row r="17" spans="1:9" ht="38.25">
      <c r="A17" s="60" t="s">
        <v>16</v>
      </c>
      <c r="B17" s="61" t="str">
        <f>B7</f>
        <v>Construcción de salas de choque 4, 5, 6 y pasillos. Urgencias Hospital Escuela Universidad de Guadalajara Nuevo Hospital Civil de Guadalajara Dr. Juan I. Menchaca, en el municipio de Guadalajara, Jalisco.</v>
      </c>
      <c r="C17" s="62"/>
      <c r="D17" s="63"/>
      <c r="E17" s="64"/>
      <c r="F17" s="65"/>
      <c r="G17" s="66">
        <f>G18+G20+G26+G33+G46+G58+G68+G83+G89+G100+G109+G111+G117+G148+G158+G161+G198+G209+G215+G222</f>
        <v>0</v>
      </c>
      <c r="I17" s="24"/>
    </row>
    <row r="18" spans="1:9" s="44" customFormat="1" ht="15">
      <c r="A18" s="46" t="s">
        <v>29</v>
      </c>
      <c r="B18" s="67" t="s">
        <v>95</v>
      </c>
      <c r="C18" s="47"/>
      <c r="D18" s="48"/>
      <c r="E18" s="49"/>
      <c r="F18" s="50"/>
      <c r="G18" s="51">
        <f>SUM(G19:G19)</f>
        <v>0</v>
      </c>
      <c r="I18" s="45"/>
    </row>
    <row r="19" spans="1:8" s="44" customFormat="1" ht="102">
      <c r="A19" s="39" t="s">
        <v>22</v>
      </c>
      <c r="B19" s="68" t="s">
        <v>47</v>
      </c>
      <c r="C19" s="40" t="s">
        <v>23</v>
      </c>
      <c r="D19" s="41">
        <v>151.24</v>
      </c>
      <c r="E19" s="42"/>
      <c r="F19" s="81" t="str" cm="1">
        <f t="array" ref="F19">numtext(E19)</f>
        <v>CERO PESOS 00/100 M.N.</v>
      </c>
      <c r="G19" s="43">
        <f t="shared" si="0" ref="G19">ROUND(D19*E19,2)</f>
        <v>0</v>
      </c>
      <c r="H19" s="45"/>
    </row>
    <row r="20" spans="1:9" s="44" customFormat="1" ht="15">
      <c r="A20" s="46" t="s">
        <v>31</v>
      </c>
      <c r="B20" s="67" t="s">
        <v>96</v>
      </c>
      <c r="C20" s="47"/>
      <c r="D20" s="48"/>
      <c r="E20" s="42"/>
      <c r="F20" s="82"/>
      <c r="G20" s="51">
        <f>G21+G22+G23+G24+G25</f>
        <v>0</v>
      </c>
      <c r="H20" s="45"/>
      <c r="I20" s="45"/>
    </row>
    <row r="21" spans="1:8" s="44" customFormat="1" ht="76.5">
      <c r="A21" s="39" t="s">
        <v>264</v>
      </c>
      <c r="B21" s="68" t="s">
        <v>250</v>
      </c>
      <c r="C21" s="40" t="s">
        <v>25</v>
      </c>
      <c r="D21" s="41">
        <v>95.20</v>
      </c>
      <c r="E21" s="42"/>
      <c r="F21" s="81" t="str" cm="1">
        <f t="array" ref="F21">numtext(E21)</f>
        <v>CERO PESOS 00/100 M.N.</v>
      </c>
      <c r="G21" s="43">
        <f t="shared" si="1" ref="G21:G24">ROUND(D21*E21,2)</f>
        <v>0</v>
      </c>
      <c r="H21" s="45"/>
    </row>
    <row r="22" spans="1:8" s="44" customFormat="1" ht="76.5">
      <c r="A22" s="39" t="s">
        <v>265</v>
      </c>
      <c r="B22" s="68" t="s">
        <v>251</v>
      </c>
      <c r="C22" s="40" t="s">
        <v>25</v>
      </c>
      <c r="D22" s="41">
        <v>110</v>
      </c>
      <c r="E22" s="42"/>
      <c r="F22" s="81" t="str" cm="1">
        <f t="array" ref="F22">numtext(E22)</f>
        <v>CERO PESOS 00/100 M.N.</v>
      </c>
      <c r="G22" s="43">
        <f t="shared" si="1"/>
        <v>0</v>
      </c>
      <c r="H22" s="45"/>
    </row>
    <row r="23" spans="1:8" s="44" customFormat="1" ht="89.25">
      <c r="A23" s="39" t="s">
        <v>266</v>
      </c>
      <c r="B23" s="68" t="s">
        <v>229</v>
      </c>
      <c r="C23" s="40" t="s">
        <v>25</v>
      </c>
      <c r="D23" s="41">
        <v>80.20</v>
      </c>
      <c r="E23" s="42"/>
      <c r="F23" s="81" t="str" cm="1">
        <f t="array" ref="F23">numtext(E23)</f>
        <v>CERO PESOS 00/100 M.N.</v>
      </c>
      <c r="G23" s="43">
        <f t="shared" si="1"/>
        <v>0</v>
      </c>
      <c r="H23" s="45"/>
    </row>
    <row r="24" spans="1:8" s="44" customFormat="1" ht="63.75">
      <c r="A24" s="39" t="s">
        <v>267</v>
      </c>
      <c r="B24" s="68" t="s">
        <v>252</v>
      </c>
      <c r="C24" s="40" t="s">
        <v>26</v>
      </c>
      <c r="D24" s="41">
        <v>123</v>
      </c>
      <c r="E24" s="42"/>
      <c r="F24" s="81" t="str" cm="1">
        <f t="array" ref="F24">numtext(E24)</f>
        <v>CERO PESOS 00/100 M.N.</v>
      </c>
      <c r="G24" s="43">
        <f t="shared" si="1"/>
        <v>0</v>
      </c>
      <c r="H24" s="45"/>
    </row>
    <row r="25" spans="1:8" s="44" customFormat="1" ht="63.75">
      <c r="A25" s="39" t="s">
        <v>268</v>
      </c>
      <c r="B25" s="68" t="s">
        <v>76</v>
      </c>
      <c r="C25" s="40" t="s">
        <v>23</v>
      </c>
      <c r="D25" s="41">
        <v>254.26</v>
      </c>
      <c r="E25" s="42"/>
      <c r="F25" s="81" t="str" cm="1">
        <f t="array" ref="F25">numtext(E25)</f>
        <v>CERO PESOS 00/100 M.N.</v>
      </c>
      <c r="G25" s="43">
        <f t="shared" si="2" ref="G25">ROUND(D25*E25,2)</f>
        <v>0</v>
      </c>
      <c r="H25" s="45"/>
    </row>
    <row r="26" spans="1:9" s="44" customFormat="1" ht="15">
      <c r="A26" s="46" t="s">
        <v>32</v>
      </c>
      <c r="B26" s="67" t="s">
        <v>97</v>
      </c>
      <c r="C26" s="47"/>
      <c r="D26" s="48"/>
      <c r="E26" s="42"/>
      <c r="F26" s="82"/>
      <c r="G26" s="51">
        <f>SUM(G27:G32)</f>
        <v>0</v>
      </c>
      <c r="H26" s="45"/>
      <c r="I26" s="45"/>
    </row>
    <row r="27" spans="1:8" s="44" customFormat="1" ht="63.75">
      <c r="A27" s="39" t="s">
        <v>269</v>
      </c>
      <c r="B27" s="68" t="s">
        <v>155</v>
      </c>
      <c r="C27" s="40" t="s">
        <v>23</v>
      </c>
      <c r="D27" s="41">
        <v>508.52</v>
      </c>
      <c r="E27" s="42"/>
      <c r="F27" s="81" t="str" cm="1">
        <f t="array" ref="F27">numtext(E27)</f>
        <v>CERO PESOS 00/100 M.N.</v>
      </c>
      <c r="G27" s="43">
        <f t="shared" si="3" ref="G27:G30">ROUND(D27*E27,2)</f>
        <v>0</v>
      </c>
      <c r="H27" s="45"/>
    </row>
    <row r="28" spans="1:8" s="44" customFormat="1" ht="51">
      <c r="A28" s="39" t="s">
        <v>270</v>
      </c>
      <c r="B28" s="68" t="s">
        <v>98</v>
      </c>
      <c r="C28" s="40" t="s">
        <v>25</v>
      </c>
      <c r="D28" s="41">
        <v>43</v>
      </c>
      <c r="E28" s="42"/>
      <c r="F28" s="81" t="str" cm="1">
        <f t="array" ref="F28">numtext(E28)</f>
        <v>CERO PESOS 00/100 M.N.</v>
      </c>
      <c r="G28" s="43">
        <f t="shared" si="3"/>
        <v>0</v>
      </c>
      <c r="H28" s="45"/>
    </row>
    <row r="29" spans="1:8" s="44" customFormat="1" ht="63.75">
      <c r="A29" s="39" t="s">
        <v>271</v>
      </c>
      <c r="B29" s="68" t="s">
        <v>156</v>
      </c>
      <c r="C29" s="40" t="s">
        <v>25</v>
      </c>
      <c r="D29" s="41">
        <v>52</v>
      </c>
      <c r="E29" s="42"/>
      <c r="F29" s="81" t="str" cm="1">
        <f t="array" ref="F29">numtext(E29)</f>
        <v>CERO PESOS 00/100 M.N.</v>
      </c>
      <c r="G29" s="43">
        <f t="shared" si="4" ref="G29">ROUND(D29*E29,2)</f>
        <v>0</v>
      </c>
      <c r="H29" s="45"/>
    </row>
    <row r="30" spans="1:8" s="44" customFormat="1" ht="51">
      <c r="A30" s="39" t="s">
        <v>272</v>
      </c>
      <c r="B30" s="68" t="s">
        <v>77</v>
      </c>
      <c r="C30" s="40" t="s">
        <v>23</v>
      </c>
      <c r="D30" s="41">
        <v>508.52</v>
      </c>
      <c r="E30" s="42"/>
      <c r="F30" s="81" t="str" cm="1">
        <f t="array" ref="F30">numtext(E30)</f>
        <v>CERO PESOS 00/100 M.N.</v>
      </c>
      <c r="G30" s="43">
        <f t="shared" si="3"/>
        <v>0</v>
      </c>
      <c r="H30" s="45"/>
    </row>
    <row r="31" spans="1:8" s="44" customFormat="1" ht="38.25">
      <c r="A31" s="39" t="s">
        <v>273</v>
      </c>
      <c r="B31" s="68" t="s">
        <v>157</v>
      </c>
      <c r="C31" s="40" t="s">
        <v>23</v>
      </c>
      <c r="D31" s="41">
        <v>60</v>
      </c>
      <c r="E31" s="42"/>
      <c r="F31" s="81" t="str" cm="1">
        <f t="array" ref="F31">numtext(E31)</f>
        <v>CERO PESOS 00/100 M.N.</v>
      </c>
      <c r="G31" s="43">
        <f t="shared" si="5" ref="G31">ROUND(D31*E31,2)</f>
        <v>0</v>
      </c>
      <c r="H31" s="45"/>
    </row>
    <row r="32" spans="1:8" s="44" customFormat="1" ht="102">
      <c r="A32" s="39" t="s">
        <v>274</v>
      </c>
      <c r="B32" s="68" t="s">
        <v>78</v>
      </c>
      <c r="C32" s="40" t="s">
        <v>26</v>
      </c>
      <c r="D32" s="41">
        <v>40</v>
      </c>
      <c r="E32" s="42"/>
      <c r="F32" s="81" t="str" cm="1">
        <f t="array" ref="F32">numtext(E32)</f>
        <v>CERO PESOS 00/100 M.N.</v>
      </c>
      <c r="G32" s="43">
        <f t="shared" si="6" ref="G32">ROUND(D32*E32,2)</f>
        <v>0</v>
      </c>
      <c r="H32" s="45"/>
    </row>
    <row r="33" spans="1:9" s="44" customFormat="1" ht="15">
      <c r="A33" s="46" t="s">
        <v>33</v>
      </c>
      <c r="B33" s="67" t="s">
        <v>99</v>
      </c>
      <c r="C33" s="47"/>
      <c r="D33" s="48"/>
      <c r="E33" s="42"/>
      <c r="F33" s="82"/>
      <c r="G33" s="51">
        <f>G34+G41</f>
        <v>0</v>
      </c>
      <c r="H33" s="45"/>
      <c r="I33" s="45"/>
    </row>
    <row r="34" spans="1:9" s="44" customFormat="1" ht="15">
      <c r="A34" s="57" t="s">
        <v>347</v>
      </c>
      <c r="B34" s="69" t="s">
        <v>100</v>
      </c>
      <c r="C34" s="70"/>
      <c r="D34" s="71"/>
      <c r="E34" s="42"/>
      <c r="F34" s="78"/>
      <c r="G34" s="58">
        <f>SUM(G35:G40)</f>
        <v>0</v>
      </c>
      <c r="H34" s="45"/>
      <c r="I34" s="45"/>
    </row>
    <row r="35" spans="1:8" s="44" customFormat="1" ht="38.25">
      <c r="A35" s="39" t="s">
        <v>275</v>
      </c>
      <c r="B35" s="68" t="s">
        <v>160</v>
      </c>
      <c r="C35" s="40" t="s">
        <v>25</v>
      </c>
      <c r="D35" s="41">
        <v>3.50</v>
      </c>
      <c r="E35" s="42"/>
      <c r="F35" s="81" t="str" cm="1">
        <f t="array" ref="F35">numtext(E35)</f>
        <v>CERO PESOS 00/100 M.N.</v>
      </c>
      <c r="G35" s="43">
        <f t="shared" si="7" ref="G35">ROUND(D35*E35,2)</f>
        <v>0</v>
      </c>
      <c r="H35" s="45"/>
    </row>
    <row r="36" spans="1:8" s="44" customFormat="1" ht="63.75">
      <c r="A36" s="39" t="s">
        <v>276</v>
      </c>
      <c r="B36" s="68" t="s">
        <v>80</v>
      </c>
      <c r="C36" s="40" t="s">
        <v>26</v>
      </c>
      <c r="D36" s="41">
        <v>3</v>
      </c>
      <c r="E36" s="42"/>
      <c r="F36" s="81" t="str" cm="1">
        <f t="array" ref="F36">numtext(E36)</f>
        <v>CERO PESOS 00/100 M.N.</v>
      </c>
      <c r="G36" s="43">
        <f t="shared" si="8" ref="G36">ROUND(D36*E36,2)</f>
        <v>0</v>
      </c>
      <c r="H36" s="45"/>
    </row>
    <row r="37" spans="1:8" s="44" customFormat="1" ht="51">
      <c r="A37" s="39" t="s">
        <v>277</v>
      </c>
      <c r="B37" s="68" t="s">
        <v>59</v>
      </c>
      <c r="C37" s="40" t="s">
        <v>25</v>
      </c>
      <c r="D37" s="41">
        <v>6.20</v>
      </c>
      <c r="E37" s="42"/>
      <c r="F37" s="81" t="str" cm="1">
        <f t="array" ref="F37">numtext(E37)</f>
        <v>CERO PESOS 00/100 M.N.</v>
      </c>
      <c r="G37" s="43">
        <f t="shared" si="9" ref="G37">ROUND(D37*E37,2)</f>
        <v>0</v>
      </c>
      <c r="H37" s="45"/>
    </row>
    <row r="38" spans="1:8" s="44" customFormat="1" ht="38.25">
      <c r="A38" s="39" t="s">
        <v>278</v>
      </c>
      <c r="B38" s="68" t="s">
        <v>158</v>
      </c>
      <c r="C38" s="40" t="s">
        <v>26</v>
      </c>
      <c r="D38" s="41">
        <v>6</v>
      </c>
      <c r="E38" s="42"/>
      <c r="F38" s="81" t="str" cm="1">
        <f t="array" ref="F38">numtext(E38)</f>
        <v>CERO PESOS 00/100 M.N.</v>
      </c>
      <c r="G38" s="43">
        <f t="shared" si="10" ref="G38:G40">ROUND(D38*E38,2)</f>
        <v>0</v>
      </c>
      <c r="H38" s="45"/>
    </row>
    <row r="39" spans="1:8" s="44" customFormat="1" ht="38.25">
      <c r="A39" s="39" t="s">
        <v>279</v>
      </c>
      <c r="B39" s="68" t="s">
        <v>159</v>
      </c>
      <c r="C39" s="40" t="s">
        <v>26</v>
      </c>
      <c r="D39" s="41">
        <v>6</v>
      </c>
      <c r="E39" s="42"/>
      <c r="F39" s="81" t="str" cm="1">
        <f t="array" ref="F39">numtext(E39)</f>
        <v>CERO PESOS 00/100 M.N.</v>
      </c>
      <c r="G39" s="43">
        <f t="shared" si="10"/>
        <v>0</v>
      </c>
      <c r="H39" s="45"/>
    </row>
    <row r="40" spans="1:8" s="44" customFormat="1" ht="51">
      <c r="A40" s="39" t="s">
        <v>139</v>
      </c>
      <c r="B40" s="68" t="s">
        <v>280</v>
      </c>
      <c r="C40" s="40" t="s">
        <v>26</v>
      </c>
      <c r="D40" s="41">
        <v>7</v>
      </c>
      <c r="E40" s="42"/>
      <c r="F40" s="81" t="str" cm="1">
        <f t="array" ref="F40">numtext(E40)</f>
        <v>CERO PESOS 00/100 M.N.</v>
      </c>
      <c r="G40" s="43">
        <f t="shared" si="10"/>
        <v>0</v>
      </c>
      <c r="H40" s="45"/>
    </row>
    <row r="41" spans="1:9" s="44" customFormat="1" ht="15">
      <c r="A41" s="57" t="s">
        <v>348</v>
      </c>
      <c r="B41" s="69" t="s">
        <v>101</v>
      </c>
      <c r="C41" s="70"/>
      <c r="D41" s="71"/>
      <c r="E41" s="42"/>
      <c r="F41" s="78"/>
      <c r="G41" s="58">
        <f>SUM(G42:G45)</f>
        <v>0</v>
      </c>
      <c r="H41" s="45"/>
      <c r="I41" s="45"/>
    </row>
    <row r="42" spans="1:8" s="44" customFormat="1" ht="38.25">
      <c r="A42" s="39" t="s">
        <v>281</v>
      </c>
      <c r="B42" s="68" t="s">
        <v>160</v>
      </c>
      <c r="C42" s="40" t="s">
        <v>25</v>
      </c>
      <c r="D42" s="41">
        <v>15.30</v>
      </c>
      <c r="E42" s="42"/>
      <c r="F42" s="81" t="str" cm="1">
        <f t="array" ref="F42">numtext(E42)</f>
        <v>CERO PESOS 00/100 M.N.</v>
      </c>
      <c r="G42" s="43">
        <f t="shared" si="11" ref="G42">ROUND(D42*E42,2)</f>
        <v>0</v>
      </c>
      <c r="H42" s="45"/>
    </row>
    <row r="43" spans="1:8" s="44" customFormat="1" ht="51">
      <c r="A43" s="39" t="s">
        <v>282</v>
      </c>
      <c r="B43" s="68" t="s">
        <v>60</v>
      </c>
      <c r="C43" s="40" t="s">
        <v>25</v>
      </c>
      <c r="D43" s="41">
        <v>20.68</v>
      </c>
      <c r="E43" s="42"/>
      <c r="F43" s="81" t="str" cm="1">
        <f t="array" ref="F43">numtext(E43)</f>
        <v>CERO PESOS 00/100 M.N.</v>
      </c>
      <c r="G43" s="43">
        <f t="shared" si="12" ref="G43">ROUND(D43*E43,2)</f>
        <v>0</v>
      </c>
      <c r="H43" s="45"/>
    </row>
    <row r="44" spans="1:8" s="44" customFormat="1" ht="114.75">
      <c r="A44" s="39" t="s">
        <v>283</v>
      </c>
      <c r="B44" s="68" t="s">
        <v>79</v>
      </c>
      <c r="C44" s="40" t="s">
        <v>27</v>
      </c>
      <c r="D44" s="41">
        <v>3</v>
      </c>
      <c r="E44" s="42"/>
      <c r="F44" s="81" t="str" cm="1">
        <f t="array" ref="F44">numtext(E44)</f>
        <v>CERO PESOS 00/100 M.N.</v>
      </c>
      <c r="G44" s="43">
        <f t="shared" si="13" ref="G44">ROUND(D44*E44,2)</f>
        <v>0</v>
      </c>
      <c r="H44" s="45"/>
    </row>
    <row r="45" spans="1:8" s="44" customFormat="1" ht="51">
      <c r="A45" s="39" t="s">
        <v>284</v>
      </c>
      <c r="B45" s="68" t="s">
        <v>253</v>
      </c>
      <c r="C45" s="40" t="s">
        <v>26</v>
      </c>
      <c r="D45" s="41">
        <v>18</v>
      </c>
      <c r="E45" s="42"/>
      <c r="F45" s="81" t="str" cm="1">
        <f t="array" ref="F45">numtext(E45)</f>
        <v>CERO PESOS 00/100 M.N.</v>
      </c>
      <c r="G45" s="43">
        <f t="shared" si="14" ref="G45">ROUND(D45*E45,2)</f>
        <v>0</v>
      </c>
      <c r="H45" s="45"/>
    </row>
    <row r="46" spans="1:9" s="44" customFormat="1" ht="15">
      <c r="A46" s="46" t="s">
        <v>34</v>
      </c>
      <c r="B46" s="67" t="s">
        <v>102</v>
      </c>
      <c r="C46" s="47"/>
      <c r="D46" s="48"/>
      <c r="E46" s="42"/>
      <c r="F46" s="82"/>
      <c r="G46" s="51">
        <f>SUM(G47:G57)</f>
        <v>0</v>
      </c>
      <c r="H46" s="45"/>
      <c r="I46" s="45"/>
    </row>
    <row r="47" spans="1:8" s="44" customFormat="1" ht="191.25">
      <c r="A47" s="39" t="s">
        <v>285</v>
      </c>
      <c r="B47" s="68" t="s">
        <v>161</v>
      </c>
      <c r="C47" s="40" t="s">
        <v>26</v>
      </c>
      <c r="D47" s="41">
        <v>14</v>
      </c>
      <c r="E47" s="42"/>
      <c r="F47" s="81" t="str" cm="1">
        <f t="array" ref="F47">numtext(E47)</f>
        <v>CERO PESOS 00/100 M.N.</v>
      </c>
      <c r="G47" s="43">
        <f t="shared" si="15" ref="G47">ROUND(D47*E47,2)</f>
        <v>0</v>
      </c>
      <c r="H47" s="45"/>
    </row>
    <row r="48" spans="1:8" s="44" customFormat="1" ht="63.75">
      <c r="A48" s="39" t="s">
        <v>286</v>
      </c>
      <c r="B48" s="68" t="s">
        <v>227</v>
      </c>
      <c r="C48" s="40" t="s">
        <v>26</v>
      </c>
      <c r="D48" s="41">
        <v>2</v>
      </c>
      <c r="E48" s="42"/>
      <c r="F48" s="81" t="str" cm="1">
        <f t="array" ref="F48">numtext(E48)</f>
        <v>CERO PESOS 00/100 M.N.</v>
      </c>
      <c r="G48" s="43">
        <f t="shared" si="16" ref="G48:G57">ROUND(D48*E48,2)</f>
        <v>0</v>
      </c>
      <c r="H48" s="45"/>
    </row>
    <row r="49" spans="1:8" s="44" customFormat="1" ht="63.75">
      <c r="A49" s="39" t="s">
        <v>287</v>
      </c>
      <c r="B49" s="68" t="s">
        <v>254</v>
      </c>
      <c r="C49" s="40" t="s">
        <v>26</v>
      </c>
      <c r="D49" s="41">
        <v>9</v>
      </c>
      <c r="E49" s="42"/>
      <c r="F49" s="81" t="str" cm="1">
        <f t="array" ref="F49">numtext(E49)</f>
        <v>CERO PESOS 00/100 M.N.</v>
      </c>
      <c r="G49" s="43">
        <f>ROUND(D49*E49,2)</f>
        <v>0</v>
      </c>
      <c r="H49" s="45"/>
    </row>
    <row r="50" spans="1:8" s="44" customFormat="1" ht="76.5">
      <c r="A50" s="39" t="s">
        <v>140</v>
      </c>
      <c r="B50" s="68" t="s">
        <v>231</v>
      </c>
      <c r="C50" s="40" t="s">
        <v>26</v>
      </c>
      <c r="D50" s="41">
        <v>3</v>
      </c>
      <c r="E50" s="42"/>
      <c r="F50" s="81" t="str" cm="1">
        <f t="array" ref="F50">numtext(E50)</f>
        <v>CERO PESOS 00/100 M.N.</v>
      </c>
      <c r="G50" s="43">
        <f>ROUND(D50*E50,2)</f>
        <v>0</v>
      </c>
      <c r="H50" s="45"/>
    </row>
    <row r="51" spans="1:8" s="44" customFormat="1" ht="140.25">
      <c r="A51" s="39" t="s">
        <v>141</v>
      </c>
      <c r="B51" s="68" t="s">
        <v>425</v>
      </c>
      <c r="C51" s="40" t="s">
        <v>26</v>
      </c>
      <c r="D51" s="41">
        <v>3</v>
      </c>
      <c r="E51" s="42"/>
      <c r="F51" s="81" t="str" cm="1">
        <f t="array" ref="F51">numtext(E51)</f>
        <v>CERO PESOS 00/100 M.N.</v>
      </c>
      <c r="G51" s="43">
        <f t="shared" si="16"/>
        <v>0</v>
      </c>
      <c r="H51" s="45"/>
    </row>
    <row r="52" spans="1:8" s="44" customFormat="1" ht="51">
      <c r="A52" s="39" t="s">
        <v>288</v>
      </c>
      <c r="B52" s="68" t="s">
        <v>163</v>
      </c>
      <c r="C52" s="40" t="s">
        <v>26</v>
      </c>
      <c r="D52" s="41">
        <v>3</v>
      </c>
      <c r="E52" s="42"/>
      <c r="F52" s="81" t="str" cm="1">
        <f t="array" ref="F52">numtext(E52)</f>
        <v>CERO PESOS 00/100 M.N.</v>
      </c>
      <c r="G52" s="43">
        <f t="shared" si="16"/>
        <v>0</v>
      </c>
      <c r="H52" s="45"/>
    </row>
    <row r="53" spans="1:8" s="44" customFormat="1" ht="165.75">
      <c r="A53" s="39" t="s">
        <v>289</v>
      </c>
      <c r="B53" s="68" t="s">
        <v>49</v>
      </c>
      <c r="C53" s="40" t="s">
        <v>26</v>
      </c>
      <c r="D53" s="41">
        <v>38</v>
      </c>
      <c r="E53" s="42"/>
      <c r="F53" s="81" t="str" cm="1">
        <f t="array" ref="F53">numtext(E53)</f>
        <v>CERO PESOS 00/100 M.N.</v>
      </c>
      <c r="G53" s="43">
        <f t="shared" si="16"/>
        <v>0</v>
      </c>
      <c r="H53" s="45"/>
    </row>
    <row r="54" spans="1:8" s="44" customFormat="1" ht="51">
      <c r="A54" s="39" t="s">
        <v>290</v>
      </c>
      <c r="B54" s="68" t="s">
        <v>426</v>
      </c>
      <c r="C54" s="40" t="s">
        <v>26</v>
      </c>
      <c r="D54" s="41">
        <v>33</v>
      </c>
      <c r="E54" s="42"/>
      <c r="F54" s="81" t="str" cm="1">
        <f t="array" ref="F54">numtext(E54)</f>
        <v>CERO PESOS 00/100 M.N.</v>
      </c>
      <c r="G54" s="43">
        <f t="shared" si="16"/>
        <v>0</v>
      </c>
      <c r="H54" s="45"/>
    </row>
    <row r="55" spans="1:8" s="44" customFormat="1" ht="38.25">
      <c r="A55" s="39" t="s">
        <v>291</v>
      </c>
      <c r="B55" s="68" t="s">
        <v>255</v>
      </c>
      <c r="C55" s="40" t="s">
        <v>26</v>
      </c>
      <c r="D55" s="41">
        <v>5</v>
      </c>
      <c r="E55" s="42"/>
      <c r="F55" s="81" t="str" cm="1">
        <f t="array" ref="F55">numtext(E55)</f>
        <v>CERO PESOS 00/100 M.N.</v>
      </c>
      <c r="G55" s="43">
        <f t="shared" si="17" ref="G55">ROUND(D55*E55,2)</f>
        <v>0</v>
      </c>
      <c r="H55" s="45"/>
    </row>
    <row r="56" spans="1:8" s="44" customFormat="1" ht="38.25">
      <c r="A56" s="39" t="s">
        <v>292</v>
      </c>
      <c r="B56" s="68" t="s">
        <v>256</v>
      </c>
      <c r="C56" s="40" t="s">
        <v>26</v>
      </c>
      <c r="D56" s="41">
        <v>3</v>
      </c>
      <c r="E56" s="42"/>
      <c r="F56" s="81" t="str" cm="1">
        <f t="array" ref="F56">numtext(E56)</f>
        <v>CERO PESOS 00/100 M.N.</v>
      </c>
      <c r="G56" s="43">
        <f t="shared" si="18" ref="G56">ROUND(D56*E56,2)</f>
        <v>0</v>
      </c>
      <c r="H56" s="45"/>
    </row>
    <row r="57" spans="1:8" s="44" customFormat="1" ht="51">
      <c r="A57" s="39" t="s">
        <v>293</v>
      </c>
      <c r="B57" s="68" t="s">
        <v>172</v>
      </c>
      <c r="C57" s="40" t="s">
        <v>25</v>
      </c>
      <c r="D57" s="41">
        <v>45</v>
      </c>
      <c r="E57" s="42"/>
      <c r="F57" s="81" t="str" cm="1">
        <f t="array" ref="F57">numtext(E57)</f>
        <v>CERO PESOS 00/100 M.N.</v>
      </c>
      <c r="G57" s="43">
        <f t="shared" si="16"/>
        <v>0</v>
      </c>
      <c r="H57" s="45"/>
    </row>
    <row r="58" spans="1:9" s="44" customFormat="1" ht="15">
      <c r="A58" s="46" t="s">
        <v>35</v>
      </c>
      <c r="B58" s="67" t="s">
        <v>162</v>
      </c>
      <c r="C58" s="47"/>
      <c r="D58" s="48"/>
      <c r="E58" s="42"/>
      <c r="F58" s="82"/>
      <c r="G58" s="51">
        <f>SUM(G59:G67)</f>
        <v>0</v>
      </c>
      <c r="H58" s="45"/>
      <c r="I58" s="45"/>
    </row>
    <row r="59" spans="1:8" s="44" customFormat="1" ht="51">
      <c r="A59" s="39" t="s">
        <v>142</v>
      </c>
      <c r="B59" s="68" t="s">
        <v>164</v>
      </c>
      <c r="C59" s="40" t="s">
        <v>25</v>
      </c>
      <c r="D59" s="41">
        <v>266.43</v>
      </c>
      <c r="E59" s="42"/>
      <c r="F59" s="81" t="str" cm="1">
        <f t="array" ref="F59">numtext(E59)</f>
        <v>CERO PESOS 00/100 M.N.</v>
      </c>
      <c r="G59" s="43">
        <f t="shared" si="19" ref="G59:G61">ROUND(D59*E59,2)</f>
        <v>0</v>
      </c>
      <c r="H59" s="45"/>
    </row>
    <row r="60" spans="1:8" s="44" customFormat="1" ht="51">
      <c r="A60" s="39" t="s">
        <v>294</v>
      </c>
      <c r="B60" s="68" t="s">
        <v>165</v>
      </c>
      <c r="C60" s="40" t="s">
        <v>25</v>
      </c>
      <c r="D60" s="41">
        <v>52.51</v>
      </c>
      <c r="E60" s="42"/>
      <c r="F60" s="81" t="str" cm="1">
        <f t="array" ref="F60">numtext(E60)</f>
        <v>CERO PESOS 00/100 M.N.</v>
      </c>
      <c r="G60" s="43">
        <f t="shared" si="19"/>
        <v>0</v>
      </c>
      <c r="H60" s="45"/>
    </row>
    <row r="61" spans="1:8" s="44" customFormat="1" ht="51">
      <c r="A61" s="39" t="s">
        <v>143</v>
      </c>
      <c r="B61" s="68" t="s">
        <v>166</v>
      </c>
      <c r="C61" s="40" t="s">
        <v>25</v>
      </c>
      <c r="D61" s="41">
        <v>49.50</v>
      </c>
      <c r="E61" s="42"/>
      <c r="F61" s="81" t="str" cm="1">
        <f t="array" ref="F61">numtext(E61)</f>
        <v>CERO PESOS 00/100 M.N.</v>
      </c>
      <c r="G61" s="43">
        <f t="shared" si="19"/>
        <v>0</v>
      </c>
      <c r="H61" s="45"/>
    </row>
    <row r="62" spans="1:8" s="44" customFormat="1" ht="76.5">
      <c r="A62" s="39" t="s">
        <v>295</v>
      </c>
      <c r="B62" s="68" t="s">
        <v>419</v>
      </c>
      <c r="C62" s="40" t="s">
        <v>26</v>
      </c>
      <c r="D62" s="41">
        <v>150</v>
      </c>
      <c r="E62" s="42"/>
      <c r="F62" s="81" t="str" cm="1">
        <f t="array" ref="F62">numtext(E62)</f>
        <v>CERO PESOS 00/100 M.N.</v>
      </c>
      <c r="G62" s="43">
        <f t="shared" si="20" ref="G62:G63">ROUND(D62*E62,2)</f>
        <v>0</v>
      </c>
      <c r="H62" s="45"/>
    </row>
    <row r="63" spans="1:8" s="44" customFormat="1" ht="63.75">
      <c r="A63" s="39" t="s">
        <v>296</v>
      </c>
      <c r="B63" s="68" t="s">
        <v>263</v>
      </c>
      <c r="C63" s="40" t="s">
        <v>25</v>
      </c>
      <c r="D63" s="41">
        <v>250</v>
      </c>
      <c r="E63" s="42"/>
      <c r="F63" s="81" t="str" cm="1">
        <f t="array" ref="F63">numtext(E63)</f>
        <v>CERO PESOS 00/100 M.N.</v>
      </c>
      <c r="G63" s="43">
        <f t="shared" si="20"/>
        <v>0</v>
      </c>
      <c r="H63" s="45"/>
    </row>
    <row r="64" spans="1:8" s="44" customFormat="1" ht="63.75">
      <c r="A64" s="39" t="s">
        <v>144</v>
      </c>
      <c r="B64" s="68" t="s">
        <v>167</v>
      </c>
      <c r="C64" s="40" t="s">
        <v>25</v>
      </c>
      <c r="D64" s="41">
        <v>350</v>
      </c>
      <c r="E64" s="42"/>
      <c r="F64" s="81" t="str" cm="1">
        <f t="array" ref="F64">numtext(E64)</f>
        <v>CERO PESOS 00/100 M.N.</v>
      </c>
      <c r="G64" s="43">
        <f>ROUND(D64*E64,2)</f>
        <v>0</v>
      </c>
      <c r="H64" s="45"/>
    </row>
    <row r="65" spans="1:8" s="44" customFormat="1" ht="63.75">
      <c r="A65" s="39" t="s">
        <v>145</v>
      </c>
      <c r="B65" s="68" t="s">
        <v>297</v>
      </c>
      <c r="C65" s="40" t="s">
        <v>25</v>
      </c>
      <c r="D65" s="41">
        <v>80</v>
      </c>
      <c r="E65" s="42"/>
      <c r="F65" s="81" t="str" cm="1">
        <f t="array" ref="F65">numtext(E65)</f>
        <v>CERO PESOS 00/100 M.N.</v>
      </c>
      <c r="G65" s="43">
        <f t="shared" si="21" ref="G65:G66">ROUND(D65*E65,2)</f>
        <v>0</v>
      </c>
      <c r="H65" s="45"/>
    </row>
    <row r="66" spans="1:8" s="44" customFormat="1" ht="63.75">
      <c r="A66" s="39" t="s">
        <v>146</v>
      </c>
      <c r="B66" s="68" t="s">
        <v>298</v>
      </c>
      <c r="C66" s="40" t="s">
        <v>25</v>
      </c>
      <c r="D66" s="41">
        <v>80</v>
      </c>
      <c r="E66" s="42"/>
      <c r="F66" s="81" t="str" cm="1">
        <f t="array" ref="F66">numtext(E66)</f>
        <v>CERO PESOS 00/100 M.N.</v>
      </c>
      <c r="G66" s="43">
        <f t="shared" si="21"/>
        <v>0</v>
      </c>
      <c r="H66" s="45"/>
    </row>
    <row r="67" spans="1:8" s="44" customFormat="1" ht="38.25">
      <c r="A67" s="39" t="s">
        <v>237</v>
      </c>
      <c r="B67" s="68" t="s">
        <v>169</v>
      </c>
      <c r="C67" s="40" t="s">
        <v>25</v>
      </c>
      <c r="D67" s="41">
        <v>30</v>
      </c>
      <c r="E67" s="42"/>
      <c r="F67" s="81" t="str" cm="1">
        <f t="array" ref="F67">numtext(E67)</f>
        <v>CERO PESOS 00/100 M.N.</v>
      </c>
      <c r="G67" s="43">
        <f t="shared" si="22" ref="G67">ROUND(D67*E67,2)</f>
        <v>0</v>
      </c>
      <c r="H67" s="45"/>
    </row>
    <row r="68" spans="1:9" s="44" customFormat="1" ht="15">
      <c r="A68" s="46" t="s">
        <v>30</v>
      </c>
      <c r="B68" s="67" t="s">
        <v>103</v>
      </c>
      <c r="C68" s="47"/>
      <c r="D68" s="48"/>
      <c r="E68" s="42"/>
      <c r="F68" s="82"/>
      <c r="G68" s="51">
        <f>SUM(G69:G82)</f>
        <v>0</v>
      </c>
      <c r="H68" s="45"/>
      <c r="I68" s="45"/>
    </row>
    <row r="69" spans="1:8" s="44" customFormat="1" ht="178.5">
      <c r="A69" s="39" t="s">
        <v>238</v>
      </c>
      <c r="B69" s="68" t="s">
        <v>104</v>
      </c>
      <c r="C69" s="40" t="s">
        <v>25</v>
      </c>
      <c r="D69" s="41">
        <v>95</v>
      </c>
      <c r="E69" s="42"/>
      <c r="F69" s="81" t="str" cm="1">
        <f t="array" ref="F69">numtext(E69)</f>
        <v>CERO PESOS 00/100 M.N.</v>
      </c>
      <c r="G69" s="43">
        <f t="shared" si="23" ref="G69">ROUND(D69*E69,2)</f>
        <v>0</v>
      </c>
      <c r="H69" s="45"/>
    </row>
    <row r="70" spans="1:8" s="44" customFormat="1" ht="178.5">
      <c r="A70" s="39" t="s">
        <v>299</v>
      </c>
      <c r="B70" s="68" t="s">
        <v>105</v>
      </c>
      <c r="C70" s="40" t="s">
        <v>25</v>
      </c>
      <c r="D70" s="41">
        <v>58</v>
      </c>
      <c r="E70" s="42"/>
      <c r="F70" s="81" t="str" cm="1">
        <f t="array" ref="F70">numtext(E70)</f>
        <v>CERO PESOS 00/100 M.N.</v>
      </c>
      <c r="G70" s="43">
        <f t="shared" si="24" ref="G70:G82">ROUND(D70*E70,2)</f>
        <v>0</v>
      </c>
      <c r="H70" s="45"/>
    </row>
    <row r="71" spans="1:8" s="44" customFormat="1" ht="178.5">
      <c r="A71" s="39" t="s">
        <v>300</v>
      </c>
      <c r="B71" s="68" t="s">
        <v>106</v>
      </c>
      <c r="C71" s="40" t="s">
        <v>25</v>
      </c>
      <c r="D71" s="41">
        <v>15</v>
      </c>
      <c r="E71" s="42"/>
      <c r="F71" s="81" t="str" cm="1">
        <f t="array" ref="F71">numtext(E71)</f>
        <v>CERO PESOS 00/100 M.N.</v>
      </c>
      <c r="G71" s="43">
        <f t="shared" si="24"/>
        <v>0</v>
      </c>
      <c r="H71" s="45"/>
    </row>
    <row r="72" spans="1:8" s="44" customFormat="1" ht="191.25">
      <c r="A72" s="39" t="s">
        <v>239</v>
      </c>
      <c r="B72" s="68" t="s">
        <v>107</v>
      </c>
      <c r="C72" s="40" t="s">
        <v>25</v>
      </c>
      <c r="D72" s="41">
        <v>17.50</v>
      </c>
      <c r="E72" s="42"/>
      <c r="F72" s="81" t="str" cm="1">
        <f t="array" ref="F72">numtext(E72)</f>
        <v>CERO PESOS 00/100 M.N.</v>
      </c>
      <c r="G72" s="43">
        <f t="shared" si="24"/>
        <v>0</v>
      </c>
      <c r="H72" s="45"/>
    </row>
    <row r="73" spans="1:8" s="44" customFormat="1" ht="178.5">
      <c r="A73" s="39" t="s">
        <v>301</v>
      </c>
      <c r="B73" s="68" t="s">
        <v>257</v>
      </c>
      <c r="C73" s="40" t="s">
        <v>25</v>
      </c>
      <c r="D73" s="41">
        <v>5</v>
      </c>
      <c r="E73" s="42"/>
      <c r="F73" s="81" t="str" cm="1">
        <f t="array" ref="F73">numtext(E73)</f>
        <v>CERO PESOS 00/100 M.N.</v>
      </c>
      <c r="G73" s="43">
        <f t="shared" si="25" ref="G73">ROUND(D73*E73,2)</f>
        <v>0</v>
      </c>
      <c r="H73" s="45"/>
    </row>
    <row r="74" spans="1:8" s="44" customFormat="1" ht="102">
      <c r="A74" s="39" t="s">
        <v>302</v>
      </c>
      <c r="B74" s="68" t="s">
        <v>50</v>
      </c>
      <c r="C74" s="40" t="s">
        <v>26</v>
      </c>
      <c r="D74" s="41">
        <v>3</v>
      </c>
      <c r="E74" s="42"/>
      <c r="F74" s="81" t="str" cm="1">
        <f t="array" ref="F74">numtext(E74)</f>
        <v>CERO PESOS 00/100 M.N.</v>
      </c>
      <c r="G74" s="43">
        <f t="shared" si="26" ref="G74">ROUND(D74*E74,2)</f>
        <v>0</v>
      </c>
      <c r="H74" s="45"/>
    </row>
    <row r="75" spans="1:8" s="44" customFormat="1" ht="114.75">
      <c r="A75" s="39" t="s">
        <v>303</v>
      </c>
      <c r="B75" s="68" t="s">
        <v>236</v>
      </c>
      <c r="C75" s="40" t="s">
        <v>26</v>
      </c>
      <c r="D75" s="41">
        <v>3</v>
      </c>
      <c r="E75" s="42"/>
      <c r="F75" s="81" t="str" cm="1">
        <f t="array" ref="F75">numtext(E75)</f>
        <v>CERO PESOS 00/100 M.N.</v>
      </c>
      <c r="G75" s="43">
        <f t="shared" si="27" ref="G75">ROUND(D75*E75,2)</f>
        <v>0</v>
      </c>
      <c r="H75" s="45"/>
    </row>
    <row r="76" spans="1:8" s="44" customFormat="1" ht="89.25">
      <c r="A76" s="39" t="s">
        <v>304</v>
      </c>
      <c r="B76" s="68" t="s">
        <v>72</v>
      </c>
      <c r="C76" s="40" t="s">
        <v>26</v>
      </c>
      <c r="D76" s="41">
        <v>30</v>
      </c>
      <c r="E76" s="42"/>
      <c r="F76" s="81" t="str" cm="1">
        <f t="array" ref="F76">numtext(E76)</f>
        <v>CERO PESOS 00/100 M.N.</v>
      </c>
      <c r="G76" s="43">
        <f t="shared" si="24"/>
        <v>0</v>
      </c>
      <c r="H76" s="45"/>
    </row>
    <row r="77" spans="1:8" s="44" customFormat="1" ht="140.25">
      <c r="A77" s="39" t="s">
        <v>305</v>
      </c>
      <c r="B77" s="68" t="s">
        <v>68</v>
      </c>
      <c r="C77" s="40" t="s">
        <v>26</v>
      </c>
      <c r="D77" s="41">
        <v>3</v>
      </c>
      <c r="E77" s="42"/>
      <c r="F77" s="81" t="str" cm="1">
        <f t="array" ref="F77">numtext(E77)</f>
        <v>CERO PESOS 00/100 M.N.</v>
      </c>
      <c r="G77" s="43">
        <f t="shared" si="24"/>
        <v>0</v>
      </c>
      <c r="H77" s="45"/>
    </row>
    <row r="78" spans="1:8" s="44" customFormat="1" ht="204">
      <c r="A78" s="39" t="s">
        <v>306</v>
      </c>
      <c r="B78" s="68" t="s">
        <v>173</v>
      </c>
      <c r="C78" s="40" t="s">
        <v>26</v>
      </c>
      <c r="D78" s="41">
        <v>3</v>
      </c>
      <c r="E78" s="42"/>
      <c r="F78" s="81" t="str" cm="1">
        <f t="array" ref="F78">numtext(E78)</f>
        <v>CERO PESOS 00/100 M.N.</v>
      </c>
      <c r="G78" s="43">
        <f>ROUND(D78*E78,2)</f>
        <v>0</v>
      </c>
      <c r="H78" s="45"/>
    </row>
    <row r="79" spans="1:8" s="44" customFormat="1" ht="63.75">
      <c r="A79" s="39" t="s">
        <v>307</v>
      </c>
      <c r="B79" s="68" t="s">
        <v>71</v>
      </c>
      <c r="C79" s="40" t="s">
        <v>26</v>
      </c>
      <c r="D79" s="41">
        <v>9</v>
      </c>
      <c r="E79" s="42"/>
      <c r="F79" s="81" t="str" cm="1">
        <f t="array" ref="F79">numtext(E79)</f>
        <v>CERO PESOS 00/100 M.N.</v>
      </c>
      <c r="G79" s="43">
        <f t="shared" si="28" ref="G79">ROUND(D79*E79,2)</f>
        <v>0</v>
      </c>
      <c r="H79" s="45"/>
    </row>
    <row r="80" spans="1:8" s="44" customFormat="1" ht="114.75">
      <c r="A80" s="39" t="s">
        <v>308</v>
      </c>
      <c r="B80" s="68" t="s">
        <v>108</v>
      </c>
      <c r="C80" s="40" t="s">
        <v>26</v>
      </c>
      <c r="D80" s="41">
        <v>6</v>
      </c>
      <c r="E80" s="42"/>
      <c r="F80" s="81" t="str" cm="1">
        <f t="array" ref="F80">numtext(E80)</f>
        <v>CERO PESOS 00/100 M.N.</v>
      </c>
      <c r="G80" s="43">
        <f t="shared" si="24"/>
        <v>0</v>
      </c>
      <c r="H80" s="45"/>
    </row>
    <row r="81" spans="1:8" s="44" customFormat="1" ht="89.25">
      <c r="A81" s="39" t="s">
        <v>309</v>
      </c>
      <c r="B81" s="68" t="s">
        <v>110</v>
      </c>
      <c r="C81" s="40" t="s">
        <v>26</v>
      </c>
      <c r="D81" s="41">
        <v>6</v>
      </c>
      <c r="E81" s="42"/>
      <c r="F81" s="81" t="str" cm="1">
        <f t="array" ref="F81">numtext(E81)</f>
        <v>CERO PESOS 00/100 M.N.</v>
      </c>
      <c r="G81" s="43">
        <f>ROUND(D81*E81,2)</f>
        <v>0</v>
      </c>
      <c r="H81" s="45"/>
    </row>
    <row r="82" spans="1:8" s="44" customFormat="1" ht="63.75">
      <c r="A82" s="39" t="s">
        <v>310</v>
      </c>
      <c r="B82" s="68" t="s">
        <v>109</v>
      </c>
      <c r="C82" s="40" t="s">
        <v>26</v>
      </c>
      <c r="D82" s="41">
        <v>6</v>
      </c>
      <c r="E82" s="42"/>
      <c r="F82" s="81" t="str" cm="1">
        <f t="array" ref="F82">numtext(E82)</f>
        <v>CERO PESOS 00/100 M.N.</v>
      </c>
      <c r="G82" s="43">
        <f t="shared" si="24"/>
        <v>0</v>
      </c>
      <c r="H82" s="45"/>
    </row>
    <row r="83" spans="1:9" s="44" customFormat="1" ht="15">
      <c r="A83" s="46" t="s">
        <v>36</v>
      </c>
      <c r="B83" s="67" t="s">
        <v>111</v>
      </c>
      <c r="C83" s="47"/>
      <c r="D83" s="48"/>
      <c r="E83" s="42"/>
      <c r="F83" s="82"/>
      <c r="G83" s="51">
        <f>SUM(G84:G88)</f>
        <v>0</v>
      </c>
      <c r="H83" s="45"/>
      <c r="I83" s="45"/>
    </row>
    <row r="84" spans="1:8" s="44" customFormat="1" ht="89.25">
      <c r="A84" s="39" t="s">
        <v>311</v>
      </c>
      <c r="B84" s="68" t="s">
        <v>58</v>
      </c>
      <c r="C84" s="40" t="s">
        <v>23</v>
      </c>
      <c r="D84" s="41">
        <v>64.38</v>
      </c>
      <c r="E84" s="42"/>
      <c r="F84" s="81" t="str" cm="1">
        <f t="array" ref="F84">numtext(E84)</f>
        <v>CERO PESOS 00/100 M.N.</v>
      </c>
      <c r="G84" s="43">
        <f t="shared" si="29" ref="G84:G88">ROUND(D84*E84,2)</f>
        <v>0</v>
      </c>
      <c r="H84" s="45"/>
    </row>
    <row r="85" spans="1:8" s="44" customFormat="1" ht="127.5">
      <c r="A85" s="39" t="s">
        <v>240</v>
      </c>
      <c r="B85" s="68" t="s">
        <v>75</v>
      </c>
      <c r="C85" s="40" t="s">
        <v>23</v>
      </c>
      <c r="D85" s="41">
        <v>150</v>
      </c>
      <c r="E85" s="42"/>
      <c r="F85" s="81" t="str" cm="1">
        <f t="array" ref="F85">numtext(E85)</f>
        <v>CERO PESOS 00/100 M.N.</v>
      </c>
      <c r="G85" s="43">
        <f>ROUND(D85*E85,2)</f>
        <v>0</v>
      </c>
      <c r="H85" s="45"/>
    </row>
    <row r="86" spans="1:8" s="44" customFormat="1" ht="63.75">
      <c r="A86" s="39" t="s">
        <v>312</v>
      </c>
      <c r="B86" s="68" t="s">
        <v>112</v>
      </c>
      <c r="C86" s="40" t="s">
        <v>26</v>
      </c>
      <c r="D86" s="41">
        <v>48</v>
      </c>
      <c r="E86" s="42"/>
      <c r="F86" s="81" t="str" cm="1">
        <f t="array" ref="F86">numtext(E86)</f>
        <v>CERO PESOS 00/100 M.N.</v>
      </c>
      <c r="G86" s="43">
        <f t="shared" si="29"/>
        <v>0</v>
      </c>
      <c r="H86" s="45"/>
    </row>
    <row r="87" spans="1:8" s="44" customFormat="1" ht="51">
      <c r="A87" s="39" t="s">
        <v>313</v>
      </c>
      <c r="B87" s="68" t="s">
        <v>113</v>
      </c>
      <c r="C87" s="40" t="s">
        <v>25</v>
      </c>
      <c r="D87" s="41">
        <v>47.88</v>
      </c>
      <c r="E87" s="42"/>
      <c r="F87" s="81" t="str" cm="1">
        <f t="array" ref="F87">numtext(E87)</f>
        <v>CERO PESOS 00/100 M.N.</v>
      </c>
      <c r="G87" s="43">
        <f t="shared" si="29"/>
        <v>0</v>
      </c>
      <c r="H87" s="45"/>
    </row>
    <row r="88" spans="1:8" s="44" customFormat="1" ht="89.25">
      <c r="A88" s="39" t="s">
        <v>314</v>
      </c>
      <c r="B88" s="68" t="s">
        <v>114</v>
      </c>
      <c r="C88" s="40" t="s">
        <v>25</v>
      </c>
      <c r="D88" s="41">
        <v>56.93</v>
      </c>
      <c r="E88" s="42"/>
      <c r="F88" s="81" t="str" cm="1">
        <f t="array" ref="F88">numtext(E88)</f>
        <v>CERO PESOS 00/100 M.N.</v>
      </c>
      <c r="G88" s="43">
        <f t="shared" si="29"/>
        <v>0</v>
      </c>
      <c r="H88" s="45"/>
    </row>
    <row r="89" spans="1:9" s="44" customFormat="1" ht="15">
      <c r="A89" s="46" t="s">
        <v>37</v>
      </c>
      <c r="B89" s="67" t="s">
        <v>115</v>
      </c>
      <c r="C89" s="47"/>
      <c r="D89" s="48"/>
      <c r="E89" s="42"/>
      <c r="F89" s="82"/>
      <c r="G89" s="51">
        <f>SUM(G90:G99)</f>
        <v>0</v>
      </c>
      <c r="H89" s="45"/>
      <c r="I89" s="45"/>
    </row>
    <row r="90" spans="1:8" s="44" customFormat="1" ht="89.25">
      <c r="A90" s="39" t="s">
        <v>315</v>
      </c>
      <c r="B90" s="68" t="s">
        <v>258</v>
      </c>
      <c r="C90" s="40" t="s">
        <v>23</v>
      </c>
      <c r="D90" s="41">
        <v>59</v>
      </c>
      <c r="E90" s="42"/>
      <c r="F90" s="81" t="str" cm="1">
        <f t="array" ref="F90">numtext(E90)</f>
        <v>CERO PESOS 00/100 M.N.</v>
      </c>
      <c r="G90" s="43">
        <f t="shared" si="30" ref="G90">ROUND(D90*E90,2)</f>
        <v>0</v>
      </c>
      <c r="H90" s="45"/>
    </row>
    <row r="91" spans="1:8" s="44" customFormat="1" ht="89.25">
      <c r="A91" s="39" t="s">
        <v>316</v>
      </c>
      <c r="B91" s="68" t="s">
        <v>259</v>
      </c>
      <c r="C91" s="40" t="s">
        <v>25</v>
      </c>
      <c r="D91" s="41">
        <v>5</v>
      </c>
      <c r="E91" s="42"/>
      <c r="F91" s="81" t="str" cm="1">
        <f t="array" ref="F91">numtext(E91)</f>
        <v>CERO PESOS 00/100 M.N.</v>
      </c>
      <c r="G91" s="43">
        <f t="shared" si="31" ref="G91:G92">ROUND(D91*E91,2)</f>
        <v>0</v>
      </c>
      <c r="H91" s="45"/>
    </row>
    <row r="92" spans="1:8" s="44" customFormat="1" ht="63.75">
      <c r="A92" s="39" t="s">
        <v>217</v>
      </c>
      <c r="B92" s="68" t="s">
        <v>228</v>
      </c>
      <c r="C92" s="40" t="s">
        <v>23</v>
      </c>
      <c r="D92" s="41">
        <v>136</v>
      </c>
      <c r="E92" s="42"/>
      <c r="F92" s="81" t="str" cm="1">
        <f t="array" ref="F92">numtext(E92)</f>
        <v>CERO PESOS 00/100 M.N.</v>
      </c>
      <c r="G92" s="43">
        <f t="shared" si="31"/>
        <v>0</v>
      </c>
      <c r="H92" s="45"/>
    </row>
    <row r="93" spans="1:8" s="44" customFormat="1" ht="89.25">
      <c r="A93" s="39" t="s">
        <v>168</v>
      </c>
      <c r="B93" s="68" t="s">
        <v>56</v>
      </c>
      <c r="C93" s="40" t="s">
        <v>23</v>
      </c>
      <c r="D93" s="41">
        <v>140</v>
      </c>
      <c r="E93" s="42"/>
      <c r="F93" s="81" t="str" cm="1">
        <f t="array" ref="F93">numtext(E93)</f>
        <v>CERO PESOS 00/100 M.N.</v>
      </c>
      <c r="G93" s="43">
        <f t="shared" si="32" ref="G93:G96">ROUND(D93*E93,2)</f>
        <v>0</v>
      </c>
      <c r="H93" s="45"/>
    </row>
    <row r="94" spans="1:8" s="44" customFormat="1" ht="127.5">
      <c r="A94" s="39" t="s">
        <v>317</v>
      </c>
      <c r="B94" s="68" t="s">
        <v>69</v>
      </c>
      <c r="C94" s="40" t="s">
        <v>23</v>
      </c>
      <c r="D94" s="41">
        <v>80</v>
      </c>
      <c r="E94" s="42"/>
      <c r="F94" s="81" t="str" cm="1">
        <f t="array" ref="F94">numtext(E94)</f>
        <v>CERO PESOS 00/100 M.N.</v>
      </c>
      <c r="G94" s="43">
        <f t="shared" si="32"/>
        <v>0</v>
      </c>
      <c r="H94" s="45"/>
    </row>
    <row r="95" spans="1:8" s="44" customFormat="1" ht="63.75">
      <c r="A95" s="39" t="s">
        <v>241</v>
      </c>
      <c r="B95" s="68" t="s">
        <v>57</v>
      </c>
      <c r="C95" s="40" t="s">
        <v>23</v>
      </c>
      <c r="D95" s="41">
        <v>80</v>
      </c>
      <c r="E95" s="42"/>
      <c r="F95" s="81" t="str" cm="1">
        <f t="array" ref="F95">numtext(E95)</f>
        <v>CERO PESOS 00/100 M.N.</v>
      </c>
      <c r="G95" s="43">
        <f t="shared" si="32"/>
        <v>0</v>
      </c>
      <c r="H95" s="45"/>
    </row>
    <row r="96" spans="1:8" s="44" customFormat="1" ht="25.5">
      <c r="A96" s="39" t="s">
        <v>242</v>
      </c>
      <c r="B96" s="68" t="s">
        <v>48</v>
      </c>
      <c r="C96" s="40" t="s">
        <v>23</v>
      </c>
      <c r="D96" s="41">
        <v>80</v>
      </c>
      <c r="E96" s="42"/>
      <c r="F96" s="81" t="str" cm="1">
        <f t="array" ref="F96">numtext(E96)</f>
        <v>CERO PESOS 00/100 M.N.</v>
      </c>
      <c r="G96" s="43">
        <f t="shared" si="32"/>
        <v>0</v>
      </c>
      <c r="H96" s="45"/>
    </row>
    <row r="97" spans="1:8" s="44" customFormat="1" ht="76.5">
      <c r="A97" s="39" t="s">
        <v>318</v>
      </c>
      <c r="B97" s="68" t="s">
        <v>175</v>
      </c>
      <c r="C97" s="40" t="s">
        <v>25</v>
      </c>
      <c r="D97" s="41">
        <v>16</v>
      </c>
      <c r="E97" s="42"/>
      <c r="F97" s="81" t="str" cm="1">
        <f t="array" ref="F97">numtext(E97)</f>
        <v>CERO PESOS 00/100 M.N.</v>
      </c>
      <c r="G97" s="43">
        <f t="shared" si="33" ref="G97:G99">ROUND(D97*E97,2)</f>
        <v>0</v>
      </c>
      <c r="H97" s="45"/>
    </row>
    <row r="98" spans="1:8" s="44" customFormat="1" ht="38.25">
      <c r="A98" s="39" t="s">
        <v>319</v>
      </c>
      <c r="B98" s="68" t="s">
        <v>174</v>
      </c>
      <c r="C98" s="40" t="s">
        <v>26</v>
      </c>
      <c r="D98" s="41">
        <v>8</v>
      </c>
      <c r="E98" s="42"/>
      <c r="F98" s="81" t="str" cm="1">
        <f t="array" ref="F98">numtext(E98)</f>
        <v>CERO PESOS 00/100 M.N.</v>
      </c>
      <c r="G98" s="43">
        <f t="shared" si="33"/>
        <v>0</v>
      </c>
      <c r="H98" s="45"/>
    </row>
    <row r="99" spans="1:8" s="44" customFormat="1" ht="76.5">
      <c r="A99" s="39" t="s">
        <v>320</v>
      </c>
      <c r="B99" s="68" t="s">
        <v>70</v>
      </c>
      <c r="C99" s="40" t="s">
        <v>26</v>
      </c>
      <c r="D99" s="41">
        <v>7</v>
      </c>
      <c r="E99" s="42"/>
      <c r="F99" s="81" t="str" cm="1">
        <f t="array" ref="F99">numtext(E99)</f>
        <v>CERO PESOS 00/100 M.N.</v>
      </c>
      <c r="G99" s="43">
        <f t="shared" si="33"/>
        <v>0</v>
      </c>
      <c r="H99" s="45"/>
    </row>
    <row r="100" spans="1:9" s="44" customFormat="1" ht="15">
      <c r="A100" s="46" t="s">
        <v>38</v>
      </c>
      <c r="B100" s="67" t="s">
        <v>116</v>
      </c>
      <c r="C100" s="47"/>
      <c r="D100" s="48"/>
      <c r="E100" s="42"/>
      <c r="F100" s="82"/>
      <c r="G100" s="51">
        <f>SUM(G101:G108)</f>
        <v>0</v>
      </c>
      <c r="H100" s="45"/>
      <c r="I100" s="45"/>
    </row>
    <row r="101" spans="1:8" s="44" customFormat="1" ht="63.75">
      <c r="A101" s="39" t="s">
        <v>321</v>
      </c>
      <c r="B101" s="68" t="s">
        <v>262</v>
      </c>
      <c r="C101" s="40" t="s">
        <v>26</v>
      </c>
      <c r="D101" s="41">
        <v>5</v>
      </c>
      <c r="E101" s="42"/>
      <c r="F101" s="81" t="str" cm="1">
        <f t="array" ref="F101">numtext(E101)</f>
        <v>CERO PESOS 00/100 M.N.</v>
      </c>
      <c r="G101" s="43">
        <f t="shared" si="34" ref="G101">ROUND(D101*E101,2)</f>
        <v>0</v>
      </c>
      <c r="H101" s="45"/>
    </row>
    <row r="102" spans="1:8" s="44" customFormat="1" ht="38.25">
      <c r="A102" s="39" t="s">
        <v>322</v>
      </c>
      <c r="B102" s="68" t="s">
        <v>176</v>
      </c>
      <c r="C102" s="40" t="s">
        <v>26</v>
      </c>
      <c r="D102" s="41">
        <v>5</v>
      </c>
      <c r="E102" s="42"/>
      <c r="F102" s="81" t="str" cm="1">
        <f t="array" ref="F102">numtext(E102)</f>
        <v>CERO PESOS 00/100 M.N.</v>
      </c>
      <c r="G102" s="43">
        <f t="shared" si="35" ref="G102">ROUND(D102*E102,2)</f>
        <v>0</v>
      </c>
      <c r="H102" s="45"/>
    </row>
    <row r="103" spans="1:8" s="44" customFormat="1" ht="51">
      <c r="A103" s="39" t="s">
        <v>323</v>
      </c>
      <c r="B103" s="68" t="s">
        <v>117</v>
      </c>
      <c r="C103" s="40" t="s">
        <v>26</v>
      </c>
      <c r="D103" s="41">
        <v>5</v>
      </c>
      <c r="E103" s="42"/>
      <c r="F103" s="81" t="str" cm="1">
        <f t="array" ref="F103">numtext(E103)</f>
        <v>CERO PESOS 00/100 M.N.</v>
      </c>
      <c r="G103" s="43">
        <f>ROUND(D103*E103,2)</f>
        <v>0</v>
      </c>
      <c r="H103" s="45"/>
    </row>
    <row r="104" spans="1:8" s="44" customFormat="1" ht="102">
      <c r="A104" s="39" t="s">
        <v>147</v>
      </c>
      <c r="B104" s="68" t="s">
        <v>352</v>
      </c>
      <c r="C104" s="40" t="s">
        <v>26</v>
      </c>
      <c r="D104" s="41">
        <v>1</v>
      </c>
      <c r="E104" s="42"/>
      <c r="F104" s="81" t="str" cm="1">
        <f t="array" ref="F104">numtext(E104)</f>
        <v>CERO PESOS 00/100 M.N.</v>
      </c>
      <c r="G104" s="43">
        <f t="shared" si="36" ref="G104">ROUND(D104*E104,2)</f>
        <v>0</v>
      </c>
      <c r="H104" s="45"/>
    </row>
    <row r="105" spans="1:8" s="44" customFormat="1" ht="102">
      <c r="A105" s="39" t="s">
        <v>324</v>
      </c>
      <c r="B105" s="68" t="s">
        <v>353</v>
      </c>
      <c r="C105" s="40" t="s">
        <v>26</v>
      </c>
      <c r="D105" s="41">
        <v>1</v>
      </c>
      <c r="E105" s="42"/>
      <c r="F105" s="81" t="str" cm="1">
        <f t="array" ref="F105">numtext(E105)</f>
        <v>CERO PESOS 00/100 M.N.</v>
      </c>
      <c r="G105" s="43">
        <f t="shared" si="37" ref="G105:G107">ROUND(D105*E105,2)</f>
        <v>0</v>
      </c>
      <c r="H105" s="45"/>
    </row>
    <row r="106" spans="1:8" s="44" customFormat="1" ht="102">
      <c r="A106" s="39" t="s">
        <v>325</v>
      </c>
      <c r="B106" s="68" t="s">
        <v>354</v>
      </c>
      <c r="C106" s="40" t="s">
        <v>26</v>
      </c>
      <c r="D106" s="41">
        <v>1</v>
      </c>
      <c r="E106" s="42"/>
      <c r="F106" s="81" t="str" cm="1">
        <f t="array" ref="F106">numtext(E106)</f>
        <v>CERO PESOS 00/100 M.N.</v>
      </c>
      <c r="G106" s="43">
        <f t="shared" si="37"/>
        <v>0</v>
      </c>
      <c r="H106" s="45"/>
    </row>
    <row r="107" spans="1:8" s="44" customFormat="1" ht="102">
      <c r="A107" s="39" t="s">
        <v>148</v>
      </c>
      <c r="B107" s="68" t="s">
        <v>355</v>
      </c>
      <c r="C107" s="40" t="s">
        <v>26</v>
      </c>
      <c r="D107" s="41">
        <v>1</v>
      </c>
      <c r="E107" s="42"/>
      <c r="F107" s="81" t="str" cm="1">
        <f t="array" ref="F107">numtext(E107)</f>
        <v>CERO PESOS 00/100 M.N.</v>
      </c>
      <c r="G107" s="43">
        <f t="shared" si="37"/>
        <v>0</v>
      </c>
      <c r="H107" s="45"/>
    </row>
    <row r="108" spans="1:8" s="44" customFormat="1" ht="102">
      <c r="A108" s="39" t="s">
        <v>218</v>
      </c>
      <c r="B108" s="68" t="s">
        <v>356</v>
      </c>
      <c r="C108" s="40" t="s">
        <v>26</v>
      </c>
      <c r="D108" s="41">
        <v>1</v>
      </c>
      <c r="E108" s="42"/>
      <c r="F108" s="81" t="str" cm="1">
        <f t="array" ref="F108">numtext(E108)</f>
        <v>CERO PESOS 00/100 M.N.</v>
      </c>
      <c r="G108" s="43">
        <f t="shared" si="38" ref="G108">ROUND(D108*E108,2)</f>
        <v>0</v>
      </c>
      <c r="H108" s="45"/>
    </row>
    <row r="109" spans="1:9" s="44" customFormat="1" ht="15">
      <c r="A109" s="46" t="s">
        <v>39</v>
      </c>
      <c r="B109" s="67" t="s">
        <v>118</v>
      </c>
      <c r="C109" s="47"/>
      <c r="D109" s="48"/>
      <c r="E109" s="42"/>
      <c r="F109" s="82"/>
      <c r="G109" s="51">
        <f>SUM(G110:G110)</f>
        <v>0</v>
      </c>
      <c r="H109" s="45"/>
      <c r="I109" s="45"/>
    </row>
    <row r="110" spans="1:8" s="44" customFormat="1" ht="89.25">
      <c r="A110" s="39" t="s">
        <v>326</v>
      </c>
      <c r="B110" s="68" t="s">
        <v>260</v>
      </c>
      <c r="C110" s="40" t="s">
        <v>26</v>
      </c>
      <c r="D110" s="41">
        <v>3</v>
      </c>
      <c r="E110" s="42"/>
      <c r="F110" s="81" t="str" cm="1">
        <f t="array" ref="F110">numtext(E110)</f>
        <v>CERO PESOS 00/100 M.N.</v>
      </c>
      <c r="G110" s="43">
        <f t="shared" si="39" ref="G110">ROUND(D110*E110,2)</f>
        <v>0</v>
      </c>
      <c r="H110" s="45"/>
    </row>
    <row r="111" spans="1:9" s="44" customFormat="1" ht="15">
      <c r="A111" s="46" t="s">
        <v>40</v>
      </c>
      <c r="B111" s="67" t="s">
        <v>119</v>
      </c>
      <c r="C111" s="47"/>
      <c r="D111" s="48"/>
      <c r="E111" s="42"/>
      <c r="F111" s="82"/>
      <c r="G111" s="51">
        <f>SUM(G112:G116)</f>
        <v>0</v>
      </c>
      <c r="H111" s="45"/>
      <c r="I111" s="45"/>
    </row>
    <row r="112" spans="1:8" s="44" customFormat="1" ht="216.75">
      <c r="A112" s="39" t="s">
        <v>327</v>
      </c>
      <c r="B112" s="68" t="s">
        <v>226</v>
      </c>
      <c r="C112" s="40" t="s">
        <v>26</v>
      </c>
      <c r="D112" s="41">
        <v>3</v>
      </c>
      <c r="E112" s="42"/>
      <c r="F112" s="81" t="str" cm="1">
        <f t="array" ref="F112">numtext(E112)</f>
        <v>CERO PESOS 00/100 M.N.</v>
      </c>
      <c r="G112" s="43">
        <f t="shared" si="40" ref="G112">ROUND(D112*E112,2)</f>
        <v>0</v>
      </c>
      <c r="H112" s="45"/>
    </row>
    <row r="113" spans="1:8" s="44" customFormat="1" ht="165.75">
      <c r="A113" s="39" t="s">
        <v>328</v>
      </c>
      <c r="B113" s="68" t="s">
        <v>120</v>
      </c>
      <c r="C113" s="40" t="s">
        <v>26</v>
      </c>
      <c r="D113" s="41">
        <v>6</v>
      </c>
      <c r="E113" s="42"/>
      <c r="F113" s="81" t="str" cm="1">
        <f t="array" ref="F113">numtext(E113)</f>
        <v>CERO PESOS 00/100 M.N.</v>
      </c>
      <c r="G113" s="43">
        <f t="shared" si="41" ref="G113">ROUND(D113*E113,2)</f>
        <v>0</v>
      </c>
      <c r="H113" s="45"/>
    </row>
    <row r="114" spans="1:8" s="44" customFormat="1" ht="63.75">
      <c r="A114" s="39" t="s">
        <v>170</v>
      </c>
      <c r="B114" s="68" t="s">
        <v>81</v>
      </c>
      <c r="C114" s="40" t="s">
        <v>26</v>
      </c>
      <c r="D114" s="41">
        <v>6</v>
      </c>
      <c r="E114" s="42"/>
      <c r="F114" s="81" t="str" cm="1">
        <f t="array" ref="F114">numtext(E114)</f>
        <v>CERO PESOS 00/100 M.N.</v>
      </c>
      <c r="G114" s="43">
        <f t="shared" si="42" ref="G114">ROUND(D114*E114,2)</f>
        <v>0</v>
      </c>
      <c r="H114" s="45"/>
    </row>
    <row r="115" spans="1:8" s="44" customFormat="1" ht="102">
      <c r="A115" s="39" t="s">
        <v>243</v>
      </c>
      <c r="B115" s="68" t="s">
        <v>82</v>
      </c>
      <c r="C115" s="40" t="s">
        <v>26</v>
      </c>
      <c r="D115" s="41">
        <v>3</v>
      </c>
      <c r="E115" s="42"/>
      <c r="F115" s="81" t="str" cm="1">
        <f t="array" ref="F115">numtext(E115)</f>
        <v>CERO PESOS 00/100 M.N.</v>
      </c>
      <c r="G115" s="43">
        <f t="shared" si="43" ref="G115:G116">ROUND(D115*E115,2)</f>
        <v>0</v>
      </c>
      <c r="H115" s="45"/>
    </row>
    <row r="116" spans="1:8" s="44" customFormat="1" ht="76.5">
      <c r="A116" s="39" t="s">
        <v>329</v>
      </c>
      <c r="B116" s="68" t="s">
        <v>230</v>
      </c>
      <c r="C116" s="40" t="s">
        <v>26</v>
      </c>
      <c r="D116" s="41">
        <v>3</v>
      </c>
      <c r="E116" s="42"/>
      <c r="F116" s="81" t="str" cm="1">
        <f t="array" ref="F116">numtext(E116)</f>
        <v>CERO PESOS 00/100 M.N.</v>
      </c>
      <c r="G116" s="43">
        <f t="shared" si="43"/>
        <v>0</v>
      </c>
      <c r="H116" s="45"/>
    </row>
    <row r="117" spans="1:9" s="44" customFormat="1" ht="15">
      <c r="A117" s="46" t="s">
        <v>41</v>
      </c>
      <c r="B117" s="67" t="s">
        <v>121</v>
      </c>
      <c r="C117" s="47"/>
      <c r="D117" s="48"/>
      <c r="E117" s="42"/>
      <c r="F117" s="82"/>
      <c r="G117" s="51">
        <f>SUM(G118:G147)</f>
        <v>0</v>
      </c>
      <c r="H117" s="45"/>
      <c r="I117" s="45"/>
    </row>
    <row r="118" spans="1:8" s="44" customFormat="1" ht="102">
      <c r="A118" s="39" t="s">
        <v>219</v>
      </c>
      <c r="B118" s="68" t="s">
        <v>177</v>
      </c>
      <c r="C118" s="40" t="s">
        <v>27</v>
      </c>
      <c r="D118" s="41">
        <v>1</v>
      </c>
      <c r="E118" s="42"/>
      <c r="F118" s="81" t="str" cm="1">
        <f t="array" ref="F118">numtext(E118)</f>
        <v>CERO PESOS 00/100 M.N.</v>
      </c>
      <c r="G118" s="43">
        <f t="shared" si="44" ref="G118:G119">ROUND(D118*E118,2)</f>
        <v>0</v>
      </c>
      <c r="H118" s="45"/>
    </row>
    <row r="119" spans="1:8" s="44" customFormat="1" ht="102">
      <c r="A119" s="39" t="s">
        <v>220</v>
      </c>
      <c r="B119" s="68" t="s">
        <v>178</v>
      </c>
      <c r="C119" s="40" t="s">
        <v>27</v>
      </c>
      <c r="D119" s="41">
        <v>1</v>
      </c>
      <c r="E119" s="42"/>
      <c r="F119" s="81" t="str" cm="1">
        <f t="array" ref="F119">numtext(E119)</f>
        <v>CERO PESOS 00/100 M.N.</v>
      </c>
      <c r="G119" s="43">
        <f t="shared" si="44"/>
        <v>0</v>
      </c>
      <c r="H119" s="45"/>
    </row>
    <row r="120" spans="1:8" s="44" customFormat="1" ht="51">
      <c r="A120" s="39" t="s">
        <v>149</v>
      </c>
      <c r="B120" s="68" t="s">
        <v>52</v>
      </c>
      <c r="C120" s="40" t="s">
        <v>26</v>
      </c>
      <c r="D120" s="41">
        <v>1</v>
      </c>
      <c r="E120" s="42"/>
      <c r="F120" s="81" t="str" cm="1">
        <f t="array" ref="F120">numtext(E120)</f>
        <v>CERO PESOS 00/100 M.N.</v>
      </c>
      <c r="G120" s="43">
        <f>ROUND(D120*E120,2)</f>
        <v>0</v>
      </c>
      <c r="H120" s="45"/>
    </row>
    <row r="121" spans="1:8" s="44" customFormat="1" ht="63.75">
      <c r="A121" s="39" t="s">
        <v>221</v>
      </c>
      <c r="B121" s="68" t="s">
        <v>53</v>
      </c>
      <c r="C121" s="40" t="s">
        <v>26</v>
      </c>
      <c r="D121" s="41">
        <v>1</v>
      </c>
      <c r="E121" s="42"/>
      <c r="F121" s="81" t="str" cm="1">
        <f t="array" ref="F121">numtext(E121)</f>
        <v>CERO PESOS 00/100 M.N.</v>
      </c>
      <c r="G121" s="43">
        <f>ROUND(D121*E121,2)</f>
        <v>0</v>
      </c>
      <c r="H121" s="45"/>
    </row>
    <row r="122" spans="1:8" s="44" customFormat="1" ht="114.75">
      <c r="A122" s="39" t="s">
        <v>222</v>
      </c>
      <c r="B122" s="68" t="s">
        <v>427</v>
      </c>
      <c r="C122" s="40" t="s">
        <v>26</v>
      </c>
      <c r="D122" s="41">
        <v>1</v>
      </c>
      <c r="E122" s="42"/>
      <c r="F122" s="81" t="str" cm="1">
        <f t="array" ref="F122">numtext(E122)</f>
        <v>CERO PESOS 00/100 M.N.</v>
      </c>
      <c r="G122" s="43">
        <f t="shared" si="45" ref="G122:G126">ROUND(D122*E122,2)</f>
        <v>0</v>
      </c>
      <c r="H122" s="45"/>
    </row>
    <row r="123" spans="1:8" s="44" customFormat="1" ht="51">
      <c r="A123" s="39" t="s">
        <v>171</v>
      </c>
      <c r="B123" s="68" t="s">
        <v>73</v>
      </c>
      <c r="C123" s="40" t="s">
        <v>25</v>
      </c>
      <c r="D123" s="41">
        <v>18</v>
      </c>
      <c r="E123" s="42"/>
      <c r="F123" s="81" t="str" cm="1">
        <f t="array" ref="F123">numtext(E123)</f>
        <v>CERO PESOS 00/100 M.N.</v>
      </c>
      <c r="G123" s="43">
        <f t="shared" si="45"/>
        <v>0</v>
      </c>
      <c r="H123" s="45"/>
    </row>
    <row r="124" spans="1:8" s="44" customFormat="1" ht="51">
      <c r="A124" s="39" t="s">
        <v>330</v>
      </c>
      <c r="B124" s="68" t="s">
        <v>179</v>
      </c>
      <c r="C124" s="40" t="s">
        <v>25</v>
      </c>
      <c r="D124" s="41">
        <v>10</v>
      </c>
      <c r="E124" s="42"/>
      <c r="F124" s="81" t="str" cm="1">
        <f t="array" ref="F124">numtext(E124)</f>
        <v>CERO PESOS 00/100 M.N.</v>
      </c>
      <c r="G124" s="43">
        <f t="shared" si="45"/>
        <v>0</v>
      </c>
      <c r="H124" s="45"/>
    </row>
    <row r="125" spans="1:8" s="44" customFormat="1" ht="25.5">
      <c r="A125" s="39" t="s">
        <v>244</v>
      </c>
      <c r="B125" s="68" t="s">
        <v>232</v>
      </c>
      <c r="C125" s="40" t="s">
        <v>25</v>
      </c>
      <c r="D125" s="41">
        <v>28</v>
      </c>
      <c r="E125" s="42"/>
      <c r="F125" s="81" t="str" cm="1">
        <f t="array" ref="F125">numtext(E125)</f>
        <v>CERO PESOS 00/100 M.N.</v>
      </c>
      <c r="G125" s="43">
        <f t="shared" si="46" ref="G125">ROUND(D125*E125,2)</f>
        <v>0</v>
      </c>
      <c r="H125" s="45"/>
    </row>
    <row r="126" spans="1:8" s="44" customFormat="1" ht="38.25">
      <c r="A126" s="39" t="s">
        <v>331</v>
      </c>
      <c r="B126" s="68" t="s">
        <v>180</v>
      </c>
      <c r="C126" s="40" t="s">
        <v>26</v>
      </c>
      <c r="D126" s="41">
        <v>3</v>
      </c>
      <c r="E126" s="42"/>
      <c r="F126" s="81" t="str" cm="1">
        <f t="array" ref="F126">numtext(E126)</f>
        <v>CERO PESOS 00/100 M.N.</v>
      </c>
      <c r="G126" s="43">
        <f t="shared" si="45"/>
        <v>0</v>
      </c>
      <c r="H126" s="45"/>
    </row>
    <row r="127" spans="1:8" s="44" customFormat="1" ht="51">
      <c r="A127" s="39" t="s">
        <v>332</v>
      </c>
      <c r="B127" s="68" t="s">
        <v>86</v>
      </c>
      <c r="C127" s="40" t="s">
        <v>26</v>
      </c>
      <c r="D127" s="41">
        <v>1</v>
      </c>
      <c r="E127" s="42"/>
      <c r="F127" s="81" t="str" cm="1">
        <f t="array" ref="F127">numtext(E127)</f>
        <v>CERO PESOS 00/100 M.N.</v>
      </c>
      <c r="G127" s="43">
        <f t="shared" si="47" ref="G127">ROUND(D127*E127,2)</f>
        <v>0</v>
      </c>
      <c r="H127" s="45"/>
    </row>
    <row r="128" spans="1:8" s="44" customFormat="1" ht="51">
      <c r="A128" s="39" t="s">
        <v>333</v>
      </c>
      <c r="B128" s="68" t="s">
        <v>87</v>
      </c>
      <c r="C128" s="40" t="s">
        <v>26</v>
      </c>
      <c r="D128" s="41">
        <v>1</v>
      </c>
      <c r="E128" s="42"/>
      <c r="F128" s="81" t="str" cm="1">
        <f t="array" ref="F128">numtext(E128)</f>
        <v>CERO PESOS 00/100 M.N.</v>
      </c>
      <c r="G128" s="43">
        <f t="shared" si="48" ref="G128:G129">ROUND(D128*E128,2)</f>
        <v>0</v>
      </c>
      <c r="H128" s="45"/>
    </row>
    <row r="129" spans="1:8" s="44" customFormat="1" ht="51">
      <c r="A129" s="39" t="s">
        <v>334</v>
      </c>
      <c r="B129" s="68" t="s">
        <v>181</v>
      </c>
      <c r="C129" s="40" t="s">
        <v>26</v>
      </c>
      <c r="D129" s="41">
        <v>4</v>
      </c>
      <c r="E129" s="42"/>
      <c r="F129" s="81" t="str" cm="1">
        <f t="array" ref="F129">numtext(E129)</f>
        <v>CERO PESOS 00/100 M.N.</v>
      </c>
      <c r="G129" s="43">
        <f t="shared" si="48"/>
        <v>0</v>
      </c>
      <c r="H129" s="45"/>
    </row>
    <row r="130" spans="1:8" s="44" customFormat="1" ht="51">
      <c r="A130" s="39" t="s">
        <v>245</v>
      </c>
      <c r="B130" s="68" t="s">
        <v>89</v>
      </c>
      <c r="C130" s="40" t="s">
        <v>26</v>
      </c>
      <c r="D130" s="41">
        <v>1</v>
      </c>
      <c r="E130" s="42"/>
      <c r="F130" s="81" t="str" cm="1">
        <f t="array" ref="F130">numtext(E130)</f>
        <v>CERO PESOS 00/100 M.N.</v>
      </c>
      <c r="G130" s="43">
        <f t="shared" si="49" ref="G130:G140">ROUND(D130*E130,2)</f>
        <v>0</v>
      </c>
      <c r="H130" s="45"/>
    </row>
    <row r="131" spans="1:8" s="44" customFormat="1" ht="51">
      <c r="A131" s="39" t="s">
        <v>150</v>
      </c>
      <c r="B131" s="68" t="s">
        <v>88</v>
      </c>
      <c r="C131" s="40" t="s">
        <v>26</v>
      </c>
      <c r="D131" s="41">
        <v>3</v>
      </c>
      <c r="E131" s="42"/>
      <c r="F131" s="81" t="str" cm="1">
        <f t="array" ref="F131">numtext(E131)</f>
        <v>CERO PESOS 00/100 M.N.</v>
      </c>
      <c r="G131" s="43">
        <f t="shared" si="49"/>
        <v>0</v>
      </c>
      <c r="H131" s="45"/>
    </row>
    <row r="132" spans="1:8" s="44" customFormat="1" ht="51">
      <c r="A132" s="39" t="s">
        <v>335</v>
      </c>
      <c r="B132" s="68" t="s">
        <v>90</v>
      </c>
      <c r="C132" s="40" t="s">
        <v>26</v>
      </c>
      <c r="D132" s="41">
        <v>1</v>
      </c>
      <c r="E132" s="42"/>
      <c r="F132" s="81" t="str" cm="1">
        <f t="array" ref="F132">numtext(E132)</f>
        <v>CERO PESOS 00/100 M.N.</v>
      </c>
      <c r="G132" s="43">
        <f t="shared" si="49"/>
        <v>0</v>
      </c>
      <c r="H132" s="45"/>
    </row>
    <row r="133" spans="1:8" s="44" customFormat="1" ht="51">
      <c r="A133" s="39" t="s">
        <v>336</v>
      </c>
      <c r="B133" s="68" t="s">
        <v>182</v>
      </c>
      <c r="C133" s="40" t="s">
        <v>26</v>
      </c>
      <c r="D133" s="41">
        <v>1</v>
      </c>
      <c r="E133" s="42"/>
      <c r="F133" s="81" t="str" cm="1">
        <f t="array" ref="F133">numtext(E133)</f>
        <v>CERO PESOS 00/100 M.N.</v>
      </c>
      <c r="G133" s="43">
        <f t="shared" si="49"/>
        <v>0</v>
      </c>
      <c r="H133" s="45"/>
    </row>
    <row r="134" spans="1:8" s="44" customFormat="1" ht="51">
      <c r="A134" s="39" t="s">
        <v>246</v>
      </c>
      <c r="B134" s="68" t="s">
        <v>91</v>
      </c>
      <c r="C134" s="40" t="s">
        <v>26</v>
      </c>
      <c r="D134" s="41">
        <v>1</v>
      </c>
      <c r="E134" s="42"/>
      <c r="F134" s="81" t="str" cm="1">
        <f t="array" ref="F134">numtext(E134)</f>
        <v>CERO PESOS 00/100 M.N.</v>
      </c>
      <c r="G134" s="43">
        <f t="shared" si="49"/>
        <v>0</v>
      </c>
      <c r="H134" s="45"/>
    </row>
    <row r="135" spans="1:8" s="44" customFormat="1" ht="51">
      <c r="A135" s="39" t="s">
        <v>151</v>
      </c>
      <c r="B135" s="68" t="s">
        <v>92</v>
      </c>
      <c r="C135" s="40" t="s">
        <v>26</v>
      </c>
      <c r="D135" s="41">
        <v>1</v>
      </c>
      <c r="E135" s="42"/>
      <c r="F135" s="81" t="str" cm="1">
        <f t="array" ref="F135">numtext(E135)</f>
        <v>CERO PESOS 00/100 M.N.</v>
      </c>
      <c r="G135" s="43">
        <f t="shared" si="49"/>
        <v>0</v>
      </c>
      <c r="H135" s="45"/>
    </row>
    <row r="136" spans="1:8" s="44" customFormat="1" ht="51">
      <c r="A136" s="39" t="s">
        <v>337</v>
      </c>
      <c r="B136" s="68" t="s">
        <v>420</v>
      </c>
      <c r="C136" s="40" t="s">
        <v>26</v>
      </c>
      <c r="D136" s="41">
        <v>1</v>
      </c>
      <c r="E136" s="42"/>
      <c r="F136" s="81" t="str" cm="1">
        <f t="array" ref="F136">numtext(E136)</f>
        <v>CERO PESOS 00/100 M.N.</v>
      </c>
      <c r="G136" s="43">
        <f t="shared" si="49"/>
        <v>0</v>
      </c>
      <c r="H136" s="45"/>
    </row>
    <row r="137" spans="1:8" s="44" customFormat="1" ht="51">
      <c r="A137" s="39" t="s">
        <v>338</v>
      </c>
      <c r="B137" s="68" t="s">
        <v>164</v>
      </c>
      <c r="C137" s="40" t="s">
        <v>25</v>
      </c>
      <c r="D137" s="41">
        <v>40</v>
      </c>
      <c r="E137" s="42"/>
      <c r="F137" s="81" t="str" cm="1">
        <f t="array" ref="F137">numtext(E137)</f>
        <v>CERO PESOS 00/100 M.N.</v>
      </c>
      <c r="G137" s="43">
        <f t="shared" si="49"/>
        <v>0</v>
      </c>
      <c r="H137" s="45"/>
    </row>
    <row r="138" spans="1:8" s="44" customFormat="1" ht="51">
      <c r="A138" s="39" t="s">
        <v>223</v>
      </c>
      <c r="B138" s="68" t="s">
        <v>65</v>
      </c>
      <c r="C138" s="40" t="s">
        <v>25</v>
      </c>
      <c r="D138" s="41">
        <v>90</v>
      </c>
      <c r="E138" s="42"/>
      <c r="F138" s="81" t="str" cm="1">
        <f t="array" ref="F138">numtext(E138)</f>
        <v>CERO PESOS 00/100 M.N.</v>
      </c>
      <c r="G138" s="43">
        <f t="shared" si="49"/>
        <v>0</v>
      </c>
      <c r="H138" s="45"/>
    </row>
    <row r="139" spans="1:8" s="44" customFormat="1" ht="51">
      <c r="A139" s="39" t="s">
        <v>339</v>
      </c>
      <c r="B139" s="68" t="s">
        <v>183</v>
      </c>
      <c r="C139" s="40" t="s">
        <v>26</v>
      </c>
      <c r="D139" s="41">
        <v>18</v>
      </c>
      <c r="E139" s="42"/>
      <c r="F139" s="81" t="str" cm="1">
        <f t="array" ref="F139">numtext(E139)</f>
        <v>CERO PESOS 00/100 M.N.</v>
      </c>
      <c r="G139" s="43">
        <f t="shared" si="49"/>
        <v>0</v>
      </c>
      <c r="H139" s="45"/>
    </row>
    <row r="140" spans="1:8" s="44" customFormat="1" ht="51">
      <c r="A140" s="39" t="s">
        <v>340</v>
      </c>
      <c r="B140" s="68" t="s">
        <v>421</v>
      </c>
      <c r="C140" s="40" t="s">
        <v>26</v>
      </c>
      <c r="D140" s="41">
        <v>5</v>
      </c>
      <c r="E140" s="42"/>
      <c r="F140" s="81" t="str" cm="1">
        <f t="array" ref="F140">numtext(E140)</f>
        <v>CERO PESOS 00/100 M.N.</v>
      </c>
      <c r="G140" s="43">
        <f t="shared" si="49"/>
        <v>0</v>
      </c>
      <c r="H140" s="45"/>
    </row>
    <row r="141" spans="1:8" s="44" customFormat="1" ht="51">
      <c r="A141" s="39" t="s">
        <v>341</v>
      </c>
      <c r="B141" s="68" t="s">
        <v>422</v>
      </c>
      <c r="C141" s="40" t="s">
        <v>26</v>
      </c>
      <c r="D141" s="41">
        <v>8</v>
      </c>
      <c r="E141" s="42"/>
      <c r="F141" s="81" t="str" cm="1">
        <f t="array" ref="F141">numtext(E141)</f>
        <v>CERO PESOS 00/100 M.N.</v>
      </c>
      <c r="G141" s="43">
        <f t="shared" si="50" ref="G141:G142">ROUND(D141*E141,2)</f>
        <v>0</v>
      </c>
      <c r="H141" s="45"/>
    </row>
    <row r="142" spans="1:8" s="44" customFormat="1" ht="38.25">
      <c r="A142" s="39" t="s">
        <v>342</v>
      </c>
      <c r="B142" s="68" t="s">
        <v>93</v>
      </c>
      <c r="C142" s="40" t="s">
        <v>26</v>
      </c>
      <c r="D142" s="41">
        <v>1</v>
      </c>
      <c r="E142" s="42"/>
      <c r="F142" s="81" t="str" cm="1">
        <f t="array" ref="F142">numtext(E142)</f>
        <v>CERO PESOS 00/100 M.N.</v>
      </c>
      <c r="G142" s="43">
        <f t="shared" si="50"/>
        <v>0</v>
      </c>
      <c r="H142" s="45"/>
    </row>
    <row r="143" spans="1:8" s="44" customFormat="1" ht="51">
      <c r="A143" s="39" t="s">
        <v>247</v>
      </c>
      <c r="B143" s="68" t="s">
        <v>74</v>
      </c>
      <c r="C143" s="40" t="s">
        <v>26</v>
      </c>
      <c r="D143" s="41">
        <v>1</v>
      </c>
      <c r="E143" s="42"/>
      <c r="F143" s="81" t="str" cm="1">
        <f t="array" ref="F143">numtext(E143)</f>
        <v>CERO PESOS 00/100 M.N.</v>
      </c>
      <c r="G143" s="43">
        <f t="shared" si="51" ref="G143:G146">ROUND(D143*E143,2)</f>
        <v>0</v>
      </c>
      <c r="H143" s="45"/>
    </row>
    <row r="144" spans="1:8" s="44" customFormat="1" ht="51">
      <c r="A144" s="39" t="s">
        <v>343</v>
      </c>
      <c r="B144" s="68" t="s">
        <v>192</v>
      </c>
      <c r="C144" s="40" t="s">
        <v>26</v>
      </c>
      <c r="D144" s="41">
        <v>3</v>
      </c>
      <c r="E144" s="42"/>
      <c r="F144" s="81" t="str" cm="1">
        <f t="array" ref="F144">numtext(E144)</f>
        <v>CERO PESOS 00/100 M.N.</v>
      </c>
      <c r="G144" s="43">
        <f t="shared" si="51"/>
        <v>0</v>
      </c>
      <c r="H144" s="45"/>
    </row>
    <row r="145" spans="1:8" s="44" customFormat="1" ht="76.5">
      <c r="A145" s="39" t="s">
        <v>344</v>
      </c>
      <c r="B145" s="68" t="s">
        <v>233</v>
      </c>
      <c r="C145" s="40" t="s">
        <v>26</v>
      </c>
      <c r="D145" s="41">
        <v>3</v>
      </c>
      <c r="E145" s="42"/>
      <c r="F145" s="81" t="str" cm="1">
        <f t="array" ref="F145">numtext(E145)</f>
        <v>CERO PESOS 00/100 M.N.</v>
      </c>
      <c r="G145" s="43">
        <f t="shared" si="52" ref="G145">ROUND(D145*E145,2)</f>
        <v>0</v>
      </c>
      <c r="H145" s="45"/>
    </row>
    <row r="146" spans="1:8" s="44" customFormat="1" ht="51">
      <c r="A146" s="39" t="s">
        <v>345</v>
      </c>
      <c r="B146" s="68" t="s">
        <v>194</v>
      </c>
      <c r="C146" s="40" t="s">
        <v>26</v>
      </c>
      <c r="D146" s="41">
        <v>2</v>
      </c>
      <c r="E146" s="42"/>
      <c r="F146" s="81" t="str" cm="1">
        <f t="array" ref="F146">numtext(E146)</f>
        <v>CERO PESOS 00/100 M.N.</v>
      </c>
      <c r="G146" s="43">
        <f t="shared" si="51"/>
        <v>0</v>
      </c>
      <c r="H146" s="45"/>
    </row>
    <row r="147" spans="1:8" s="14" customFormat="1" ht="15" customHeight="1">
      <c r="A147" s="72" t="s">
        <v>248</v>
      </c>
      <c r="B147" s="73" t="s">
        <v>193</v>
      </c>
      <c r="C147" s="74" t="s">
        <v>26</v>
      </c>
      <c r="D147" s="75">
        <v>1</v>
      </c>
      <c r="E147" s="42"/>
      <c r="F147" s="76" t="str" cm="1">
        <f t="array" ref="F147">numtext(E147)</f>
        <v>CERO PESOS 00/100 M.N.</v>
      </c>
      <c r="G147" s="77">
        <f t="shared" si="53" ref="G147">ROUND(D147*E147,2)</f>
        <v>0</v>
      </c>
      <c r="H147" s="45"/>
    </row>
    <row r="148" spans="1:9" s="44" customFormat="1" ht="15">
      <c r="A148" s="46" t="s">
        <v>42</v>
      </c>
      <c r="B148" s="67" t="s">
        <v>122</v>
      </c>
      <c r="C148" s="47"/>
      <c r="D148" s="48"/>
      <c r="E148" s="42"/>
      <c r="F148" s="82"/>
      <c r="G148" s="51">
        <f>SUM(G149:G157)</f>
        <v>0</v>
      </c>
      <c r="H148" s="45"/>
      <c r="I148" s="45"/>
    </row>
    <row r="149" spans="1:8" s="44" customFormat="1" ht="89.25">
      <c r="A149" s="39" t="s">
        <v>249</v>
      </c>
      <c r="B149" s="68" t="s">
        <v>184</v>
      </c>
      <c r="C149" s="40" t="s">
        <v>27</v>
      </c>
      <c r="D149" s="41">
        <v>6</v>
      </c>
      <c r="E149" s="42"/>
      <c r="F149" s="81" t="str" cm="1">
        <f t="array" ref="F149">numtext(E149)</f>
        <v>CERO PESOS 00/100 M.N.</v>
      </c>
      <c r="G149" s="43">
        <f t="shared" si="54" ref="G149:G152">ROUND(D149*E149,2)</f>
        <v>0</v>
      </c>
      <c r="H149" s="45"/>
    </row>
    <row r="150" spans="1:8" s="44" customFormat="1" ht="51">
      <c r="A150" s="39" t="s">
        <v>152</v>
      </c>
      <c r="B150" s="68" t="s">
        <v>61</v>
      </c>
      <c r="C150" s="40" t="s">
        <v>26</v>
      </c>
      <c r="D150" s="41">
        <v>6</v>
      </c>
      <c r="E150" s="42"/>
      <c r="F150" s="81" t="str" cm="1">
        <f t="array" ref="F150">numtext(E150)</f>
        <v>CERO PESOS 00/100 M.N.</v>
      </c>
      <c r="G150" s="43">
        <f>ROUND(D150*E150,2)</f>
        <v>0</v>
      </c>
      <c r="H150" s="45"/>
    </row>
    <row r="151" spans="1:8" s="44" customFormat="1" ht="51">
      <c r="A151" s="39" t="s">
        <v>153</v>
      </c>
      <c r="B151" s="68" t="s">
        <v>51</v>
      </c>
      <c r="C151" s="40" t="s">
        <v>26</v>
      </c>
      <c r="D151" s="41">
        <v>6</v>
      </c>
      <c r="E151" s="42"/>
      <c r="F151" s="81" t="str" cm="1">
        <f t="array" ref="F151">numtext(E151)</f>
        <v>CERO PESOS 00/100 M.N.</v>
      </c>
      <c r="G151" s="43">
        <f t="shared" si="55" ref="G151">ROUND(D151*E151,2)</f>
        <v>0</v>
      </c>
      <c r="H151" s="45"/>
    </row>
    <row r="152" spans="1:8" s="44" customFormat="1" ht="51">
      <c r="A152" s="39" t="s">
        <v>154</v>
      </c>
      <c r="B152" s="68" t="s">
        <v>164</v>
      </c>
      <c r="C152" s="40" t="s">
        <v>25</v>
      </c>
      <c r="D152" s="41">
        <v>34</v>
      </c>
      <c r="E152" s="42"/>
      <c r="F152" s="81" t="str" cm="1">
        <f t="array" ref="F152">numtext(E152)</f>
        <v>CERO PESOS 00/100 M.N.</v>
      </c>
      <c r="G152" s="43">
        <f t="shared" si="54"/>
        <v>0</v>
      </c>
      <c r="H152" s="45"/>
    </row>
    <row r="153" spans="1:8" s="44" customFormat="1" ht="51">
      <c r="A153" s="39" t="s">
        <v>224</v>
      </c>
      <c r="B153" s="68" t="s">
        <v>183</v>
      </c>
      <c r="C153" s="40" t="s">
        <v>26</v>
      </c>
      <c r="D153" s="41">
        <v>29</v>
      </c>
      <c r="E153" s="42"/>
      <c r="F153" s="81" t="str" cm="1">
        <f t="array" ref="F153">numtext(E153)</f>
        <v>CERO PESOS 00/100 M.N.</v>
      </c>
      <c r="G153" s="43">
        <f>ROUND(D153*E153,2)</f>
        <v>0</v>
      </c>
      <c r="H153" s="45"/>
    </row>
    <row r="154" spans="1:8" s="44" customFormat="1" ht="51">
      <c r="A154" s="39" t="s">
        <v>225</v>
      </c>
      <c r="B154" s="68" t="s">
        <v>62</v>
      </c>
      <c r="C154" s="40" t="s">
        <v>26</v>
      </c>
      <c r="D154" s="41">
        <v>1</v>
      </c>
      <c r="E154" s="42"/>
      <c r="F154" s="81" t="str" cm="1">
        <f t="array" ref="F154">numtext(E154)</f>
        <v>CERO PESOS 00/100 M.N.</v>
      </c>
      <c r="G154" s="43">
        <f t="shared" si="56" ref="G154">ROUND(D154*E154,2)</f>
        <v>0</v>
      </c>
      <c r="H154" s="45"/>
    </row>
    <row r="155" spans="1:8" s="44" customFormat="1" ht="51">
      <c r="A155" s="39" t="s">
        <v>346</v>
      </c>
      <c r="B155" s="68" t="s">
        <v>63</v>
      </c>
      <c r="C155" s="40" t="s">
        <v>26</v>
      </c>
      <c r="D155" s="41">
        <v>1</v>
      </c>
      <c r="E155" s="42"/>
      <c r="F155" s="81" t="str" cm="1">
        <f t="array" ref="F155">numtext(E155)</f>
        <v>CERO PESOS 00/100 M.N.</v>
      </c>
      <c r="G155" s="43">
        <f t="shared" si="57" ref="G155">ROUND(D155*E155,2)</f>
        <v>0</v>
      </c>
      <c r="H155" s="45"/>
    </row>
    <row r="156" spans="1:8" s="44" customFormat="1" ht="51">
      <c r="A156" s="39" t="s">
        <v>349</v>
      </c>
      <c r="B156" s="68" t="s">
        <v>64</v>
      </c>
      <c r="C156" s="40" t="s">
        <v>26</v>
      </c>
      <c r="D156" s="41">
        <v>1</v>
      </c>
      <c r="E156" s="42"/>
      <c r="F156" s="81" t="str" cm="1">
        <f t="array" ref="F156">numtext(E156)</f>
        <v>CERO PESOS 00/100 M.N.</v>
      </c>
      <c r="G156" s="43">
        <f t="shared" si="58" ref="G156">ROUND(D156*E156,2)</f>
        <v>0</v>
      </c>
      <c r="H156" s="45"/>
    </row>
    <row r="157" spans="1:8" s="44" customFormat="1" ht="51">
      <c r="A157" s="39" t="s">
        <v>350</v>
      </c>
      <c r="B157" s="68" t="s">
        <v>65</v>
      </c>
      <c r="C157" s="40" t="s">
        <v>25</v>
      </c>
      <c r="D157" s="41">
        <v>60</v>
      </c>
      <c r="E157" s="42"/>
      <c r="F157" s="81" t="str" cm="1">
        <f t="array" ref="F157">numtext(E157)</f>
        <v>CERO PESOS 00/100 M.N.</v>
      </c>
      <c r="G157" s="43">
        <f t="shared" si="59" ref="G157">ROUND(D157*E157,2)</f>
        <v>0</v>
      </c>
      <c r="H157" s="45"/>
    </row>
    <row r="158" spans="1:9" s="44" customFormat="1" ht="15">
      <c r="A158" s="46" t="s">
        <v>43</v>
      </c>
      <c r="B158" s="67" t="s">
        <v>123</v>
      </c>
      <c r="C158" s="47"/>
      <c r="D158" s="48"/>
      <c r="E158" s="42"/>
      <c r="F158" s="82"/>
      <c r="G158" s="51">
        <f>SUM(G159:G160)</f>
        <v>0</v>
      </c>
      <c r="H158" s="45"/>
      <c r="I158" s="45"/>
    </row>
    <row r="159" spans="1:8" s="44" customFormat="1" ht="114.75">
      <c r="A159" s="39" t="s">
        <v>351</v>
      </c>
      <c r="B159" s="68" t="s">
        <v>54</v>
      </c>
      <c r="C159" s="40" t="s">
        <v>26</v>
      </c>
      <c r="D159" s="41">
        <v>5</v>
      </c>
      <c r="E159" s="42"/>
      <c r="F159" s="81" t="str" cm="1">
        <f t="array" ref="F159">numtext(E159)</f>
        <v>CERO PESOS 00/100 M.N.</v>
      </c>
      <c r="G159" s="43">
        <f t="shared" si="60" ref="G159:G160">ROUND(D159*E159,2)</f>
        <v>0</v>
      </c>
      <c r="H159" s="45"/>
    </row>
    <row r="160" spans="1:8" s="44" customFormat="1" ht="114.75">
      <c r="A160" s="39" t="s">
        <v>357</v>
      </c>
      <c r="B160" s="68" t="s">
        <v>55</v>
      </c>
      <c r="C160" s="40" t="s">
        <v>26</v>
      </c>
      <c r="D160" s="41">
        <v>3</v>
      </c>
      <c r="E160" s="42"/>
      <c r="F160" s="81" t="str" cm="1">
        <f t="array" ref="F160">numtext(E160)</f>
        <v>CERO PESOS 00/100 M.N.</v>
      </c>
      <c r="G160" s="43">
        <f t="shared" si="60"/>
        <v>0</v>
      </c>
      <c r="H160" s="45"/>
    </row>
    <row r="161" spans="1:9" s="44" customFormat="1" ht="15">
      <c r="A161" s="46" t="s">
        <v>44</v>
      </c>
      <c r="B161" s="67" t="s">
        <v>124</v>
      </c>
      <c r="C161" s="47"/>
      <c r="D161" s="48"/>
      <c r="E161" s="42"/>
      <c r="F161" s="82"/>
      <c r="G161" s="51">
        <f>SUM(G162:G197)</f>
        <v>0</v>
      </c>
      <c r="H161" s="45"/>
      <c r="I161" s="45"/>
    </row>
    <row r="162" spans="1:8" s="44" customFormat="1" ht="76.5">
      <c r="A162" s="39" t="s">
        <v>358</v>
      </c>
      <c r="B162" s="68" t="s">
        <v>234</v>
      </c>
      <c r="C162" s="40" t="s">
        <v>26</v>
      </c>
      <c r="D162" s="41">
        <v>1</v>
      </c>
      <c r="E162" s="42"/>
      <c r="F162" s="81" t="str" cm="1">
        <f t="array" ref="F162">numtext(E162)</f>
        <v>CERO PESOS 00/100 M.N.</v>
      </c>
      <c r="G162" s="43">
        <f t="shared" si="61" ref="G162">ROUND(D162*E162,2)</f>
        <v>0</v>
      </c>
      <c r="H162" s="45"/>
    </row>
    <row r="163" spans="1:8" s="44" customFormat="1" ht="89.25">
      <c r="A163" s="39" t="s">
        <v>359</v>
      </c>
      <c r="B163" s="68" t="s">
        <v>235</v>
      </c>
      <c r="C163" s="40" t="s">
        <v>26</v>
      </c>
      <c r="D163" s="41">
        <v>3</v>
      </c>
      <c r="E163" s="42"/>
      <c r="F163" s="81" t="str" cm="1">
        <f t="array" ref="F163">numtext(E163)</f>
        <v>CERO PESOS 00/100 M.N.</v>
      </c>
      <c r="G163" s="43">
        <f>ROUND(D163*E163,2)</f>
        <v>0</v>
      </c>
      <c r="H163" s="45"/>
    </row>
    <row r="164" spans="1:8" s="44" customFormat="1" ht="127.5">
      <c r="A164" s="39" t="s">
        <v>360</v>
      </c>
      <c r="B164" s="68" t="s">
        <v>428</v>
      </c>
      <c r="C164" s="40" t="s">
        <v>26</v>
      </c>
      <c r="D164" s="41">
        <v>3</v>
      </c>
      <c r="E164" s="42"/>
      <c r="F164" s="81" t="str" cm="1">
        <f t="array" ref="F164">numtext(E164)</f>
        <v>CERO PESOS 00/100 M.N.</v>
      </c>
      <c r="G164" s="43">
        <f t="shared" si="62" ref="G164:G168">ROUND(D164*E164,2)</f>
        <v>0</v>
      </c>
      <c r="H164" s="45"/>
    </row>
    <row r="165" spans="1:8" s="44" customFormat="1" ht="76.5">
      <c r="A165" s="39" t="s">
        <v>361</v>
      </c>
      <c r="B165" s="68" t="s">
        <v>185</v>
      </c>
      <c r="C165" s="40" t="s">
        <v>26</v>
      </c>
      <c r="D165" s="41">
        <v>15</v>
      </c>
      <c r="E165" s="42"/>
      <c r="F165" s="81" t="str" cm="1">
        <f t="array" ref="F165">numtext(E165)</f>
        <v>CERO PESOS 00/100 M.N.</v>
      </c>
      <c r="G165" s="43">
        <f t="shared" si="63" ref="G165">ROUND(D165*E165,2)</f>
        <v>0</v>
      </c>
      <c r="H165" s="45"/>
    </row>
    <row r="166" spans="1:8" s="44" customFormat="1" ht="38.25">
      <c r="A166" s="39" t="s">
        <v>362</v>
      </c>
      <c r="B166" s="68" t="s">
        <v>186</v>
      </c>
      <c r="C166" s="40" t="s">
        <v>26</v>
      </c>
      <c r="D166" s="41">
        <v>1</v>
      </c>
      <c r="E166" s="42"/>
      <c r="F166" s="81" t="str" cm="1">
        <f t="array" ref="F166">numtext(E166)</f>
        <v>CERO PESOS 00/100 M.N.</v>
      </c>
      <c r="G166" s="43">
        <f t="shared" si="62"/>
        <v>0</v>
      </c>
      <c r="H166" s="45"/>
    </row>
    <row r="167" spans="1:8" s="44" customFormat="1" ht="38.25">
      <c r="A167" s="39" t="s">
        <v>363</v>
      </c>
      <c r="B167" s="68" t="s">
        <v>187</v>
      </c>
      <c r="C167" s="40" t="s">
        <v>26</v>
      </c>
      <c r="D167" s="41">
        <v>2</v>
      </c>
      <c r="E167" s="42"/>
      <c r="F167" s="81" t="str" cm="1">
        <f t="array" ref="F167">numtext(E167)</f>
        <v>CERO PESOS 00/100 M.N.</v>
      </c>
      <c r="G167" s="43">
        <f t="shared" si="62"/>
        <v>0</v>
      </c>
      <c r="H167" s="45"/>
    </row>
    <row r="168" spans="1:8" s="44" customFormat="1" ht="38.25">
      <c r="A168" s="39" t="s">
        <v>364</v>
      </c>
      <c r="B168" s="68" t="s">
        <v>188</v>
      </c>
      <c r="C168" s="40" t="s">
        <v>26</v>
      </c>
      <c r="D168" s="41">
        <v>2</v>
      </c>
      <c r="E168" s="42"/>
      <c r="F168" s="81" t="str" cm="1">
        <f t="array" ref="F168">numtext(E168)</f>
        <v>CERO PESOS 00/100 M.N.</v>
      </c>
      <c r="G168" s="43">
        <f t="shared" si="62"/>
        <v>0</v>
      </c>
      <c r="H168" s="45"/>
    </row>
    <row r="169" spans="1:8" s="44" customFormat="1" ht="51">
      <c r="A169" s="39" t="s">
        <v>365</v>
      </c>
      <c r="B169" s="68" t="s">
        <v>197</v>
      </c>
      <c r="C169" s="40" t="s">
        <v>26</v>
      </c>
      <c r="D169" s="41">
        <v>3</v>
      </c>
      <c r="E169" s="42"/>
      <c r="F169" s="81" t="str" cm="1">
        <f t="array" ref="F169">numtext(E169)</f>
        <v>CERO PESOS 00/100 M.N.</v>
      </c>
      <c r="G169" s="43">
        <f t="shared" si="64" ref="G169">ROUND(D169*E169,2)</f>
        <v>0</v>
      </c>
      <c r="H169" s="45"/>
    </row>
    <row r="170" spans="1:8" s="44" customFormat="1" ht="51">
      <c r="A170" s="39" t="s">
        <v>366</v>
      </c>
      <c r="B170" s="68" t="s">
        <v>198</v>
      </c>
      <c r="C170" s="40" t="s">
        <v>26</v>
      </c>
      <c r="D170" s="41">
        <v>3</v>
      </c>
      <c r="E170" s="42"/>
      <c r="F170" s="81" t="str" cm="1">
        <f t="array" ref="F170">numtext(E170)</f>
        <v>CERO PESOS 00/100 M.N.</v>
      </c>
      <c r="G170" s="43">
        <f t="shared" si="65" ref="G170">ROUND(D170*E170,2)</f>
        <v>0</v>
      </c>
      <c r="H170" s="45"/>
    </row>
    <row r="171" spans="1:8" s="44" customFormat="1" ht="102">
      <c r="A171" s="39" t="s">
        <v>367</v>
      </c>
      <c r="B171" s="68" t="s">
        <v>200</v>
      </c>
      <c r="C171" s="40" t="s">
        <v>26</v>
      </c>
      <c r="D171" s="41">
        <v>3</v>
      </c>
      <c r="E171" s="42"/>
      <c r="F171" s="81" t="str" cm="1">
        <f t="array" ref="F171">numtext(E171)</f>
        <v>CERO PESOS 00/100 M.N.</v>
      </c>
      <c r="G171" s="43">
        <f t="shared" si="66" ref="G171">ROUND(D171*E171,2)</f>
        <v>0</v>
      </c>
      <c r="H171" s="45"/>
    </row>
    <row r="172" spans="1:8" s="44" customFormat="1" ht="63.75">
      <c r="A172" s="39" t="s">
        <v>368</v>
      </c>
      <c r="B172" s="68" t="s">
        <v>199</v>
      </c>
      <c r="C172" s="40" t="s">
        <v>26</v>
      </c>
      <c r="D172" s="41">
        <v>4</v>
      </c>
      <c r="E172" s="42"/>
      <c r="F172" s="81" t="str" cm="1">
        <f t="array" ref="F172">numtext(E172)</f>
        <v>CERO PESOS 00/100 M.N.</v>
      </c>
      <c r="G172" s="43">
        <f>ROUND(D172*E172,2)</f>
        <v>0</v>
      </c>
      <c r="H172" s="45"/>
    </row>
    <row r="173" spans="1:8" s="44" customFormat="1" ht="89.25">
      <c r="A173" s="39" t="s">
        <v>369</v>
      </c>
      <c r="B173" s="68" t="s">
        <v>196</v>
      </c>
      <c r="C173" s="40" t="s">
        <v>26</v>
      </c>
      <c r="D173" s="41">
        <v>4</v>
      </c>
      <c r="E173" s="42"/>
      <c r="F173" s="81" t="str" cm="1">
        <f t="array" ref="F173">numtext(E173)</f>
        <v>CERO PESOS 00/100 M.N.</v>
      </c>
      <c r="G173" s="43">
        <f t="shared" si="67" ref="G173">ROUND(D173*E173,2)</f>
        <v>0</v>
      </c>
      <c r="H173" s="45"/>
    </row>
    <row r="174" spans="1:8" s="44" customFormat="1" ht="127.5">
      <c r="A174" s="39" t="s">
        <v>370</v>
      </c>
      <c r="B174" s="68" t="s">
        <v>125</v>
      </c>
      <c r="C174" s="40" t="s">
        <v>26</v>
      </c>
      <c r="D174" s="41">
        <v>12</v>
      </c>
      <c r="E174" s="42"/>
      <c r="F174" s="81" t="str" cm="1">
        <f t="array" ref="F174">numtext(E174)</f>
        <v>CERO PESOS 00/100 M.N.</v>
      </c>
      <c r="G174" s="43">
        <f t="shared" si="68" ref="G174:G184">ROUND(D174*E174,2)</f>
        <v>0</v>
      </c>
      <c r="H174" s="45"/>
    </row>
    <row r="175" spans="1:8" s="44" customFormat="1" ht="165.75">
      <c r="A175" s="39" t="s">
        <v>371</v>
      </c>
      <c r="B175" s="68" t="s">
        <v>126</v>
      </c>
      <c r="C175" s="40" t="s">
        <v>24</v>
      </c>
      <c r="D175" s="41">
        <v>400</v>
      </c>
      <c r="E175" s="42"/>
      <c r="F175" s="81" t="str" cm="1">
        <f t="array" ref="F175">numtext(E175)</f>
        <v>CERO PESOS 00/100 M.N.</v>
      </c>
      <c r="G175" s="43">
        <f t="shared" si="68"/>
        <v>0</v>
      </c>
      <c r="H175" s="45"/>
    </row>
    <row r="176" spans="1:8" s="44" customFormat="1" ht="114.75">
      <c r="A176" s="39" t="s">
        <v>372</v>
      </c>
      <c r="B176" s="68" t="s">
        <v>211</v>
      </c>
      <c r="C176" s="40" t="s">
        <v>23</v>
      </c>
      <c r="D176" s="41">
        <v>88.29</v>
      </c>
      <c r="E176" s="42"/>
      <c r="F176" s="81" t="str" cm="1">
        <f t="array" ref="F176">numtext(E176)</f>
        <v>CERO PESOS 00/100 M.N.</v>
      </c>
      <c r="G176" s="43">
        <f t="shared" si="68"/>
        <v>0</v>
      </c>
      <c r="H176" s="45"/>
    </row>
    <row r="177" spans="1:8" s="44" customFormat="1" ht="127.5">
      <c r="A177" s="39" t="s">
        <v>373</v>
      </c>
      <c r="B177" s="68" t="s">
        <v>210</v>
      </c>
      <c r="C177" s="40" t="s">
        <v>23</v>
      </c>
      <c r="D177" s="41">
        <v>50</v>
      </c>
      <c r="E177" s="42"/>
      <c r="F177" s="81" t="str" cm="1">
        <f t="array" ref="F177">numtext(E177)</f>
        <v>CERO PESOS 00/100 M.N.</v>
      </c>
      <c r="G177" s="43">
        <f t="shared" si="69" ref="G177">ROUND(D177*E177,2)</f>
        <v>0</v>
      </c>
      <c r="H177" s="45"/>
    </row>
    <row r="178" spans="1:8" s="44" customFormat="1" ht="114.75">
      <c r="A178" s="39" t="s">
        <v>374</v>
      </c>
      <c r="B178" s="68" t="s">
        <v>127</v>
      </c>
      <c r="C178" s="40" t="s">
        <v>25</v>
      </c>
      <c r="D178" s="41">
        <v>20</v>
      </c>
      <c r="E178" s="42"/>
      <c r="F178" s="81" t="str" cm="1">
        <f t="array" ref="F178">numtext(E178)</f>
        <v>CERO PESOS 00/100 M.N.</v>
      </c>
      <c r="G178" s="43">
        <f t="shared" si="68"/>
        <v>0</v>
      </c>
      <c r="H178" s="45"/>
    </row>
    <row r="179" spans="1:8" s="44" customFormat="1" ht="63.75">
      <c r="A179" s="39" t="s">
        <v>375</v>
      </c>
      <c r="B179" s="68" t="s">
        <v>209</v>
      </c>
      <c r="C179" s="40" t="s">
        <v>26</v>
      </c>
      <c r="D179" s="41">
        <v>2</v>
      </c>
      <c r="E179" s="42"/>
      <c r="F179" s="81" t="str" cm="1">
        <f t="array" ref="F179">numtext(E179)</f>
        <v>CERO PESOS 00/100 M.N.</v>
      </c>
      <c r="G179" s="43">
        <f t="shared" si="70" ref="G179">ROUND(D179*E179,2)</f>
        <v>0</v>
      </c>
      <c r="H179" s="45"/>
    </row>
    <row r="180" spans="1:8" s="44" customFormat="1" ht="63.75">
      <c r="A180" s="39" t="s">
        <v>376</v>
      </c>
      <c r="B180" s="68" t="s">
        <v>432</v>
      </c>
      <c r="C180" s="40" t="s">
        <v>26</v>
      </c>
      <c r="D180" s="41">
        <v>2</v>
      </c>
      <c r="E180" s="42"/>
      <c r="F180" s="81" t="str" cm="1">
        <f t="array" ref="F180">numtext(E180)</f>
        <v>CERO PESOS 00/100 M.N.</v>
      </c>
      <c r="G180" s="43">
        <f t="shared" si="68"/>
        <v>0</v>
      </c>
      <c r="H180" s="45"/>
    </row>
    <row r="181" spans="1:8" s="44" customFormat="1" ht="114.75">
      <c r="A181" s="39" t="s">
        <v>377</v>
      </c>
      <c r="B181" s="68" t="s">
        <v>431</v>
      </c>
      <c r="C181" s="40" t="s">
        <v>26</v>
      </c>
      <c r="D181" s="41">
        <v>12</v>
      </c>
      <c r="E181" s="42"/>
      <c r="F181" s="81" t="str" cm="1">
        <f t="array" ref="F181">numtext(E181)</f>
        <v>CERO PESOS 00/100 M.N.</v>
      </c>
      <c r="G181" s="43">
        <f>ROUND(D181*E181,2)</f>
        <v>0</v>
      </c>
      <c r="H181" s="45"/>
    </row>
    <row r="182" spans="1:8" s="44" customFormat="1" ht="63.75">
      <c r="A182" s="39" t="s">
        <v>378</v>
      </c>
      <c r="B182" s="68" t="s">
        <v>208</v>
      </c>
      <c r="C182" s="40" t="s">
        <v>26</v>
      </c>
      <c r="D182" s="41">
        <v>6</v>
      </c>
      <c r="E182" s="42"/>
      <c r="F182" s="81" t="str" cm="1">
        <f t="array" ref="F182">numtext(E182)</f>
        <v>CERO PESOS 00/100 M.N.</v>
      </c>
      <c r="G182" s="43">
        <f t="shared" si="71" ref="G182">ROUND(D182*E182,2)</f>
        <v>0</v>
      </c>
      <c r="H182" s="45"/>
    </row>
    <row r="183" spans="1:8" s="44" customFormat="1" ht="63.75">
      <c r="A183" s="39" t="s">
        <v>379</v>
      </c>
      <c r="B183" s="68" t="s">
        <v>207</v>
      </c>
      <c r="C183" s="40" t="s">
        <v>26</v>
      </c>
      <c r="D183" s="41">
        <v>3</v>
      </c>
      <c r="E183" s="42"/>
      <c r="F183" s="81" t="str" cm="1">
        <f t="array" ref="F183">numtext(E183)</f>
        <v>CERO PESOS 00/100 M.N.</v>
      </c>
      <c r="G183" s="43">
        <f t="shared" si="72" ref="G183">ROUND(D183*E183,2)</f>
        <v>0</v>
      </c>
      <c r="H183" s="45"/>
    </row>
    <row r="184" spans="1:8" s="44" customFormat="1" ht="63.75">
      <c r="A184" s="39" t="s">
        <v>380</v>
      </c>
      <c r="B184" s="68" t="s">
        <v>424</v>
      </c>
      <c r="C184" s="40" t="s">
        <v>26</v>
      </c>
      <c r="D184" s="41">
        <v>2</v>
      </c>
      <c r="E184" s="42"/>
      <c r="F184" s="81" t="str" cm="1">
        <f t="array" ref="F184">numtext(E184)</f>
        <v>CERO PESOS 00/100 M.N.</v>
      </c>
      <c r="G184" s="43">
        <f t="shared" si="68"/>
        <v>0</v>
      </c>
      <c r="H184" s="45"/>
    </row>
    <row r="185" spans="1:8" s="44" customFormat="1" ht="25.5">
      <c r="A185" s="39" t="s">
        <v>381</v>
      </c>
      <c r="B185" s="68" t="s">
        <v>189</v>
      </c>
      <c r="C185" s="40" t="s">
        <v>25</v>
      </c>
      <c r="D185" s="41">
        <v>20</v>
      </c>
      <c r="E185" s="42"/>
      <c r="F185" s="81" t="str" cm="1">
        <f t="array" ref="F185">numtext(E185)</f>
        <v>CERO PESOS 00/100 M.N.</v>
      </c>
      <c r="G185" s="43">
        <f t="shared" si="73" ref="G185:G186">ROUND(D185*E185,2)</f>
        <v>0</v>
      </c>
      <c r="H185" s="45"/>
    </row>
    <row r="186" spans="1:8" s="44" customFormat="1" ht="25.5">
      <c r="A186" s="39" t="s">
        <v>382</v>
      </c>
      <c r="B186" s="68" t="s">
        <v>190</v>
      </c>
      <c r="C186" s="40" t="s">
        <v>25</v>
      </c>
      <c r="D186" s="41">
        <v>18</v>
      </c>
      <c r="E186" s="42"/>
      <c r="F186" s="81" t="str" cm="1">
        <f t="array" ref="F186">numtext(E186)</f>
        <v>CERO PESOS 00/100 M.N.</v>
      </c>
      <c r="G186" s="43">
        <f t="shared" si="73"/>
        <v>0</v>
      </c>
      <c r="H186" s="45"/>
    </row>
    <row r="187" spans="1:8" s="44" customFormat="1" ht="51">
      <c r="A187" s="39" t="s">
        <v>383</v>
      </c>
      <c r="B187" s="68" t="s">
        <v>201</v>
      </c>
      <c r="C187" s="40" t="s">
        <v>25</v>
      </c>
      <c r="D187" s="41">
        <v>20</v>
      </c>
      <c r="E187" s="42"/>
      <c r="F187" s="81" t="str" cm="1">
        <f t="array" ref="F187">numtext(E187)</f>
        <v>CERO PESOS 00/100 M.N.</v>
      </c>
      <c r="G187" s="43">
        <f t="shared" si="74" ref="G187:G188">ROUND(D187*E187,2)</f>
        <v>0</v>
      </c>
      <c r="H187" s="45"/>
    </row>
    <row r="188" spans="1:8" s="44" customFormat="1" ht="51">
      <c r="A188" s="39" t="s">
        <v>384</v>
      </c>
      <c r="B188" s="68" t="s">
        <v>202</v>
      </c>
      <c r="C188" s="40" t="s">
        <v>25</v>
      </c>
      <c r="D188" s="41">
        <v>20</v>
      </c>
      <c r="E188" s="42"/>
      <c r="F188" s="81" t="str" cm="1">
        <f t="array" ref="F188">numtext(E188)</f>
        <v>CERO PESOS 00/100 M.N.</v>
      </c>
      <c r="G188" s="43">
        <f t="shared" si="74"/>
        <v>0</v>
      </c>
      <c r="H188" s="45"/>
    </row>
    <row r="189" spans="1:8" s="44" customFormat="1" ht="63.75">
      <c r="A189" s="39" t="s">
        <v>385</v>
      </c>
      <c r="B189" s="68" t="s">
        <v>203</v>
      </c>
      <c r="C189" s="40" t="s">
        <v>25</v>
      </c>
      <c r="D189" s="41">
        <v>20</v>
      </c>
      <c r="E189" s="42"/>
      <c r="F189" s="81" t="str" cm="1">
        <f t="array" ref="F189">numtext(E189)</f>
        <v>CERO PESOS 00/100 M.N.</v>
      </c>
      <c r="G189" s="43">
        <f t="shared" si="75" ref="G189:G192">ROUND(D189*E189,2)</f>
        <v>0</v>
      </c>
      <c r="H189" s="45"/>
    </row>
    <row r="190" spans="1:8" s="44" customFormat="1" ht="63.75">
      <c r="A190" s="39" t="s">
        <v>386</v>
      </c>
      <c r="B190" s="68" t="s">
        <v>204</v>
      </c>
      <c r="C190" s="40" t="s">
        <v>25</v>
      </c>
      <c r="D190" s="41">
        <v>20</v>
      </c>
      <c r="E190" s="42"/>
      <c r="F190" s="81" t="str" cm="1">
        <f t="array" ref="F190">numtext(E190)</f>
        <v>CERO PESOS 00/100 M.N.</v>
      </c>
      <c r="G190" s="43">
        <f t="shared" si="75"/>
        <v>0</v>
      </c>
      <c r="H190" s="45"/>
    </row>
    <row r="191" spans="1:8" s="44" customFormat="1" ht="89.25">
      <c r="A191" s="39" t="s">
        <v>387</v>
      </c>
      <c r="B191" s="68" t="s">
        <v>205</v>
      </c>
      <c r="C191" s="40" t="s">
        <v>26</v>
      </c>
      <c r="D191" s="41">
        <v>15</v>
      </c>
      <c r="E191" s="42"/>
      <c r="F191" s="81" t="str" cm="1">
        <f t="array" ref="F191">numtext(E191)</f>
        <v>CERO PESOS 00/100 M.N.</v>
      </c>
      <c r="G191" s="43">
        <f t="shared" si="76" ref="G191">ROUND(D191*E191,2)</f>
        <v>0</v>
      </c>
      <c r="H191" s="45"/>
    </row>
    <row r="192" spans="1:8" s="44" customFormat="1" ht="63.75">
      <c r="A192" s="39" t="s">
        <v>388</v>
      </c>
      <c r="B192" s="68" t="s">
        <v>191</v>
      </c>
      <c r="C192" s="40" t="s">
        <v>26</v>
      </c>
      <c r="D192" s="41">
        <v>20</v>
      </c>
      <c r="E192" s="42"/>
      <c r="F192" s="81" t="str" cm="1">
        <f t="array" ref="F192">numtext(E192)</f>
        <v>CERO PESOS 00/100 M.N.</v>
      </c>
      <c r="G192" s="43">
        <f t="shared" si="75"/>
        <v>0</v>
      </c>
      <c r="H192" s="45"/>
    </row>
    <row r="193" spans="1:8" s="44" customFormat="1" ht="38.25">
      <c r="A193" s="39" t="s">
        <v>389</v>
      </c>
      <c r="B193" s="68" t="s">
        <v>430</v>
      </c>
      <c r="C193" s="40" t="s">
        <v>26</v>
      </c>
      <c r="D193" s="41">
        <v>1</v>
      </c>
      <c r="E193" s="42"/>
      <c r="F193" s="81" t="str" cm="1">
        <f t="array" ref="F193">numtext(E193)</f>
        <v>CERO PESOS 00/100 M.N.</v>
      </c>
      <c r="G193" s="43">
        <f>ROUND(D193*E193,2)</f>
        <v>0</v>
      </c>
      <c r="H193" s="45"/>
    </row>
    <row r="194" spans="1:8" s="44" customFormat="1" ht="76.5">
      <c r="A194" s="39" t="s">
        <v>390</v>
      </c>
      <c r="B194" s="68" t="s">
        <v>206</v>
      </c>
      <c r="C194" s="40" t="s">
        <v>26</v>
      </c>
      <c r="D194" s="41">
        <v>2</v>
      </c>
      <c r="E194" s="42"/>
      <c r="F194" s="81" t="str" cm="1">
        <f t="array" ref="F194">numtext(E194)</f>
        <v>CERO PESOS 00/100 M.N.</v>
      </c>
      <c r="G194" s="43">
        <f t="shared" si="77" ref="G194">ROUND(D194*E194,2)</f>
        <v>0</v>
      </c>
      <c r="H194" s="45"/>
    </row>
    <row r="195" spans="1:8" s="44" customFormat="1" ht="76.5">
      <c r="A195" s="39" t="s">
        <v>391</v>
      </c>
      <c r="B195" s="68" t="s">
        <v>429</v>
      </c>
      <c r="C195" s="40" t="s">
        <v>26</v>
      </c>
      <c r="D195" s="41">
        <v>3</v>
      </c>
      <c r="E195" s="42"/>
      <c r="F195" s="81" t="str" cm="1">
        <f t="array" ref="F195">numtext(E195)</f>
        <v>CERO PESOS 00/100 M.N.</v>
      </c>
      <c r="G195" s="43">
        <f t="shared" si="78" ref="G195">ROUND(D195*E195,2)</f>
        <v>0</v>
      </c>
      <c r="H195" s="45"/>
    </row>
    <row r="196" spans="1:8" s="44" customFormat="1" ht="63.75">
      <c r="A196" s="39" t="s">
        <v>392</v>
      </c>
      <c r="B196" s="68" t="s">
        <v>195</v>
      </c>
      <c r="C196" s="40" t="s">
        <v>26</v>
      </c>
      <c r="D196" s="41">
        <v>3</v>
      </c>
      <c r="E196" s="42"/>
      <c r="F196" s="81" t="str" cm="1">
        <f t="array" ref="F196">numtext(E196)</f>
        <v>CERO PESOS 00/100 M.N.</v>
      </c>
      <c r="G196" s="43">
        <f t="shared" si="79" ref="G196">ROUND(D196*E196,2)</f>
        <v>0</v>
      </c>
      <c r="H196" s="45"/>
    </row>
    <row r="197" spans="1:8" s="44" customFormat="1" ht="76.5">
      <c r="A197" s="39" t="s">
        <v>393</v>
      </c>
      <c r="B197" s="68" t="s">
        <v>128</v>
      </c>
      <c r="C197" s="40" t="s">
        <v>27</v>
      </c>
      <c r="D197" s="41">
        <v>12</v>
      </c>
      <c r="E197" s="42"/>
      <c r="F197" s="81" t="str" cm="1">
        <f t="array" ref="F197">numtext(E197)</f>
        <v>CERO PESOS 00/100 M.N.</v>
      </c>
      <c r="G197" s="43">
        <f t="shared" si="80" ref="G197">ROUND(D197*E197,2)</f>
        <v>0</v>
      </c>
      <c r="H197" s="45"/>
    </row>
    <row r="198" spans="1:9" s="44" customFormat="1" ht="15">
      <c r="A198" s="46" t="s">
        <v>45</v>
      </c>
      <c r="B198" s="67" t="s">
        <v>129</v>
      </c>
      <c r="C198" s="47"/>
      <c r="D198" s="48"/>
      <c r="E198" s="42"/>
      <c r="F198" s="82"/>
      <c r="G198" s="51">
        <f>SUM(G199:G208)</f>
        <v>0</v>
      </c>
      <c r="H198" s="45"/>
      <c r="I198" s="45"/>
    </row>
    <row r="199" spans="1:8" s="44" customFormat="1" ht="114.75">
      <c r="A199" s="39" t="s">
        <v>394</v>
      </c>
      <c r="B199" s="68" t="s">
        <v>84</v>
      </c>
      <c r="C199" s="40" t="s">
        <v>27</v>
      </c>
      <c r="D199" s="41">
        <v>1</v>
      </c>
      <c r="E199" s="42"/>
      <c r="F199" s="81" t="str" cm="1">
        <f t="array" ref="F199">numtext(E199)</f>
        <v>CERO PESOS 00/100 M.N.</v>
      </c>
      <c r="G199" s="43">
        <f t="shared" si="81" ref="G199">ROUND(D199*E199,2)</f>
        <v>0</v>
      </c>
      <c r="H199" s="45"/>
    </row>
    <row r="200" spans="1:8" s="44" customFormat="1" ht="38.25">
      <c r="A200" s="39" t="s">
        <v>397</v>
      </c>
      <c r="B200" s="68" t="s">
        <v>130</v>
      </c>
      <c r="C200" s="40" t="s">
        <v>25</v>
      </c>
      <c r="D200" s="41">
        <v>18</v>
      </c>
      <c r="E200" s="42"/>
      <c r="F200" s="81" t="str" cm="1">
        <f t="array" ref="F200">numtext(E200)</f>
        <v>CERO PESOS 00/100 M.N.</v>
      </c>
      <c r="G200" s="43">
        <f t="shared" si="82" ref="G200">ROUND(D200*E200,2)</f>
        <v>0</v>
      </c>
      <c r="H200" s="45"/>
    </row>
    <row r="201" spans="1:8" s="44" customFormat="1" ht="102">
      <c r="A201" s="39" t="s">
        <v>398</v>
      </c>
      <c r="B201" s="68" t="s">
        <v>131</v>
      </c>
      <c r="C201" s="40" t="s">
        <v>25</v>
      </c>
      <c r="D201" s="41">
        <v>25</v>
      </c>
      <c r="E201" s="42"/>
      <c r="F201" s="81" t="str" cm="1">
        <f t="array" ref="F201">numtext(E201)</f>
        <v>CERO PESOS 00/100 M.N.</v>
      </c>
      <c r="G201" s="43">
        <f>ROUND(D201*E201,2)</f>
        <v>0</v>
      </c>
      <c r="H201" s="45"/>
    </row>
    <row r="202" spans="1:8" s="44" customFormat="1" ht="38.25">
      <c r="A202" s="39" t="s">
        <v>399</v>
      </c>
      <c r="B202" s="68" t="s">
        <v>261</v>
      </c>
      <c r="C202" s="40" t="s">
        <v>25</v>
      </c>
      <c r="D202" s="41">
        <v>18</v>
      </c>
      <c r="E202" s="42"/>
      <c r="F202" s="81" t="str" cm="1">
        <f t="array" ref="F202">numtext(E202)</f>
        <v>CERO PESOS 00/100 M.N.</v>
      </c>
      <c r="G202" s="43">
        <f t="shared" si="83" ref="G202">ROUND(D202*E202,2)</f>
        <v>0</v>
      </c>
      <c r="H202" s="45"/>
    </row>
    <row r="203" spans="1:8" s="44" customFormat="1" ht="76.5">
      <c r="A203" s="39" t="s">
        <v>400</v>
      </c>
      <c r="B203" s="68" t="s">
        <v>423</v>
      </c>
      <c r="C203" s="40" t="s">
        <v>26</v>
      </c>
      <c r="D203" s="41">
        <v>9</v>
      </c>
      <c r="E203" s="42"/>
      <c r="F203" s="81" t="str" cm="1">
        <f t="array" ref="F203">numtext(E203)</f>
        <v>CERO PESOS 00/100 M.N.</v>
      </c>
      <c r="G203" s="43">
        <f t="shared" si="84" ref="G203">ROUND(D203*E203,2)</f>
        <v>0</v>
      </c>
      <c r="H203" s="45"/>
    </row>
    <row r="204" spans="1:8" s="44" customFormat="1" ht="51">
      <c r="A204" s="39" t="s">
        <v>401</v>
      </c>
      <c r="B204" s="68" t="s">
        <v>212</v>
      </c>
      <c r="C204" s="40" t="s">
        <v>26</v>
      </c>
      <c r="D204" s="41">
        <v>1</v>
      </c>
      <c r="E204" s="42"/>
      <c r="F204" s="81" t="str" cm="1">
        <f t="array" ref="F204">numtext(E204)</f>
        <v>CERO PESOS 00/100 M.N.</v>
      </c>
      <c r="G204" s="43">
        <f t="shared" si="85" ref="G204:G207">ROUND(D204*E204,2)</f>
        <v>0</v>
      </c>
      <c r="H204" s="45"/>
    </row>
    <row r="205" spans="1:8" s="44" customFormat="1" ht="38.25">
      <c r="A205" s="39" t="s">
        <v>402</v>
      </c>
      <c r="B205" s="68" t="s">
        <v>66</v>
      </c>
      <c r="C205" s="40" t="s">
        <v>26</v>
      </c>
      <c r="D205" s="41">
        <v>1</v>
      </c>
      <c r="E205" s="42"/>
      <c r="F205" s="81" t="str" cm="1">
        <f t="array" ref="F205">numtext(E205)</f>
        <v>CERO PESOS 00/100 M.N.</v>
      </c>
      <c r="G205" s="43">
        <f t="shared" si="86" ref="G205">ROUND(D205*E205,2)</f>
        <v>0</v>
      </c>
      <c r="H205" s="45"/>
    </row>
    <row r="206" spans="1:8" s="44" customFormat="1" ht="38.25">
      <c r="A206" s="39" t="s">
        <v>403</v>
      </c>
      <c r="B206" s="68" t="s">
        <v>67</v>
      </c>
      <c r="C206" s="40" t="s">
        <v>26</v>
      </c>
      <c r="D206" s="41">
        <v>1</v>
      </c>
      <c r="E206" s="42"/>
      <c r="F206" s="81" t="str" cm="1">
        <f t="array" ref="F206">numtext(E206)</f>
        <v>CERO PESOS 00/100 M.N.</v>
      </c>
      <c r="G206" s="43">
        <f t="shared" si="87" ref="G206">ROUND(D206*E206,2)</f>
        <v>0</v>
      </c>
      <c r="H206" s="45"/>
    </row>
    <row r="207" spans="1:8" s="44" customFormat="1" ht="51">
      <c r="A207" s="39" t="s">
        <v>404</v>
      </c>
      <c r="B207" s="68" t="s">
        <v>132</v>
      </c>
      <c r="C207" s="40" t="s">
        <v>26</v>
      </c>
      <c r="D207" s="41">
        <v>1</v>
      </c>
      <c r="E207" s="42"/>
      <c r="F207" s="81" t="str" cm="1">
        <f t="array" ref="F207">numtext(E207)</f>
        <v>CERO PESOS 00/100 M.N.</v>
      </c>
      <c r="G207" s="43">
        <f t="shared" si="85"/>
        <v>0</v>
      </c>
      <c r="H207" s="45"/>
    </row>
    <row r="208" spans="1:8" s="44" customFormat="1" ht="51">
      <c r="A208" s="39" t="s">
        <v>405</v>
      </c>
      <c r="B208" s="68" t="s">
        <v>133</v>
      </c>
      <c r="C208" s="40" t="s">
        <v>26</v>
      </c>
      <c r="D208" s="41">
        <v>1</v>
      </c>
      <c r="E208" s="42"/>
      <c r="F208" s="81" t="str" cm="1">
        <f t="array" ref="F208">numtext(E208)</f>
        <v>CERO PESOS 00/100 M.N.</v>
      </c>
      <c r="G208" s="43">
        <f>ROUND(D208*E208,2)</f>
        <v>0</v>
      </c>
      <c r="H208" s="45"/>
    </row>
    <row r="209" spans="1:9" s="44" customFormat="1" ht="15">
      <c r="A209" s="46" t="s">
        <v>46</v>
      </c>
      <c r="B209" s="67" t="s">
        <v>28</v>
      </c>
      <c r="C209" s="47"/>
      <c r="D209" s="48"/>
      <c r="E209" s="42"/>
      <c r="F209" s="82"/>
      <c r="G209" s="51">
        <f>SUM(G210:G214)</f>
        <v>0</v>
      </c>
      <c r="H209" s="45"/>
      <c r="I209" s="45"/>
    </row>
    <row r="210" spans="1:8" s="44" customFormat="1" ht="114.75">
      <c r="A210" s="39" t="s">
        <v>406</v>
      </c>
      <c r="B210" s="68" t="s">
        <v>85</v>
      </c>
      <c r="C210" s="40" t="s">
        <v>26</v>
      </c>
      <c r="D210" s="41">
        <v>1</v>
      </c>
      <c r="E210" s="42"/>
      <c r="F210" s="81" t="str" cm="1">
        <f t="array" ref="F210">numtext(E210)</f>
        <v>CERO PESOS 00/100 M.N.</v>
      </c>
      <c r="G210" s="43">
        <f t="shared" si="88" ref="G210:G214">ROUND(D210*E210,2)</f>
        <v>0</v>
      </c>
      <c r="H210" s="45"/>
    </row>
    <row r="211" spans="1:8" s="44" customFormat="1" ht="76.5">
      <c r="A211" s="39" t="s">
        <v>407</v>
      </c>
      <c r="B211" s="68" t="s">
        <v>213</v>
      </c>
      <c r="C211" s="40" t="s">
        <v>26</v>
      </c>
      <c r="D211" s="41">
        <v>1</v>
      </c>
      <c r="E211" s="42"/>
      <c r="F211" s="81" t="str" cm="1">
        <f t="array" ref="F211">numtext(E211)</f>
        <v>CERO PESOS 00/100 M.N.</v>
      </c>
      <c r="G211" s="43">
        <f t="shared" si="88"/>
        <v>0</v>
      </c>
      <c r="H211" s="45"/>
    </row>
    <row r="212" spans="1:8" s="44" customFormat="1" ht="51">
      <c r="A212" s="39" t="s">
        <v>408</v>
      </c>
      <c r="B212" s="68" t="s">
        <v>214</v>
      </c>
      <c r="C212" s="40" t="s">
        <v>26</v>
      </c>
      <c r="D212" s="41">
        <v>1</v>
      </c>
      <c r="E212" s="42"/>
      <c r="F212" s="81" t="str" cm="1">
        <f t="array" ref="F212">numtext(E212)</f>
        <v>CERO PESOS 00/100 M.N.</v>
      </c>
      <c r="G212" s="43">
        <f t="shared" si="89" ref="G212:G213">ROUND(D212*E212,2)</f>
        <v>0</v>
      </c>
      <c r="H212" s="45"/>
    </row>
    <row r="213" spans="1:8" s="44" customFormat="1" ht="51">
      <c r="A213" s="39" t="s">
        <v>409</v>
      </c>
      <c r="B213" s="68" t="s">
        <v>164</v>
      </c>
      <c r="C213" s="40" t="s">
        <v>25</v>
      </c>
      <c r="D213" s="41">
        <v>21</v>
      </c>
      <c r="E213" s="42"/>
      <c r="F213" s="81" t="str" cm="1">
        <f t="array" ref="F213">numtext(E213)</f>
        <v>CERO PESOS 00/100 M.N.</v>
      </c>
      <c r="G213" s="43">
        <f t="shared" si="89"/>
        <v>0</v>
      </c>
      <c r="H213" s="45"/>
    </row>
    <row r="214" spans="1:8" s="44" customFormat="1" ht="102">
      <c r="A214" s="39" t="s">
        <v>410</v>
      </c>
      <c r="B214" s="68" t="s">
        <v>134</v>
      </c>
      <c r="C214" s="40" t="s">
        <v>25</v>
      </c>
      <c r="D214" s="41">
        <v>25</v>
      </c>
      <c r="E214" s="42"/>
      <c r="F214" s="81" t="str" cm="1">
        <f t="array" ref="F214">numtext(E214)</f>
        <v>CERO PESOS 00/100 M.N.</v>
      </c>
      <c r="G214" s="43">
        <f t="shared" si="88"/>
        <v>0</v>
      </c>
      <c r="H214" s="45"/>
    </row>
    <row r="215" spans="1:9" s="44" customFormat="1" ht="15">
      <c r="A215" s="46" t="s">
        <v>395</v>
      </c>
      <c r="B215" s="67" t="s">
        <v>135</v>
      </c>
      <c r="C215" s="47"/>
      <c r="D215" s="48"/>
      <c r="E215" s="42"/>
      <c r="F215" s="82"/>
      <c r="G215" s="51">
        <f>SUM(G216:G221)</f>
        <v>0</v>
      </c>
      <c r="H215" s="45"/>
      <c r="I215" s="45"/>
    </row>
    <row r="216" spans="1:8" s="44" customFormat="1" ht="114.75">
      <c r="A216" s="39" t="s">
        <v>411</v>
      </c>
      <c r="B216" s="68" t="s">
        <v>83</v>
      </c>
      <c r="C216" s="40" t="s">
        <v>27</v>
      </c>
      <c r="D216" s="41">
        <v>3</v>
      </c>
      <c r="E216" s="42"/>
      <c r="F216" s="81" t="str" cm="1">
        <f t="array" ref="F216">numtext(E216)</f>
        <v>CERO PESOS 00/100 M.N.</v>
      </c>
      <c r="G216" s="43">
        <f>ROUND(D216*E216,2)</f>
        <v>0</v>
      </c>
      <c r="H216" s="45"/>
    </row>
    <row r="217" spans="1:8" s="44" customFormat="1" ht="51.6" customHeight="1">
      <c r="A217" s="39" t="s">
        <v>412</v>
      </c>
      <c r="B217" s="68" t="s">
        <v>215</v>
      </c>
      <c r="C217" s="40" t="s">
        <v>26</v>
      </c>
      <c r="D217" s="41">
        <v>3</v>
      </c>
      <c r="E217" s="42"/>
      <c r="F217" s="81" t="str" cm="1">
        <f t="array" ref="F217">numtext(E217)</f>
        <v>CERO PESOS 00/100 M.N.</v>
      </c>
      <c r="G217" s="43">
        <f t="shared" si="90" ref="G217:G218">ROUND(D217*E217,2)</f>
        <v>0</v>
      </c>
      <c r="H217" s="45"/>
    </row>
    <row r="218" spans="1:8" s="44" customFormat="1" ht="51">
      <c r="A218" s="39" t="s">
        <v>413</v>
      </c>
      <c r="B218" s="68" t="s">
        <v>164</v>
      </c>
      <c r="C218" s="40" t="s">
        <v>25</v>
      </c>
      <c r="D218" s="41">
        <v>19</v>
      </c>
      <c r="E218" s="42"/>
      <c r="F218" s="81" t="str" cm="1">
        <f t="array" ref="F218">numtext(E218)</f>
        <v>CERO PESOS 00/100 M.N.</v>
      </c>
      <c r="G218" s="43">
        <f t="shared" si="90"/>
        <v>0</v>
      </c>
      <c r="H218" s="45"/>
    </row>
    <row r="219" spans="1:8" s="44" customFormat="1" ht="38.25">
      <c r="A219" s="39" t="s">
        <v>414</v>
      </c>
      <c r="B219" s="68" t="s">
        <v>216</v>
      </c>
      <c r="C219" s="40" t="s">
        <v>25</v>
      </c>
      <c r="D219" s="41">
        <v>25</v>
      </c>
      <c r="E219" s="42"/>
      <c r="F219" s="81" t="str" cm="1">
        <f t="array" ref="F219">numtext(E219)</f>
        <v>CERO PESOS 00/100 M.N.</v>
      </c>
      <c r="G219" s="43">
        <f t="shared" si="91" ref="G219:G221">ROUND(D219*E219,2)</f>
        <v>0</v>
      </c>
      <c r="H219" s="45"/>
    </row>
    <row r="220" spans="1:8" s="44" customFormat="1" ht="38.25">
      <c r="A220" s="39" t="s">
        <v>415</v>
      </c>
      <c r="B220" s="68" t="s">
        <v>261</v>
      </c>
      <c r="C220" s="40" t="s">
        <v>25</v>
      </c>
      <c r="D220" s="41">
        <v>19</v>
      </c>
      <c r="E220" s="42"/>
      <c r="F220" s="81" t="str" cm="1">
        <f t="array" ref="F220">numtext(E220)</f>
        <v>CERO PESOS 00/100 M.N.</v>
      </c>
      <c r="G220" s="43">
        <f t="shared" si="91"/>
        <v>0</v>
      </c>
      <c r="H220" s="45"/>
    </row>
    <row r="221" spans="1:8" s="44" customFormat="1" ht="76.5">
      <c r="A221" s="39" t="s">
        <v>416</v>
      </c>
      <c r="B221" s="68" t="s">
        <v>423</v>
      </c>
      <c r="C221" s="40" t="s">
        <v>26</v>
      </c>
      <c r="D221" s="41">
        <v>9</v>
      </c>
      <c r="E221" s="42"/>
      <c r="F221" s="81" t="str" cm="1">
        <f t="array" ref="F221">numtext(E221)</f>
        <v>CERO PESOS 00/100 M.N.</v>
      </c>
      <c r="G221" s="43">
        <f t="shared" si="91"/>
        <v>0</v>
      </c>
      <c r="H221" s="45"/>
    </row>
    <row r="222" spans="1:9" s="44" customFormat="1" ht="15">
      <c r="A222" s="46" t="s">
        <v>396</v>
      </c>
      <c r="B222" s="67" t="s">
        <v>136</v>
      </c>
      <c r="C222" s="47"/>
      <c r="D222" s="48"/>
      <c r="E222" s="42"/>
      <c r="F222" s="82"/>
      <c r="G222" s="51">
        <f>SUM(G223:G224)</f>
        <v>0</v>
      </c>
      <c r="H222" s="45"/>
      <c r="I222" s="45"/>
    </row>
    <row r="223" spans="1:8" s="44" customFormat="1" ht="25.5">
      <c r="A223" s="39" t="s">
        <v>417</v>
      </c>
      <c r="B223" s="68" t="s">
        <v>137</v>
      </c>
      <c r="C223" s="40" t="s">
        <v>23</v>
      </c>
      <c r="D223" s="41">
        <v>151.24</v>
      </c>
      <c r="E223" s="42"/>
      <c r="F223" s="81" t="str" cm="1">
        <f t="array" ref="F223">numtext(E223)</f>
        <v>CERO PESOS 00/100 M.N.</v>
      </c>
      <c r="G223" s="43">
        <f t="shared" si="92" ref="G223:G224">ROUND(D223*E223,2)</f>
        <v>0</v>
      </c>
      <c r="H223" s="45"/>
    </row>
    <row r="224" spans="1:8" s="44" customFormat="1" ht="25.5">
      <c r="A224" s="39" t="s">
        <v>418</v>
      </c>
      <c r="B224" s="68" t="s">
        <v>138</v>
      </c>
      <c r="C224" s="40" t="s">
        <v>23</v>
      </c>
      <c r="D224" s="41">
        <v>151.24</v>
      </c>
      <c r="E224" s="42"/>
      <c r="F224" s="81" t="str" cm="1">
        <f t="array" ref="F224">numtext(E224)</f>
        <v>CERO PESOS 00/100 M.N.</v>
      </c>
      <c r="G224" s="43">
        <f t="shared" si="92"/>
        <v>0</v>
      </c>
      <c r="H224" s="45"/>
    </row>
    <row r="225" spans="1:8" ht="15" customHeight="1">
      <c r="A225" s="103" t="s">
        <v>17</v>
      </c>
      <c r="B225" s="104"/>
      <c r="C225" s="104"/>
      <c r="D225" s="104"/>
      <c r="E225" s="104"/>
      <c r="F225" s="104"/>
      <c r="G225" s="105"/>
      <c r="H225" s="45"/>
    </row>
    <row r="226" spans="1:9" s="44" customFormat="1" ht="38.25">
      <c r="A226" s="70" t="str">
        <f>A17</f>
        <v>A</v>
      </c>
      <c r="B226" s="80" t="str">
        <f>B17</f>
        <v>Construcción de salas de choque 4, 5, 6 y pasillos. Urgencias Hospital Escuela Universidad de Guadalajara Nuevo Hospital Civil de Guadalajara Dr. Juan I. Menchaca, en el municipio de Guadalajara, Jalisco.</v>
      </c>
      <c r="C226" s="52"/>
      <c r="D226" s="70"/>
      <c r="E226" s="71"/>
      <c r="F226" s="70"/>
      <c r="G226" s="53">
        <f>G17</f>
        <v>0</v>
      </c>
      <c r="I226" s="45"/>
    </row>
    <row r="227" spans="1:9" s="44" customFormat="1" ht="15">
      <c r="A227" s="46" t="s">
        <v>29</v>
      </c>
      <c r="B227" s="46" t="str">
        <f>+VLOOKUP($A227,$A$18:$G$224,2,0)</f>
        <v>PRELIMINARES</v>
      </c>
      <c r="C227" s="46"/>
      <c r="D227" s="47"/>
      <c r="E227" s="48"/>
      <c r="F227" s="49"/>
      <c r="G227" s="51">
        <f t="shared" si="93" ref="G227:G248">+VLOOKUP($A227,$A$18:$G$224,7,0)</f>
        <v>0</v>
      </c>
      <c r="I227" s="45"/>
    </row>
    <row r="228" spans="1:9" s="44" customFormat="1" ht="15">
      <c r="A228" s="46" t="s">
        <v>31</v>
      </c>
      <c r="B228" s="46" t="str">
        <f t="shared" si="94" ref="B228:B248">+VLOOKUP($A228,$A$20:$G$224,2,0)</f>
        <v>MUROS DE MAMPOSTERÍA</v>
      </c>
      <c r="C228" s="46"/>
      <c r="D228" s="47"/>
      <c r="E228" s="48"/>
      <c r="F228" s="49"/>
      <c r="G228" s="51">
        <f t="shared" si="93"/>
        <v>0</v>
      </c>
      <c r="I228" s="45"/>
    </row>
    <row r="229" spans="1:9" s="44" customFormat="1" ht="15">
      <c r="A229" s="46" t="s">
        <v>32</v>
      </c>
      <c r="B229" s="46" t="str">
        <f t="shared" si="94"/>
        <v>ALBAÑILERÍAS</v>
      </c>
      <c r="C229" s="46"/>
      <c r="D229" s="47"/>
      <c r="E229" s="48"/>
      <c r="F229" s="49"/>
      <c r="G229" s="51">
        <f t="shared" si="93"/>
        <v>0</v>
      </c>
      <c r="I229" s="45"/>
    </row>
    <row r="230" spans="1:9" s="44" customFormat="1" ht="15">
      <c r="A230" s="46" t="s">
        <v>33</v>
      </c>
      <c r="B230" s="46" t="str">
        <f t="shared" si="94"/>
        <v>INSTALACIÓN HIDROSANITARIA</v>
      </c>
      <c r="C230" s="46"/>
      <c r="D230" s="47"/>
      <c r="E230" s="48"/>
      <c r="F230" s="49"/>
      <c r="G230" s="51">
        <f t="shared" si="93"/>
        <v>0</v>
      </c>
      <c r="I230" s="45"/>
    </row>
    <row r="231" spans="1:9" s="44" customFormat="1" ht="15">
      <c r="A231" s="57" t="s">
        <v>347</v>
      </c>
      <c r="B231" s="59" t="str">
        <f t="shared" si="94"/>
        <v>DRENAJE SANITARIO</v>
      </c>
      <c r="C231" s="70"/>
      <c r="D231" s="71"/>
      <c r="E231" s="70"/>
      <c r="F231" s="70"/>
      <c r="G231" s="58">
        <f t="shared" si="93"/>
        <v>0</v>
      </c>
      <c r="I231" s="45"/>
    </row>
    <row r="232" spans="1:9" s="44" customFormat="1" ht="15">
      <c r="A232" s="57" t="s">
        <v>348</v>
      </c>
      <c r="B232" s="59" t="str">
        <f t="shared" si="94"/>
        <v>AGUA POTABLE</v>
      </c>
      <c r="C232" s="70"/>
      <c r="D232" s="71"/>
      <c r="E232" s="70"/>
      <c r="F232" s="70"/>
      <c r="G232" s="58">
        <f t="shared" si="93"/>
        <v>0</v>
      </c>
      <c r="I232" s="45"/>
    </row>
    <row r="233" spans="1:9" s="44" customFormat="1" ht="15">
      <c r="A233" s="46" t="s">
        <v>34</v>
      </c>
      <c r="B233" s="46" t="str">
        <f t="shared" si="94"/>
        <v>SALIDAS ELÉCTRICAS E ILUMINACIÓN</v>
      </c>
      <c r="C233" s="46"/>
      <c r="D233" s="47"/>
      <c r="E233" s="48"/>
      <c r="F233" s="49"/>
      <c r="G233" s="51">
        <f t="shared" si="93"/>
        <v>0</v>
      </c>
      <c r="I233" s="45"/>
    </row>
    <row r="234" spans="1:9" s="44" customFormat="1" ht="15">
      <c r="A234" s="46" t="s">
        <v>35</v>
      </c>
      <c r="B234" s="46" t="str">
        <f t="shared" si="94"/>
        <v>BAJA TENSIÓN</v>
      </c>
      <c r="C234" s="46"/>
      <c r="D234" s="47"/>
      <c r="E234" s="48"/>
      <c r="F234" s="49"/>
      <c r="G234" s="51">
        <f t="shared" si="93"/>
        <v>0</v>
      </c>
      <c r="I234" s="45"/>
    </row>
    <row r="235" spans="1:9" s="44" customFormat="1" ht="15">
      <c r="A235" s="46" t="s">
        <v>30</v>
      </c>
      <c r="B235" s="46" t="str">
        <f t="shared" si="94"/>
        <v>GASES</v>
      </c>
      <c r="C235" s="46"/>
      <c r="D235" s="47"/>
      <c r="E235" s="48"/>
      <c r="F235" s="49"/>
      <c r="G235" s="51">
        <f t="shared" si="93"/>
        <v>0</v>
      </c>
      <c r="I235" s="45"/>
    </row>
    <row r="236" spans="1:9" s="44" customFormat="1" ht="15">
      <c r="A236" s="46" t="s">
        <v>36</v>
      </c>
      <c r="B236" s="46" t="str">
        <f t="shared" si="94"/>
        <v>TABLAROCA</v>
      </c>
      <c r="C236" s="46"/>
      <c r="D236" s="47"/>
      <c r="E236" s="48"/>
      <c r="F236" s="49"/>
      <c r="G236" s="51">
        <f t="shared" si="93"/>
        <v>0</v>
      </c>
      <c r="I236" s="45"/>
    </row>
    <row r="237" spans="1:9" s="44" customFormat="1" ht="15">
      <c r="A237" s="46" t="s">
        <v>37</v>
      </c>
      <c r="B237" s="46" t="str">
        <f t="shared" si="94"/>
        <v>ACABADOS</v>
      </c>
      <c r="C237" s="46"/>
      <c r="D237" s="47"/>
      <c r="E237" s="48"/>
      <c r="F237" s="49"/>
      <c r="G237" s="51">
        <f t="shared" si="93"/>
        <v>0</v>
      </c>
      <c r="I237" s="45"/>
    </row>
    <row r="238" spans="1:9" s="44" customFormat="1" ht="15">
      <c r="A238" s="46" t="s">
        <v>38</v>
      </c>
      <c r="B238" s="46" t="str">
        <f t="shared" si="94"/>
        <v>CARPINTERIA</v>
      </c>
      <c r="C238" s="46"/>
      <c r="D238" s="47"/>
      <c r="E238" s="48"/>
      <c r="F238" s="49"/>
      <c r="G238" s="51">
        <f t="shared" si="93"/>
        <v>0</v>
      </c>
      <c r="I238" s="45"/>
    </row>
    <row r="239" spans="1:9" s="44" customFormat="1" ht="15">
      <c r="A239" s="46" t="s">
        <v>39</v>
      </c>
      <c r="B239" s="46" t="str">
        <f t="shared" si="94"/>
        <v>ACERO INOXIDABLE</v>
      </c>
      <c r="C239" s="46"/>
      <c r="D239" s="47"/>
      <c r="E239" s="48"/>
      <c r="F239" s="49"/>
      <c r="G239" s="51">
        <f t="shared" si="93"/>
        <v>0</v>
      </c>
      <c r="I239" s="45"/>
    </row>
    <row r="240" spans="1:9" s="44" customFormat="1" ht="15">
      <c r="A240" s="46" t="s">
        <v>40</v>
      </c>
      <c r="B240" s="46" t="str">
        <f t="shared" si="94"/>
        <v>SISTEMA AISLADO</v>
      </c>
      <c r="C240" s="46"/>
      <c r="D240" s="47"/>
      <c r="E240" s="48"/>
      <c r="F240" s="49"/>
      <c r="G240" s="51">
        <f t="shared" si="93"/>
        <v>0</v>
      </c>
      <c r="I240" s="45"/>
    </row>
    <row r="241" spans="1:9" s="44" customFormat="1" ht="15">
      <c r="A241" s="46" t="s">
        <v>41</v>
      </c>
      <c r="B241" s="46" t="str">
        <f t="shared" si="94"/>
        <v>SISTEMA CONTRA INCENDIO</v>
      </c>
      <c r="C241" s="46"/>
      <c r="D241" s="47"/>
      <c r="E241" s="48"/>
      <c r="F241" s="49"/>
      <c r="G241" s="51">
        <f t="shared" si="93"/>
        <v>0</v>
      </c>
      <c r="I241" s="45"/>
    </row>
    <row r="242" spans="1:9" s="44" customFormat="1" ht="15">
      <c r="A242" s="46" t="s">
        <v>42</v>
      </c>
      <c r="B242" s="46" t="str">
        <f t="shared" si="94"/>
        <v>DETECTORES DE HUMO</v>
      </c>
      <c r="C242" s="46"/>
      <c r="D242" s="47"/>
      <c r="E242" s="48"/>
      <c r="F242" s="49"/>
      <c r="G242" s="51">
        <f t="shared" si="93"/>
        <v>0</v>
      </c>
      <c r="I242" s="45"/>
    </row>
    <row r="243" spans="1:9" s="44" customFormat="1" ht="15">
      <c r="A243" s="46" t="s">
        <v>43</v>
      </c>
      <c r="B243" s="46" t="str">
        <f t="shared" si="94"/>
        <v>SEÑALETICA</v>
      </c>
      <c r="C243" s="46"/>
      <c r="D243" s="47"/>
      <c r="E243" s="48"/>
      <c r="F243" s="49"/>
      <c r="G243" s="51">
        <f t="shared" si="93"/>
        <v>0</v>
      </c>
      <c r="I243" s="45"/>
    </row>
    <row r="244" spans="1:9" s="44" customFormat="1" ht="15">
      <c r="A244" s="46" t="s">
        <v>44</v>
      </c>
      <c r="B244" s="46" t="str">
        <f t="shared" si="94"/>
        <v>AIRE ACONDICIONADO</v>
      </c>
      <c r="C244" s="46"/>
      <c r="D244" s="47"/>
      <c r="E244" s="48"/>
      <c r="F244" s="49"/>
      <c r="G244" s="51">
        <f t="shared" si="93"/>
        <v>0</v>
      </c>
      <c r="I244" s="45"/>
    </row>
    <row r="245" spans="1:9" s="44" customFormat="1" ht="15">
      <c r="A245" s="46" t="s">
        <v>45</v>
      </c>
      <c r="B245" s="46" t="str">
        <f t="shared" si="94"/>
        <v>VOZ Y DATOS</v>
      </c>
      <c r="C245" s="46"/>
      <c r="D245" s="47"/>
      <c r="E245" s="48"/>
      <c r="F245" s="49"/>
      <c r="G245" s="51">
        <f t="shared" si="93"/>
        <v>0</v>
      </c>
      <c r="I245" s="45"/>
    </row>
    <row r="246" spans="1:9" s="44" customFormat="1" ht="15">
      <c r="A246" s="46" t="s">
        <v>46</v>
      </c>
      <c r="B246" s="46" t="str">
        <f t="shared" si="94"/>
        <v>CCTV</v>
      </c>
      <c r="C246" s="46"/>
      <c r="D246" s="47"/>
      <c r="E246" s="48"/>
      <c r="F246" s="49"/>
      <c r="G246" s="51">
        <f t="shared" si="93"/>
        <v>0</v>
      </c>
      <c r="I246" s="45"/>
    </row>
    <row r="247" spans="1:9" s="44" customFormat="1" ht="15">
      <c r="A247" s="46" t="s">
        <v>395</v>
      </c>
      <c r="B247" s="46" t="str">
        <f t="shared" si="94"/>
        <v>SISTEMA VOCEO</v>
      </c>
      <c r="C247" s="46"/>
      <c r="D247" s="47"/>
      <c r="E247" s="48"/>
      <c r="F247" s="49"/>
      <c r="G247" s="51">
        <f t="shared" si="93"/>
        <v>0</v>
      </c>
      <c r="I247" s="45"/>
    </row>
    <row r="248" spans="1:9" s="44" customFormat="1" ht="15">
      <c r="A248" s="46" t="s">
        <v>396</v>
      </c>
      <c r="B248" s="46" t="str">
        <f t="shared" si="94"/>
        <v>LIMPIEZAS</v>
      </c>
      <c r="C248" s="46"/>
      <c r="D248" s="47"/>
      <c r="E248" s="48"/>
      <c r="F248" s="49"/>
      <c r="G248" s="51">
        <f t="shared" si="93"/>
        <v>0</v>
      </c>
      <c r="I248" s="45"/>
    </row>
    <row r="249" spans="2:9" s="44" customFormat="1" ht="15">
      <c r="B249" s="46"/>
      <c r="C249" s="46"/>
      <c r="D249" s="47"/>
      <c r="E249" s="48"/>
      <c r="F249" s="49"/>
      <c r="G249" s="51"/>
      <c r="I249" s="45"/>
    </row>
    <row r="250" spans="2:9" s="44" customFormat="1" ht="15">
      <c r="B250" s="46"/>
      <c r="C250" s="46"/>
      <c r="D250" s="47"/>
      <c r="E250" s="48"/>
      <c r="F250" s="49"/>
      <c r="G250" s="51"/>
      <c r="I250" s="45"/>
    </row>
    <row r="251" spans="2:9" s="44" customFormat="1" ht="15">
      <c r="B251" s="46"/>
      <c r="C251" s="46"/>
      <c r="D251" s="47"/>
      <c r="E251" s="48"/>
      <c r="F251" s="49"/>
      <c r="G251" s="51"/>
      <c r="I251" s="45"/>
    </row>
    <row r="252" spans="1:9" ht="15" customHeight="1">
      <c r="A252" s="84" t="s">
        <v>18</v>
      </c>
      <c r="B252" s="84"/>
      <c r="C252" s="84"/>
      <c r="D252" s="84"/>
      <c r="E252" s="84"/>
      <c r="F252" s="13" t="s">
        <v>19</v>
      </c>
      <c r="G252" s="36">
        <f>G226</f>
        <v>0</v>
      </c>
      <c r="H252" s="24"/>
      <c r="I252" s="29"/>
    </row>
    <row r="253" spans="1:8" s="14" customFormat="1" ht="15" customHeight="1">
      <c r="A253" s="15"/>
      <c r="B253" s="15"/>
      <c r="C253" s="15"/>
      <c r="D253" s="22"/>
      <c r="E253" s="25"/>
      <c r="F253" s="13" t="s">
        <v>20</v>
      </c>
      <c r="G253" s="36">
        <f>ROUND(G252*0.16,2)</f>
        <v>0</v>
      </c>
      <c r="H253" s="28"/>
    </row>
    <row r="254" spans="1:8" s="14" customFormat="1" ht="15" customHeight="1">
      <c r="A254" s="84" t="str">
        <f>+numtext(G254)</f>
        <v>CERO PESOS 00/100 M.N.</v>
      </c>
      <c r="B254" s="84"/>
      <c r="C254" s="84"/>
      <c r="D254" s="84"/>
      <c r="E254" s="84"/>
      <c r="F254" s="13" t="s">
        <v>21</v>
      </c>
      <c r="G254" s="36">
        <f>+ROUND(G252+G253,2)</f>
        <v>0</v>
      </c>
      <c r="H254" s="28"/>
    </row>
  </sheetData>
  <mergeCells count="15">
    <mergeCell ref="A254:E254"/>
    <mergeCell ref="C1:F1"/>
    <mergeCell ref="C6:E6"/>
    <mergeCell ref="C7:E7"/>
    <mergeCell ref="C8:E8"/>
    <mergeCell ref="C9:E9"/>
    <mergeCell ref="C10:F10"/>
    <mergeCell ref="C11:F11"/>
    <mergeCell ref="C12:F12"/>
    <mergeCell ref="A14:G14"/>
    <mergeCell ref="A252:E252"/>
    <mergeCell ref="A225:G225"/>
    <mergeCell ref="C2:F5"/>
    <mergeCell ref="B7:B9"/>
    <mergeCell ref="B11:B12"/>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2" manualBreakCount="2">
    <brk id="116" max="6" man="1"/>
    <brk id="224"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SANDRA NAYELI GALINDO TULE.</cp:lastModifiedBy>
  <cp:lastPrinted>2025-04-28T19:14:40Z</cp:lastPrinted>
  <dcterms:created xsi:type="dcterms:W3CDTF">2024-12-27T18:23:43Z</dcterms:created>
  <dcterms:modified xsi:type="dcterms:W3CDTF">2026-07-22T16:51:48Z</dcterms:modified>
  <cp:category/>
</cp:coreProperties>
</file>