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codeName="{372AB895-14C1-FC20-EB20-F1B4BCFD95AE}"/>
  <workbookPr codeName="ThisWorkbook" defaultThemeVersion="166925"/>
  <mc:AlternateContent xmlns:mc="http://schemas.openxmlformats.org/markup-compatibility/2006">
    <mc:Choice Requires="x15">
      <x15ac:absPath xmlns:x15ac="http://schemas.microsoft.com/office/spreadsheetml/2010/11/ac" url="C:\Users\PC-0076\Dropbox\rev-02\"/>
    </mc:Choice>
  </mc:AlternateContent>
  <bookViews>
    <workbookView xWindow="-120" yWindow="-120" windowWidth="29040" windowHeight="15720" activeTab="0"/>
  </bookViews>
  <sheets>
    <sheet name="CATALOGO" sheetId="1" r:id="rId3"/>
  </sheets>
  <definedNames>
    <definedName name="_xlnm._FilterDatabase" localSheetId="0" hidden="1">CATALOGO!$A$16:$G$247</definedName>
    <definedName name="ACCIONENREPORTE">#REF!</definedName>
    <definedName name="Administración_del_gasto_de_operación">#REF!</definedName>
    <definedName name="area">#REF!</definedName>
    <definedName name="_xlnm.Print_Area" localSheetId="0">CATALOGO!$A$1:$G$251</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<sst xmlns="http://schemas.openxmlformats.org/spreadsheetml/2006/main" count="644" uniqueCount="434">
  <si>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</si>
  <si>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</si>
  <si>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</si>
  <si>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</si>
  <si>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</si>
  <si>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</si>
  <si>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</si>
  <si>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</si>
  <si>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</si>
  <si>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</si>
  <si>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</si>
  <si>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</si>
  <si>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</si>
  <si>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</si>
  <si>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</si>
  <si>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</si>
  <si>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</si>
  <si>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</si>
  <si>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</si>
  <si>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</si>
  <si>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</si>
  <si>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</si>
  <si>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M2</t>
  </si>
  <si>
    <t>KG</t>
  </si>
  <si>
    <t>M</t>
  </si>
  <si>
    <t>PZA</t>
  </si>
  <si>
    <t>SALIDA</t>
  </si>
  <si>
    <t>A1</t>
  </si>
  <si>
    <t>A7</t>
  </si>
  <si>
    <t>A2</t>
  </si>
  <si>
    <t>A3</t>
  </si>
  <si>
    <t>A4</t>
  </si>
  <si>
    <t>A5</t>
  </si>
  <si>
    <t>A6</t>
  </si>
  <si>
    <t>A8</t>
  </si>
  <si>
    <t>A9</t>
  </si>
  <si>
    <t>A10</t>
  </si>
  <si>
    <t>A11</t>
  </si>
  <si>
    <t>A12</t>
  </si>
  <si>
    <t>A13</t>
  </si>
  <si>
    <t>A14</t>
  </si>
  <si>
    <t>A15</t>
  </si>
  <si>
    <t>A16</t>
  </si>
  <si>
    <t>A17</t>
  </si>
  <si>
    <t>A18</t>
  </si>
  <si>
    <t>SUMINISTRO Y APLICACIÓN DE BARRERA DE VAPOR Y PRIMARIO EPOXICO, INCLUYE: APLICACIÓN, MANO DE OBRA, MATERIAL, EQUIPO Y MANO DE OBRA.</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</si>
  <si>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</si>
  <si>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DETECTOR FOTOELECTRICO DIRECCIONABLE, MARCA NOTIFIER, MODELO FSP-851, INCLUYE: MATERIAL, MANO DE OBRA, HERRAMIENTAS, MONTAJE Y TODO LO NECESARIO PARA SU CORRECTA EJECUCIÓN.</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</si>
  <si>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</si>
  <si>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</si>
  <si>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</si>
  <si>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</si>
  <si>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DE RECUBRIMIENTO ASÉPTICO EN ROLLO DE VINYL, MODELO AEI/WALL COVERING O SIMILAR FABRICADO A BASE DE VINYL HOMOGÉNEO DE 1.0 MM DE ESPESOR, PRESENTACIÓN EN ROLLO DE 2.00 MTL. DE ANCHO X 30.00 MTL. DE LARGO EQUIVALENTE A 60 MT2, INCLUYE: MOLDURA PARA CURVA SANITARIA, ADHESIVO, SOLDADURA, DESPERDICIO, MATERIALES, MANO DE OBRA ESPECIALIZADA, EQUIPO, HERRAMIENTA Y TODO LO NECESARIO PARA SU CORRECTA EJECUCIÓN.</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</si>
  <si>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</si>
  <si>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</si>
  <si>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PVC DE 2" (51MM) DE DIÁMETRO, CON NORMA MEXICANA NMX-E-199/1. INCLUYE: HERRAMIENTA, MANO DE OBRA, CONEXIONES, ACCESORIOS, EQUIPO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</si>
  <si>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</si>
  <si>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</si>
  <si>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</si>
  <si>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</si>
  <si>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</si>
  <si>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</si>
  <si>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</si>
  <si>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</si>
  <si>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</si>
  <si>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Y COLOCACIÓN DE PISO CONDUCTIVO, MODELO AEI BANETT (ELECTROSTATIC CONDUCTIVE) O SIMILAR, FABRICADO A BASE DE VINYL HOMOGÉNEO CONDUCTIVO DE ALTO TRÁFICO, NO POROSO, ANTIBACTERIANO, CON FILAMENTOS DE CARBÓN, DE 2.00 MM DE ESPESOR, EN ROLLO DE 2 MTS DE ALTO POR 20 MTS DE LARGO EQUIVALENTE A 40 M2, INCLUYE: ADHESIVO CONDUCTIVO A BASE AGUA, PEGAMENTO LIBRE DE SOLVENTES CON ALTA ADHESIÓN, BAJA EMISIÓN DE QUÍMICOS VOLÁTILES, NO FLAMABLE, MOLDURA PARA CURVA SANITARIA, CINTA DE COBRE, CORDON DE SOLDADURA, MATERIALES, MANO DE OBRA ESPECIALIZADA, DESPERDICIO, EQUIPO, HERRAMIENTA Y TODO LO NECESARIO PARA SU CORRECTA EJECUCIÓN.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</si>
  <si>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</si>
  <si>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</si>
  <si>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</si>
  <si>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</si>
  <si>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INSTALACION DE VÁLVULA MARIPOSA RANURADA DE 4", OPERADOR ENGRANE CON SWITCH SUPERVISOR UL/FM 300 PSI, HIERRO DÚCTIL, INCLUYE: MATERIALES, CONEXIONES,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</si>
  <si>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</si>
  <si>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</si>
  <si>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</si>
  <si>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</si>
  <si>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Y COLOCACIÓN DE BARRA DE TIERRA (EQUIPOTENCIAL), CON UNA CAPACIDAD DE 24 DERIVACIONES PARA CABLES NO. 12 A NO. 6 (ESTAS BARRAS DEBERÁN DE PONERSE A TIERRA CON CABLE NO MENOR AL CALIBRE NO. 10.), INCLUYE: MATERIALES, MANO DE OBRA, EQUIPO, HERRAMIENTA, PRUEBA DE PISOS CONDUCTIVOS, Y LO NECESARIO PARA SU CORRECTO FUNCIONAMIENTO.</t>
  </si>
  <si>
    <t>SUMINISTRO Y COLOCACIÓN DE RELOJ / CRONÓMETRO DIGITAL CAT. ZTM1591RS MARCA BENDER; EN UNA LINEA, FRENTE Y CAJA, FUENTE DE ALIMENTACIÓN A 100 - 240 VC.A. MONTADOS EN PLACA DE ACERO INOXIDABLE TIPO 304, CON ACABADO PULIDO (INCLUYE CAJA PARA EMPOTRAR CAT. B120804), EMPOTRABLE EN PARED, INCLUYE: RIEL DIN, INTERRUPTOR TERMOMAGNÉTICO DE 2 POLOS, CONTROL REMOTO, MATERIALES, MANO DE OBRA, EQUIPO, HERRAMIENTA, CONEXIONES, PRUEBAS, FIJACIONES, Y LO NECESARIO PARA SU CORRECTA INSTALACIÓN.</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</si>
  <si>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</si>
  <si>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</si>
  <si>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</si>
  <si>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</si>
  <si>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</si>
  <si>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</si>
  <si>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</si>
  <si>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</si>
  <si>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</si>
  <si>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</si>
  <si>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SUMINISTRO E INSTALACIÓN DE MANÓMETRO SECO, CARATULA DE 3 1/2″ RANGO 0 – 300 PSI, UL/FM, INCLUYE: MATERIALES MENORES, CONEXIONES, MANO DE OBRA, EQUIPO Y HERRAMIENTA NECESARIA PARA SU CORRECTA EJECUCION.</t>
  </si>
  <si>
    <t>PRELIMINARES</t>
  </si>
  <si>
    <t>MUROS DE MAMPOSTERÍA</t>
  </si>
  <si>
    <t>ALBAÑILERÍAS</t>
  </si>
  <si>
    <t>BOQUILLA DE 15 A 20 CM DE ANCHO, CON MORTERO CEMENTO ARENA PROPORCIÓN 1:3, TERMINADO PULIDO, EN APERTURA DE VANOS DE PUERTAS Y VENTANAS. INCLUYE: SUMINISTRO, PULIDO, MANO DE OBRA, HERRAMIENTA Y EQUIPO.</t>
  </si>
  <si>
    <t>INSTALACIÓN HIDROSANITARIA</t>
  </si>
  <si>
    <t>DRENAJE SANITARIO</t>
  </si>
  <si>
    <t>AGUA POTABLE</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</si>
  <si>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</si>
  <si>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</si>
  <si>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</si>
  <si>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</si>
  <si>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</si>
  <si>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</si>
  <si>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</si>
  <si>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</si>
  <si>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CARPINTERIA</t>
  </si>
  <si>
    <t>SUMINISTRO Y COLOCACIÓN DE TOPE DE PUERTA SATINADA, LÍNEA ZAMAK MCA. HERRALUM, MOD. 1159, INCLUYE: CARGO DIRECTO POR EL COSTO DE LOS MATERIALES, QUE INTERVENGAN, FLETE A OBRA, ACARREO AL SITIO DE SU UTILIZACIÓN, MANO DE OBRA, EQUIPO Y HERRAMIENTA.</t>
  </si>
  <si>
    <t>ACERO INOXIDABLE</t>
  </si>
  <si>
    <t>SISTEMA AISLADO</t>
  </si>
  <si>
    <t>SUMINISTRO E INSTALACIÓN DE MODULO DE FUERZA Y TIERRA SERIES GPM-F4DR4 MARCA BENDER CON TOMACORRIENTES DE GRADO HOSPITALARIO PARA SUMINISTRO DE ENERGÍA Y CONEXIÓN A TIERRA DE EQUIPO PORTÁTIL, PARA TABLERO AISLADO, FORMADO POR 4 RECEPTÁCULOS DE FUERZA GRADO HOSPITAL 20A/125V NEMA 5-20R DÚPLEX ROJO, 4 CONECTORES DE TIERRA TIPO HEMBRA 30A/250V COLOR VERDE, GRADO HOSPITAL, MONTADOS EN PLACA DE ACERO INOXIDABLE TIPO 304, CON ACABADO PULIDO (INCLUYE CAJA PARA EMPOTRAR MODELO B120804); LOS MÓDULOS DE FUERZA Y TIERRA DISEÑADOS EN ESTRICTO CUMPLIMIENTO DE LAS NORMAS UL467, UL50, LA NFPA 70 (CÓDIGO ELÉCTRICO NACIONAL), Y NFPA 99. INCLUYE: MANO DE OBRA ESPECIALIZADA, TRABAJOS PARA EMPOTRAR EN MURO, ACCESORIOS DE FIJACIÓN, MATERIALES, HERRAMIENTAS, EQUIPO, PRUEBAS Y TODO LO NECESARIO PARA SU CORRECTO FUNCIONAMIENTO.</t>
  </si>
  <si>
    <t>SISTEMA CONTRA INCENDIO</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</si>
  <si>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</si>
  <si>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</si>
  <si>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</si>
  <si>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</si>
  <si>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</si>
  <si>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</si>
  <si>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</si>
  <si>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SUMINISTRO E INSTALACIÓN DE TUBERÍA TUBO CONDUIT GALVANIZADO DE 3/4" PARED DELGADA CON COPLE,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</si>
  <si>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</si>
  <si>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E INSTALACIÓN DE PLACA DE PARED VERTICAL, SALIDA PARA 1 PUERTO KEYSTONE, CON ESPACIOS PARA ETIQUETAS, COLOR BLANCO MATE,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</si>
  <si>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</si>
  <si>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</si>
  <si>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LIMPIEZAS</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</si>
  <si>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</si>
  <si>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</si>
  <si>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TRAZO Y NIVELACIÓN, CON MEDIOS TOPOGRÁFICOS, DE LÍNEA DE TUBERÍA. INCLUYE; MANO DE OBRA, EQUIPO, HERRAMIENTA Y TODO LO NECESARIO PARA SU CORRECTA EJECUCIÓN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</si>
  <si>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</si>
  <si>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SUMINISTRO Y COLOCACIÓN DE TUBERIA CONDUIT METÁLICA GALVANIZADA DE 3/4" DE PARED DELGADA, INCLUYE: MATERIALES, CORTES, DESPERDICIOS, COPLE, CONEXIÓNES, MANO DE OBRA, EQUIPO, ANDAMIOS, HERRAMIENTA, A CUALQUIER NIVEL.</t>
  </si>
  <si>
    <t>SUMINISTRO Y COLOCACIÓN DE TUBERIA CONDUIT FLEXIBLE DE ACERO GALVANIZADO ENGARGOLADO DE FORMA HELICOIDAL (SAPA) DE 3/4", INCLUYE: MATERIALES, CORTES, DESPERDICIOS, ENSAMBLE,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</si>
  <si>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</si>
  <si>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Y COLOCACIÓN DE CABLE DE COBRE DESNUDO CAL. 2/0, AWG, MCA. CONDUMEX O SIMILAR. INCLUYE: DESPERDICIOS, MATERIALES MENORES, PRUEBAS Y ACARREO AL SITIO DE SU COLOCACIÓN.</t>
  </si>
  <si>
    <t>SUMINISTRO Y COLOCACION DE BRAZO DE SERVICIO PARA QUIROFANO DE ARTICULACION SENCILLA, INCLUYE:, CUERPO DE 100 CM FABRICADO EN PERFILES DE ALUMINIO ALEACION 6063 TEMPLE T6 PINTURA ELECTROSTATICA CON COMPONENTES ANTIFLAMA Y ARTICULACIÓN SENCILLA, FABRICADOS BAJO LA NORMA NFPA99-2015, CON 6.00 CONTACTOS DUPLEX GRADO HOSPITAL EN COLOR ROJO, 4.00 TOMAS DE OXIGENO, 4.00 TOMAS DE AIRE , 4.00 TOMAS DE VACIO, 1.00 TOMA DE DIÓXIDO DE CARBONO, 1.00 TOMA DE NITRÓGENO Y 1.00 TOMA DE EVACUACIÓN DE GASES ANESTÉCICOS (TOMAS DE GASES: ENCH. RÁPIDO TIPO CHEMETRON Y OHMEDA) Y 3.00 MANOMETROS DE LECTURA, MÓDULO DE FUERZA A TIERRA, PORTAVENOCLISIS, CHAROLA MULTISERVICIOS, FLETES CONEXIONES, SOLDADURA DE PLATA, MATERIAL, ACARREOS, EQUIPO, FIJACION, LIMPIEZA, ACARREOS DE MATERIALES SOBRANTES FUERA DE LA OBRA, MANO DE OBRA, MANIOBRAS, HERRAMIENTA, PRUEBAS Y TODO LO NECESARIO PARA SU BUEN FUNCIONAMIENTO. MARCA ARIGMED O SIMILAR EN CALIDAD BRAZO PARA QUIROFANO DE ARTICULACION SENCILLA, INCLUYE: MATERIALES, MANO DE OBRA, EQUIPO Y HERRAMIENTA. MARCA ARIGMED.</t>
  </si>
  <si>
    <t>SUMINISTRO DE TAPA TERMINAL MODELO AEI/1622 COLOR SLATE; INCLUYE: SUMINISTRO DE MATERIALES, MANO DE OBRA, EQUIPO Y HERRAMIENTA PARA SU CORECTA INSTALACION.</t>
  </si>
  <si>
    <t>SUMINISTRO Y COLOCACIÓN DE MANIJA PARA PUERTAS DE ENTRADA MARCA YALE MOD. SAN CARLOS MX4975, ACABADO NIQUEL SATÍN. INCLUYE: LLAVES, MATERIAL, MANO DE OBRA, EQUIPO Y HERRAMIENTA.</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</si>
  <si>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</si>
  <si>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</si>
  <si>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INSTALACION DE TUBERIA CEDULA 10 DE ACERO AL CARBON LISTADO ULFM RANURADA PARA SISTEMA CONTRA INCENDIO DE 2", INCLUYE: MATERIALES, CONEXIONES, CORTES, DESPERDICIOS, ELEVACIONES, MANO DE OBRA, EQUIPO Y HERRAMIENTA NECESARIA PARA SU CORRECTA EJECUCION.</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</si>
  <si>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</si>
  <si>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</si>
  <si>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</si>
  <si>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</si>
  <si>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</si>
  <si>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</si>
  <si>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SUMINISTRO E INSTALACION DE DE BRANCH MODELO ML01/A MCA: MIRAGE A UNA ALTURA MAXIMA DE 6M. INCLUYE: MANO DE OBRA, HERRAMIENTA Y EQUIPO.</t>
  </si>
  <si>
    <t>SUMINISTRO E INSTALACION DE DE BRANCH MODELO FQ01A/A MCA: MIRAGE A UNA ALTURA MAXIMA DE 6M. INCLUYE: MANO DE OBRA, HERRAMIENTA Y EQUIPO.</t>
  </si>
  <si>
    <t>SUMINISTRO E INSTALACION DE DE BRANCH MODELO FQ01B/A MCA: MIRAGE A UNA ALTURA MAXIMA DE 6M. INCLUYE: MANO DE OBRA, HERRAMIENTA Y EQUIPO.</t>
  </si>
  <si>
    <t>SUMINISTRO Y COLOCACIÓN DE TUBERIA DE PVC CÉDULA 80 DE 1" DE DIÁMETRO, INCLUYE: CONEXIONES, MANO DE OBRA EQUIPO, HERRAMIENTA.</t>
  </si>
  <si>
    <t>SUMINISTRO Y COLOCACIÓN DE TUBERIA DE PVC CÉDULA 80 DE 2" DE DIÁMETRO, INCLUYE: CONEXIONES, MANO DE OBRA EQUIPO, HERRAMIENTA.</t>
  </si>
  <si>
    <t>SUMINISTRO E INSTALACIÓN DE EXTINTOR DE TIPO ABC DE AGENTES LIMPIOS DE 11 LBS, MARCA HALOTRON MOD. S-26209 O SIMILAR, INCLUYE: MATERIAL, MANO DE OBRA, FIJACIONES, EQUIPO, HERRAMIENTA, Y TODO LO NECESARIO PARA SU CORRECTA INSTALACIÓN.</t>
  </si>
  <si>
    <t>SUMINISTRO E INSTALACIÓN DE EXTINTOR DE TIPO ABC POLVO QUÍMICO SECO DE 6.0 KG, MARCA LESSPIRO PLUS O SIMILAR, INCLUYE: MATERIAL, MANO DE OBRA, FIJACIONES, EQUIPO, HERRAMIENTA, Y TODO LO NECESARIO PARA SU CORRECTA INSTALACIÓN.</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</si>
  <si>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</si>
  <si>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</si>
  <si>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SUMINISTRO E INSTALACIÓN DE TUBERÍA DE COBRE TIPO L DE 1/4”, PARA SISTEMAS DE REFRIGERACIÓN, INCLUYE CORTE, TRAZO, CURVADO, LIMPIEZA CON NITRÓGENO, UNIONES MEDIANTE SOLDADURA CON FLUX Y VARILLA DE PLATA, FIJACIÓN CON SOPORTERÍA ADECUADA CADA 1.50 M, ETIQUETADO.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</si>
  <si>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</si>
  <si>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</si>
  <si>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</si>
  <si>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</si>
  <si>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BASES PARA EXTRACTORES EN EXTERIOR, A BASE DE ESTRUCTURA METÁLICA DE PTR Y PERFIL REFORZADO, CON SOPORTE VIBROAISLADO PARA DISMINUCIÓN DE RUIDO Y TRANSMISIÓN DE VIBRACIONES. INCLUYE SUMINISTRO DE MATERIALES, TRAZO, ALMACENAJE, FLETES, LIMPIEZA DEL ÁREA, MANO DE OBRA Y TODO LO NECESARIO PARA SU CORRECTO FUNCIONAMIENTO Y SERVICIO.</t>
  </si>
  <si>
    <t>SUMINISTRO E INSTALACIÓN DE REJILLA DE EXTRACCIÓN DE AIRE MODELO HR, MARCA HR, FABRICADA EN ALUMINIO CON ALETAS HORIZONTALES AJUSTABLES, ACABADO EN PINTURA ELECTROSTÁTICA BLANCA, MEDIDA 12" X 8". INCLUYE CUELLO DE CONEXIÓN, ACCESORIOS DE MONTAJE, SELLADO, LIMPIEZA DEL ÁREA Y MANO DE OBRA ESPECIALIZADA.</t>
  </si>
  <si>
    <t>SUMINISTRO E INSTALACIÓN DE REJILLA DE RETORNO DE AIRE MODELO HR, MARCA HR, FABRICADA EN ALUMINIO CON ALETAS FIJAS A 45°, ACABADO EN PINTURA ELECTROSTÁTICA BLANCA, MEDIDA 14" X 16". INCLUYE CUELLO CUADRADO, ACCESORIOS DE MONTAJE, SELLADO, LIMPIEZA DEL ÁREA Y MANO DE OBRA ESPECIALIZADA.</t>
  </si>
  <si>
    <t>SUMINISTRO E INSTALACION DE DIFUSOR TIPO REDONDO MARCA INNES O SIMILAR PARA MANEJO DE AIRE DE INYECCION DE LA SIGUIENTE MEDIA DE CUELLO X 12 PULGADAS INCLUYE:MANIOBRA DE INSTALACION HERRAMIENTA MENOR, ESCALERAS HERRAMIENTA INALAMBRICA Y TODO LO NECESARIO PARA SU CORRECTA FUNCIONABILIDAD Y SERVICIO.</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</si>
  <si>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</si>
  <si>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</si>
  <si>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</si>
  <si>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Y COLOCACION DE CABLE DE AUDIO BINARY O SIMILAR DE 4X16 AWG, INCLUYE: MANO DE OBRA, EQUIPO, HERRAMIENTA, CORTES, DESPERDICIOS, Y LO NECESARIO PARA SU CORRECTA INSTALACIÓN.</t>
  </si>
  <si>
    <t>SUMINISTRO, INSTALACIÓN Y PUESTA EN MARCHA DE TABLERO DE AISLAMIENTO  5 KVA 220/120V PARA EMPOTRAR MODELO MIP-05HASB-0NN0, MONTAJE VERTICAL MARCA BENDER  (DE ACUERDO CON CERTIFICACIÓN NFPA 99, NFPA 70, UL 1446,  UL 1047, UL 1022, UL 50 Y NOM-001-SEDE) , EL CUAL ESTÁ FORMADO POR: 1 INTERRUPTOR TERMOMAGNÉTICO DE 2X30AMPS SQ PARA PROTECCIÓN DEL PRIMARIO DEL TRANSFORMADOR. 1 TRANSFORMADOR DE 5 KVA, RELACIÓN DE TRANSFORMACIÓN 220/120 VOLTS. 16 INTERRUPTORES TERMOMAGNÉTICOS DERIVADOS TIPO SQUARE-D A PRESIÓN DE 2 POLOS, 20 AMPERES, CON MODULOS LOCALIZADORES DE FALLA DE CIRCUITOS DERIVADOS CAT. EDSM151 MARCA BENDER Y COMUNICADOR CAT. CPM907, MONITOR DE  AISLAMIENTO DE LÍNEA CAT. LIM2010 MARCA BENDER (CON IDENTIFICADOR DE FALLO DE LÍNEA, CORRIENTE DE FUGA Y FALLO A TIERRA CON ALMACENAMIENTO DE 300 EVENTOS Y 300 ALARMAS), 1 GABINETE DE LÁMINA GALVANIZADA. 66" X 24" X 6" PULGADAS. 1 TAPA FRONTAL DE ACERO INOXIDABLE, MATERIALES, MANO DE OBRA ESPECIALIZADA, EQUIPO, HERRAMIENTA, TRABAJOS PARA EMPOTRAR EN MURO, FIJACIÓN, PUESTA EN MARCHA, PRUEBAS AL SISTEMA ELÉCTRICO AISLADO.</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</si>
  <si>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</si>
  <si>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</si>
  <si>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</si>
  <si>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</si>
  <si>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</si>
  <si>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</si>
  <si>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SUMINISTRO E INSTALACIÓN DE EVAPORADORA TIPO CASSETTE RVI DE 1 TR (12,000 BTU/H), MARCA MIRAGE, MODELO EFH121D, ALIMENTACIÓN ELÉCTRICA A 230 V, 1 PH, 60 HZ, TUBERÍA CONDUCCIÓN LIQUIDO 1/4", TUBERÍA CONDUCCIÓN GAS 1/2", INCLUYE: MANO DE OBRA, ELEVACIÓN, FIJACION, CONEXIONES, CONSUMIBLES, HERRAMIENTA, ACARREOS, PRUEBAS, CONTROL, LIMPIEZA, HERRAMIENTA MENOR Y TODO LO NECESARIO PARA SU CORRECTA INSTALACIÓN.</t>
  </si>
  <si>
    <t>SUMINISTRO E INSTALACIÓN DE CUADRO DE VALVULAS DE GASES Y VALVULAS DE 13-13-19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</si>
  <si>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Y COLOCACIÓN DE SOPORTE TIPO PERA PARA TUBERIA DE DIÁMETRO 1/2", CONSIDERANDO VARILLA ROSCADA GALVANIZADA DE 3/8" DE 30 CM DE SUJECIÓN PROMEDIO, TUERCAS, RONDANAS Y TAQUETE EXPANSOR TIPO Z. INCLUYE: FIJACIÓN, MATERIAL, MANO DE OBRA, EQUIPO Y HERRAMIENTA.</t>
  </si>
  <si>
    <t>SUMINISTRO Y COLOCACIÓN DE LUMINARIA LED EMERGENCIA MARCA ILLUX O SIMILAR MODELO ML-1601.EMER 2X1.2W 120-277V  INCLUYE: ACCESORIOS, MANO DE OBRA, EQUIPO, HERRAMIENTA.</t>
  </si>
  <si>
    <t>SUMINISTRO Y COLOCACIÓN DE SENSOR DE MOVIMIENTO DE SOBREPONER EN TECHO MARCA ILLUX O SIMILAR MOD. SE-2102  800 W MAX / 200 W MAX 110-130 V, INCLUYE: ACCESORIOS, MANO DE OBRA, EQUIPO, HERRAMIENTA.</t>
  </si>
  <si>
    <t>SUMINISTRO Y COLOCACIÓN DE PISO DE PORCELANATO 60X60, RECTIFICADO, MOD. BERLIN COLOR BCO.,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</si>
  <si>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BERLIN COLOR BCO.,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</si>
  <si>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FABRICACIÓN, SUMINISTRO E INSTALACIÓN DE MUEBLE DE ACERO INOXIDABLE T-304 CAL. 18 P3,  MEDIDAS DE 1.30X0.60X1.00M, A BASE DE CUBIERTA CON RESPALDO Y 1 TARJA 0.40X0.40X0.40M, GABINETE Y PUERTA, 1 ENTREPAÑO Y PATAS EN TUBO DE 1 1/2" CON GOMA ANTIDERRAPANTE, ACABADOS SANITARIOS, BORDES ANTIESCURRIMIENTO; INCLUYE: MATERIALES, ORIFICIOS, MANO DE OBRA, DESPERDICIOS, ACARREOS AL LUGAR, FIJACIÓN Y TODO LO NECESARIO PARA SU CORRECTA EJECUCIÓN.</t>
  </si>
  <si>
    <t>SUMINISTRO Y COLOCACIÓN DE CHAROLA TIPO MALLA 66/100 MM ANCHO, INCLUYE: MANO DE OBRA, ACARREOS, HERRAMIENTA, DESPERDICIOS, LIMPIEZA Y TODO LO NECESARIO PARA SU CORRECTA INSTALACIÓN.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</si>
  <si>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</si>
  <si>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Y COLOCACIÓN DE SOPORTE TIPO PERA PARA TUBERIA DE DIÁMETRO 2", CONSIDERANDO VARILLA ROSCADA GALVANIZADA DE 3/8" DE 30 CM DE SUJECIÓN PROMEDIO, TUERCAS, RONDANAS Y TAQUETE EXPANSOR TIPO Z. INCLUYE: FIJACIÓN, MATERIAL, MANO DE OBRA, EQUIPO Y HERRAMIENTA.</t>
  </si>
  <si>
    <t>SUMINISTRO E INSTACIÓN DE CABLE VINANEL XXI THW-LS 600 V. 90°, MARCA CONDUMEX O SIMILAR, CAL. 16, INCLUYE: DESPERDICIOS, MATERIALES MENORES, HERRAMIENTA, CONEXIONES, MANO DE OBRA ESPECIALIZADA, LIMPIEZA DEL ÁREA DE TRABAJO, PRUEBAS Y ACARREO AL SITIO DE SU COLOCACIÓN.</t>
  </si>
  <si>
    <t>A4.1</t>
  </si>
  <si>
    <t>A4.2</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</si>
  <si>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2.85 LARGO X0.80 ANCHO X 3.00 M ALTO, 4 PUERTAS CORREDIZAS DE 0.71 M X 3.00 M, 3 ENTREPAÑOS, 4 DIVISIONES A CADA 0.75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</si>
  <si>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2.5 LARGO X0.80 ANCHO X 3.00 M ALTO, 4 PUERTAS CORREDIZAS DE 0.62 M X 3.00 M, 3 ENTREPAÑOS, 4 DIVISIONES A CADA 0.75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</si>
  <si>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2.00 LARGO X0.80 ANCHO X 3.00 M ALTO, 2 PUERTAS CORREDIZAS DE 1.00 M X 3.00 M, 3 ENTREPAÑOS, 4 DIVISIONES A CADA 0.75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</si>
  <si>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1.60 LARGO X0.80 ANCHO X 3.00 M ALTO, 2 PUERTAS CORREDIZAS DE 0.80 M X 3.00 M, 3 ENTREPAÑOS, 4 DIVISIONES A CADA 0.75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</si>
  <si>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1.15 LARGO X0.80 ANCHO X 3.00 M ALTO, 4 PUERTAS CORREDIZAS DE 0.57 M X 3.00 M, 3 ENTREPAÑOS, 4 DIVISIONES A CADA 0.75 M Y DIVISIÓN A LO LARGO DEL MUEBLE, ZOCLO DE 5CM; INCLUYE: FABRICACIÓN, MATERIALES, MANO DE OBRA, EQUIPO, HERRAMIENTA.</t>
  </si>
  <si>
    <t>A19</t>
  </si>
  <si>
    <t>A20</t>
  </si>
  <si>
    <t>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t>
  </si>
  <si>
    <t>SUMINISTRO Y COLOCACIÓN DE  VALVULA CHECK RANURADA DE 4" HIERRO DUCTIL UL/FM, INCLUYE: MATERIALES, CONEXIONES, DESPERDICIOS, ELEVACIONES, MANO DE OBRA, EQUIPO Y HERRAMIENTA NECESARIA PARA SU CORRECTA EJECUCION.</t>
  </si>
  <si>
    <t>SUMINISTRO Y COLOCACIÓN DE SOPORTE TIPO PERA PARA TUBERIA DE 2", CONSIDERANDO VARILLA ROSCADA GALVANIZADA DE 3/8" DE HASTA 1 M DE SUJECIÓN, TUERCAS, RONDANAS Y TAQUETES. INCLUYE: FIJACIÓN, MATERIAL, MANO DE OBRA, EQUIPO Y HERRAMIENTA.</t>
  </si>
  <si>
    <t>SUMINISTRO Y COLOCACIÓN DE SOPORTE TIPO PERA PARA TUBERIA DE 4", CONSIDERANDO VARILLA ROSCADA GALVANIZADA DE 3/8" DE HASTA 1 M DE SUJECIÓN, TUERCAS, RONDANAS Y TAQUETES. INCLUYE: FIJACIÓN, MATERIAL, MANO DE OBRA, EQUIPO Y HERRAMIENTA.</t>
  </si>
  <si>
    <t>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t>
  </si>
  <si>
    <t>SUMINISTRO E INSTALACIÓN DE REJILLA DE RETORNO DE AIRE DE 16" X 16" CON ACCIONAMIENTO OCULTO CON LLAVE ALLEN O SIMILAR PARA EVITAR DESAJUSTES AL BALANCEO MONTADO A PLAFON LISO. INCLUYE: NIVELACIÓN, MONTAJE, ACARREOS, ELEVACIONES, LIMPIEZA DEL ÁREA DE TRABAJO, MATERIALES, MANO DE OBRA ESPECIALIZADA, EQUIPO Y HERRAMIENTA.</t>
  </si>
  <si>
    <t>SUMINISTRO E INSTALACIÓN DE BASES PARA CAJAS DE FILTROS EN EXTERIOR, A BASE DE ESTRUCTURA METÁLICA CON PTR Y PLACA DE FIJACIÓN, ANCLADA A LOSA O ESTRUCTURA EXISTENTE, DISEÑADA PARA RESISTIR CARGA Y VIBRACIONES. INCLUYE SUMINISTRO DE MATERIALES, TRAZO, ALMACENAJE, FLETES, LIMPIEZA DEL ÁREA, MANO DE OBRA Y TODO LO NECESARIO PARA SU CORRECTO FUNCIONAMIENTO Y SERVICIO.</t>
  </si>
  <si>
    <t>Construcción de salas de choque 4, 5, 6 y pasillos. Urgencias Hospital Escuela Universidad de Guadalajara Nuevo Hospital Civil de Guadalajara Dr. Juan I. Menchaca, en el municipio de Guadalajara, Jalisco.</t>
  </si>
  <si>
    <t>SIOP-E-SMAFINEDUC-OB-LP-0524-2026</t>
  </si>
  <si>
    <t>E2</t>
  </si>
  <si>
    <t>RAZÓN SOCIAL DEL CONTRATISTA:</t>
  </si>
  <si>
    <t>PRECIO UNITARIO ($) PROPUESTO</t>
  </si>
  <si>
    <t>PRECIO UNITARIO ($) 
PROPUESTO CON LETRA</t>
  </si>
  <si>
    <t>LIMPIEZA GRUESA Y FINA, DURANTE Y AL FINAL DE LOS TRABAJOS, INCLUYE: MANO DE OBRA, EQUIPO Y HERRAMIENTA.</t>
  </si>
  <si>
    <t>SUMINISTRO Y COLOCACION DE BOCINA PARA PLAFÓN MARCA JBL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</si>
  <si>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COLOCACIÓN DE TUBERIA CONDUIT METÁLICA GALVANIZADA DE 1/2" PARED DELGADA , INCLUYE: MATERIALES, CORTES, DESPERDICIOS, ROSCADO, COPLE, CONEXIÓN, MANO DE OBRA, EQUIPO, ANDAMIOS, HERRAMIENTA, A CUALQUIER NIVEL.</t>
  </si>
  <si>
    <t>SUMINISTRO E INSTALACIÓN DE CAMARA TIPO DOMO IP 6 MEGAPIXEL / SERIE PRO / LENTE MOT. 2.8 A 12 MM / 30 MTS IR EXIR / EXTERIOR IP 67/IK10/WDR120DB/AUDIO Y ALARMAS/POE/VIDEO ANALITICOS INTEGRADOS, MARCA HIKVISION, MODELO DS-2CD2763G2-IZS, INCLUYE: MANO DE OBRA, MATERIAL, CONEXIONES, ACARREOS Y TODO LO NECESARIO PARA SU CORRECTA EJECUCIÓN.</t>
  </si>
  <si>
    <t>SUMINISTRO E INSTALACIÓN DE CAJA DE CONEXIONES PARA CAMARA DOMO MARCA HIKVISION MODELO DS-1280ZJ-DM55, INCLUYE: MANO DE OBRA, EQUIPO, ACCESORIOS DE FIJACIÓN, CONEXIONES Y TODO LO NECESARIO PARA SU CORRECTA EJECUCIÓN.</t>
  </si>
  <si>
    <t>SUMINISTRO DE UNIDAD MANEJADORA DE AIRE TIPO HIGIÉNICO MARCA KLIMA HVAC SOLUTIONS, MODELO KMA1010TB40AHS0100101, CON CAPACIDAD DE 800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P.U.O.T.</t>
  </si>
  <si>
    <t>SUMINISTRO, INSTALACIÓN Y PUESTA EN MARCHA DE EXTRACTOR MARCA SOLER &amp; PALAU, MODELO CET-2600, 3/4 HP, VOLTAJE 220V, INCLUYE: ACARREOS, MONTAJES, MANIOBRAS, HERRAMIENTA, MATERIAL, ACARREOS, EQUIPO Y MANO DE OBRA.</t>
  </si>
  <si>
    <t>SUMINISTRO E INSTALACIÓN DE EXTRACTOR CENTRIFUGO MARCA SOLER &amp; PALAU O SIMILAR MODELO: CMI-355 3/4 HP VOLTAJE: 230-460/3/60, INCLUYE: MANO DE OBRA, ACARREOS, HERRAMIENTA, DESPERDICIOS, LIMPIEZA Y TODO LO NECESARIO PARA SU CORRECTA INSTALACION.</t>
  </si>
  <si>
    <t>SUMINISTRO E INSTALACION DE TERMOSTATOS MODELO T6861V1WB MARCA HONNEYWELL PARA EL CONTROL DE LOS EQUIPOS DE AIRE ACONDICIONADO EN EL PLAFON POR ASI CONVENIR AL PROYECTO.INCLUYE SUMINISTRO DE EQUIPO MANIOBRA DE INSTALACION  HERRAMIENTA MENOR,ESCALERAS HERRAMIENTA INALAMBRICA Y TODO LO NECESARIO PARA SU CORRECTA FUNCIONABILIDAD Y SERVICIO P.U.O.T.</t>
  </si>
  <si>
    <t>SUMINISTRO E INSTALACIÓN DE DIFUSOR MODULAR DE AIRE DE 16" X 16", CON ACCIONAMIENTO OCULTO CON LLAVE ALLEN O SIMILAR PARA EVITAR DESAJUSTES AL BALANCEO MONTADO A PLAFON LISO. INCLUYE: NIVELACIÓN, MONTAJE, ACARREOS, ELEVACIONES, LIMPIEZA DEL ÁREA DE TRABAJO, MATERIALES, MANO DE OBRA ESPECIALIZADA, EQUIPO Y HERRAMIENTA. (FALTA MATERIALES)</t>
  </si>
  <si>
    <t xml:space="preserve">SUMINISTRO Y COLOCACIÓN DE 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</si>
  <si>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</si>
  <si>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 xml:space="preserve">SUMINISTRO E INSTALACIÓN DE BASES PARA CONDENSADORAS Y EQUIPOS DE 1 A 2 TONELADAS, INCLUYE: MANO DE OBRA, ACARREOS AL SITIO DE SU INSTALACIÓN. </t>
  </si>
  <si>
    <t>PASOS EN LOSA DE AZOTEA  O MUROS PARA DUCTERIAS DE AIRES ACONDICIONADOS DE 2" A 12", INCLUYE: MANO DE OBRA, HERRAMIENTA, EQUIPO, ACARREO DEL MATERIAL HASTA 60 MTS DE DISTANCIA EN CARRETILLA, PARA SU POSTERIOR RETIRO, RESANE CON MORTERO CEMENTO-ARENA DE RÍO EN PROPORCIÓN 1:4, PERFILADO, LIMPIEZA.</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</si>
  <si>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SOPORTE DE DESPLIEGUE RÁPIDO, 1 LLAVE UNIVERSAL PARA EL USO EN MANGUERAS DE HIDRANTE, MANO DE OBRA, EQUIPO Y HERRAMIENTA</t>
  </si>
  <si>
    <t>SUMINISTRO E INSTALACIÓN DE GABINETE HECHO EN LÁMINA CALIBRE 22 CON PINTURA ANTICORROSIVA PUERTA Y CHAPA PARA EXITINTOR DE DIMENSIONES 0.80 X 0.40 X 0.23 M, INCLUYE: MATERIALES, INSTALACIÓN, MANO DE OBRA Y HERRAMIENTAS.</t>
  </si>
  <si>
    <t>SUMINISTRO Y COLOCACIÓN DE LAMPARA QUIRÚRGICA MARCA VESRALED O SIMILAR MODELO LDVVERSALED FOCO LED 110 V 2.4 A ILUMINACIÓN DE 160.000LX/120.000 LX. TEMPERATURA DE COLOR 3700-6700K (GRADUABLE) AJUSTE DE CAMPO DE 15 A 300 CM AJUSTE MANUAL. PROFUNDIDA DE ILUMINACIÓN DE 120 CM. DIÁMETRO DE LA LÁMPARA DE 70/50 CM. MANERAL AUTOCLAVABLE. CERTIFICACIÓN FDA Y CE,. OPCIÓN DE INSTALACIÓN A TECHO BAJO.</t>
  </si>
  <si>
    <t>SUMINISTRO E INSTALACIÓN DE PUERTA DE ACCESO DOBLE CON ESTRUCTURA REFORZADA DE COMPACTO FENÓLICO DE 1.50 X 2.20 M, FABRICADA CON MARCO DE ALUMINIO ANONIZADO NATURAL, 2 PUERTAS DE COMPACTO FENÓLICO DE 0.75 X 2.10 M, 2 KITS DE TORNILLERÍA, 2 BISAGRAS BTS 75R, 4 PLACAS DE EMPUJE DE 25 X 60 CM DE ACERO INOXIDABLE, 2 MIRILLAS DE CRISTAL CLARO TEMPLADO DE 6 MM DE 30 X 40 CM, INCLUYE: MATERIALES, CORTES, DESPERDICIOS, ACARREOS, EQUIPO Y HERRAMIENTA.</t>
  </si>
  <si>
    <t>SUMINISTRO Y APLICACIÓN DE PINTURA BLANCA MATE ANTIBACTERIAL MARCA SHERWIN WILLIAMS COLOR BLANCO, SOBRE MUROS APLANADOS, A DOS MANOS, INCLUYE: PREPARACIÓN DE LA SUPERFICIE, APLICACIÓN DE SELLADOR, ACARREOS, MATERIALES, MANO DE OBRA, EQUIPO, HERRAMIENTA, LIMPIEZA DURANTE Y AL FINALIZAR LOS TRABAJOS.</t>
  </si>
  <si>
    <t>SUMINISTRO Y COLOCACIÓN DE SUMINISTRO DE PROTECCION CONTRA IMPACTO, MODELO AEI/1600-I, IPC. A BASE DE CLIP DE ALUMINIO Y FUNDA EXTRUIDA DE PVC, 152MM DE ALTO, 25MM DE ANCHO DE 3.66MTL. COLOR SLATE.; INCLUYE: SUMINISTRO DE MATERIALES, MANO DE OBRA, EQUIPO Y HERRAMIENTA PARA SU CORECTA INSTALACION.</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</si>
  <si>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</si>
  <si>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</si>
  <si>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</si>
  <si>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</si>
  <si>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38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 A BASE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</si>
  <si>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</si>
  <si>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CABLE VINANEL XXI THW-LS 600 V. 90°, MARCA CONDUMEX O SIMILAR, CAL. 14, INCLUYE: DESPERDICIOS, MATERIALES MENORES, HERRAMIENTA, CONEXIONES, MANO DE OBRA ESPECIALIZADA, LIMPIEZA DEL ÁREA DE TRABAJO, PRUEBAS Y ACARREO AL SITIO DE SU COLOCACIÓN.</t>
  </si>
  <si>
    <t>SALIDA PARA APAGADOR SENCILLO CON UN DESARROLLO DE 6 METROS PROMEDIO, INCLUYE: 6.30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</si>
  <si>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SUMINISTRO Y COLOCACION DE APAGADOR SENCILLO CATALOGO 25101-30 COLOR BLANCO SERIE 25 MARCA SIMON. INCLUYE: PLACA DE 1, 2, O 3 VENTANAS, MANO DE OBRA, ACARREOS, HERRAMIENTA, DESPERDICIOS, LIMPIEZA Y TODO LO NECESARIO PARA SU CORRECTA INSTALACION.</t>
  </si>
  <si>
    <t>SUMINISTRO Y COLOCACIÓN DE LUMINARIO DE PANEL LED SUSPENDER/EMPOTRAR MARCA ILLUX DE 60X60CM MOD. TL-1040, 40W, 110-277V, 3 000 K, 4 000 K Ó 6 500 K. INCLUYE: ACCESORIOS, MANO DE OBRA, EQUIPO, HERRAMIENTA.</t>
  </si>
  <si>
    <t>SUMINISTRO E INSTALACIÓN DE TIRAS DE LED PARA PLAFON MCA. TECNOLITE 5050 SMD A 12V, IP65, 3000K, 55W, 11W, 5M. MODELO 243-HTLED60IP655050B, EXTERIOR O SIMILAR, ACCESORIOS, MANO DE OBRA, EQUIPO Y HERRAMIENTA.</t>
  </si>
  <si>
    <t>SALIDA SANITARIA, DE MUEBLES DE BAÑO, COCINA, A BASE DE TUBERÍA PVC SANITARIO DE 6", 4" Y 2", A CONEXIÓN CON RED SANITARIA PRINCIPAL. INCLUYE: SUMINISTRO, TENDIDO DE TUBERÍA, CODOS DE 90° Y 45°, CRUZ, TEE, YEE; COPLES, PEGAMENTO PVC ALTA PRESIÓN, PRUEBAS, TENDIDO, CORTES, DESPERDICIOS,MANO DE OBRA, HERRAMIENTA Y EQUIPO.</t>
  </si>
  <si>
    <t>SUMINISTRO E INSTALACION DE CODO PVC CEMENTAR SANITARIO DE 2"X 45°, INCLUYE: MATERIALES, PEGAMENTO PVC, MANO DE OBRA, HERRAMIENTA Y EQUIPO.</t>
  </si>
  <si>
    <t>SUMINISTRO E INSTALACION DE CODO PVC CEMENTAR SANITARIO DE 2"X 90°, INCLUYE: MATERIALES, PEGAMENTO PVC, MANO DE OBRA, HERRAMIENTA Y EQUIPO.</t>
  </si>
  <si>
    <t>APLANADO EN MURO, TERMINADO APALILLADO FINO O PULIDO, CON MORTERO CEMENTO-ARENA DE RÍO EN PROP 1:3 , DE 2 CM DE ESPESOR, INCLUYE:  ZARPEO DE MUROS,SUMINISTRO, ELABORACIÓN, MATERIALES, DESPERDICIOS, ANDAMIOS, PLOMEO, NIVELADO , REMATES, LIMPIEZA DEL ÁREA DE TRABAJO, ACARREO, MANO DE OBRA, HERRAMIENTA Y EQUIPO.</t>
  </si>
  <si>
    <t>DALA DE CONCRETO HECHO EN OBRA F'C=250 KG/CM2, T.M.A.=3/4", CON SECCIÓN DE 25 X 15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</si>
  <si>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DALA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</si>
  <si>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TRAZO Y NIVELACION, INCLUYE: CARGO DIRECTO POR EL COSTO DE LOS MATERIALES Y MANO DE OBRA QUE INTERVENGAN, LOCALIZACION GENERAL, LOCALIZACION DE ENTRE-EJES, SEÑALAMIENTOS, ESTACADO, BANCOS DE NIVEL, MOJONERAS, LIMPIEZA Y RETIRO DE SOBRANTES FUERA DE OBRA, EQUIPOS DE SEGURIDAD, INSTALACIONES ESPECIFICAS, DEPRECIACION Y DEMAS DERIVADOS DEL USO DE HERRAMIENTA Y EQUIPO. A EJES EN DESPLANTE DE EDIFICIOS CON EQUIPO TOPOGRAFICO.</t>
  </si>
  <si>
    <t>SUMINISTRO Y APLICACIÓN DE MATERIAL EPOXICO PARA ANCLAJE QUÍMICO DE VARILLAS DEL # 3 (3/8) 9.53MM A ESTRUCTURA DE CONCRETO, A BASE DE HIT HY-150 DE HILTI O SIMILAR, INCLUYE: PERFORACIÓN PARA ANCLAJE A CUALQUIER ALTURA DE 12.70 MM DE DIAMENTRO Y ANCLAJE DE 20 CM, APLICACIÓN DE EPOXICO E HINCADO DE VARILLA, MATERIALES MENORES Y DE CONSUMO, HERRAMIENTAS, EQUIPO, LIMPIEZA DEL ÁREA DE TRABAJO Y MANO DE OBRA.</t>
  </si>
  <si>
    <t xml:space="preserve">INSTALACIÓN ELÉCTRICAS </t>
  </si>
  <si>
    <t>INSTALACIÓN  BAJA TENSIÓN</t>
  </si>
  <si>
    <t>INSTALACIÓN DE GASES</t>
  </si>
  <si>
    <t>INSTALACIÓN VOZ Y DATOS</t>
  </si>
  <si>
    <t>INSTALACIÓN DE CCTV</t>
  </si>
  <si>
    <t>INSTALACIÓN DE SISTEMA VOCEO</t>
  </si>
  <si>
    <t>CATÁLOGO DE CONCEPTOS</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</si>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</sst>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00"/>
    <numFmt numFmtId="165" formatCode="&quot;$&quot;#,##0.00"/>
    <numFmt numFmtId="166" formatCode="#,##0.00000"/>
  </numFmts>
  <fonts count="12">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sz val="11"/>
      <color theme="1"/>
      <name val="Calibri "/>
      <family val="2"/>
    </font>
    <font>
      <b/>
      <sz val="11"/>
      <color theme="0"/>
      <name val="Calibri "/>
      <family val="2"/>
    </font>
    <font>
      <sz val="11"/>
      <color rgb="FF006600"/>
      <name val="Calibri "/>
      <family val="2"/>
    </font>
    <font>
      <b/>
      <sz val="11"/>
      <color theme="1" tint="0.0499899983406067"/>
      <name val="Calibri "/>
      <family val="2"/>
    </font>
    <font>
      <b/>
      <sz val="11"/>
      <color rgb="FF006600"/>
      <name val="Calibri "/>
      <family val="2"/>
    </font>
    <font>
      <b/>
      <sz val="11"/>
      <color rgb="FF0000CC"/>
      <name val="Calibri "/>
      <family val="2"/>
    </font>
    <font>
      <b/>
      <sz val="11"/>
      <color theme="1"/>
      <name val="Calibri "/>
      <family val="2"/>
    </font>
  </fonts>
  <fills count="4">
    <fill>
      <patternFill patternType="none"/>
    </fill>
    <fill>
      <patternFill patternType="gray125"/>
    </fill>
    <fill>
      <patternFill patternType="solid">
        <fgColor rgb="FF00953B"/>
        <bgColor indexed="64"/>
      </patternFill>
    </fill>
    <fill>
      <patternFill patternType="solid">
        <fgColor theme="0" tint="-0.249880000948906"/>
        <bgColor indexed="64"/>
      </patternFill>
    </fill>
  </fills>
  <borders count="18">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right style="medium">
        <color auto="1"/>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04">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165" fontId="4" fillId="0" borderId="2" xfId="21" applyNumberFormat="1" applyFont="1" applyBorder="1" applyAlignment="1">
      <alignment horizontal="right"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3" xfId="21" applyFont="1" applyBorder="1" applyAlignment="1">
      <alignment horizontal="center" vertical="top"/>
      <protection/>
    </xf>
    <xf numFmtId="0" fontId="3" fillId="0" borderId="0" xfId="21" applyFont="1" applyAlignment="1">
      <alignment horizontal="center" vertical="center"/>
      <protection/>
    </xf>
    <xf numFmtId="165" fontId="4" fillId="0" borderId="4" xfId="21" applyNumberFormat="1" applyFont="1" applyBorder="1" applyAlignment="1">
      <alignment horizontal="right" vertical="top"/>
      <protection/>
    </xf>
    <xf numFmtId="0" fontId="4" fillId="0" borderId="0" xfId="21" applyFont="1" applyAlignment="1">
      <alignment horizontal="center" vertical="top"/>
      <protection/>
    </xf>
    <xf numFmtId="0" fontId="4" fillId="0" borderId="3" xfId="21" applyFont="1" applyBorder="1" applyAlignment="1">
      <alignment vertical="top"/>
      <protection/>
    </xf>
    <xf numFmtId="0" fontId="4" fillId="0" borderId="5" xfId="21" applyFont="1" applyBorder="1" applyAlignment="1">
      <alignment vertical="top"/>
      <protection/>
    </xf>
    <xf numFmtId="0" fontId="4" fillId="0" borderId="6" xfId="21" applyFont="1" applyBorder="1" applyAlignment="1">
      <alignment horizontal="left" vertical="top"/>
      <protection/>
    </xf>
    <xf numFmtId="165" fontId="4" fillId="0" borderId="7" xfId="21" applyNumberFormat="1" applyFont="1" applyBorder="1" applyAlignment="1">
      <alignment horizontal="right" vertical="top"/>
      <protection/>
    </xf>
    <xf numFmtId="0" fontId="4" fillId="0" borderId="1" xfId="21" applyFont="1" applyBorder="1" applyAlignment="1">
      <alignment horizontal="left" vertical="top"/>
      <protection/>
    </xf>
    <xf numFmtId="165" fontId="4" fillId="0" borderId="1" xfId="21" applyNumberFormat="1" applyFont="1" applyBorder="1" applyAlignment="1">
      <alignment horizontal="center" vertical="center"/>
      <protection/>
    </xf>
    <xf numFmtId="165" fontId="4" fillId="0" borderId="3" xfId="21" applyNumberFormat="1" applyFont="1" applyBorder="1" applyAlignment="1">
      <alignment horizontal="center" vertical="center"/>
      <protection/>
    </xf>
    <xf numFmtId="164" fontId="5" fillId="0" borderId="8" xfId="0" applyNumberFormat="1" applyFont="1" applyBorder="1" applyAlignment="1">
      <alignment horizontal="center" vertical="center"/>
    </xf>
    <xf numFmtId="165" fontId="4" fillId="0" borderId="5" xfId="21" applyNumberFormat="1" applyFont="1" applyBorder="1" applyAlignment="1">
      <alignment horizontal="right" vertical="top"/>
      <protection/>
    </xf>
    <xf numFmtId="165" fontId="3" fillId="0" borderId="0" xfId="21" applyNumberFormat="1" applyFont="1" applyAlignment="1">
      <alignment horizontal="center" vertical="top"/>
      <protection/>
    </xf>
    <xf numFmtId="165" fontId="3" fillId="0" borderId="0" xfId="21" applyNumberFormat="1" applyFont="1" applyAlignment="1">
      <alignment horizontal="right" vertical="top"/>
      <protection/>
    </xf>
    <xf numFmtId="0" fontId="4" fillId="0" borderId="0" xfId="21" applyFont="1" applyAlignment="1">
      <alignment vertical="top"/>
      <protection/>
    </xf>
    <xf numFmtId="165" fontId="4" fillId="0" borderId="0" xfId="21" applyNumberFormat="1" applyFont="1" applyAlignment="1">
      <alignment horizontal="center" vertical="top"/>
      <protection/>
    </xf>
    <xf numFmtId="165" fontId="4" fillId="0" borderId="0" xfId="21" applyNumberFormat="1" applyFont="1" applyAlignment="1">
      <alignment horizontal="right" vertical="top"/>
      <protection/>
    </xf>
    <xf numFmtId="49" fontId="6" fillId="2" borderId="9" xfId="22" applyNumberFormat="1" applyFont="1" applyFill="1" applyBorder="1" applyAlignment="1">
      <alignment horizontal="center" vertical="center"/>
      <protection/>
    </xf>
    <xf numFmtId="49" fontId="6" fillId="2" borderId="10" xfId="22" applyNumberFormat="1" applyFont="1" applyFill="1" applyBorder="1" applyAlignment="1">
      <alignment horizontal="center" vertical="center"/>
      <protection/>
    </xf>
    <xf numFmtId="2" fontId="6" fillId="2" borderId="10" xfId="22" applyNumberFormat="1" applyFont="1" applyFill="1" applyBorder="1" applyAlignment="1">
      <alignment horizontal="center" vertical="center" wrapText="1"/>
      <protection/>
    </xf>
    <xf numFmtId="49" fontId="6" fillId="2" borderId="11" xfId="22" applyNumberFormat="1" applyFont="1" applyFill="1" applyBorder="1" applyAlignment="1">
      <alignment horizontal="center" vertical="center"/>
      <protection/>
    </xf>
    <xf numFmtId="0" fontId="3" fillId="0" borderId="0" xfId="25" applyFont="1" applyAlignment="1">
      <alignment vertical="top"/>
      <protection/>
    </xf>
    <xf numFmtId="0" fontId="6" fillId="2" borderId="0" xfId="25" applyFont="1" applyFill="1" applyAlignment="1">
      <alignment horizontal="center" vertical="top"/>
      <protection/>
    </xf>
    <xf numFmtId="49" fontId="4" fillId="0" borderId="0" xfId="21" applyNumberFormat="1" applyFont="1" applyAlignment="1">
      <alignment horizontal="left" vertical="top"/>
      <protection/>
    </xf>
    <xf numFmtId="0" fontId="8" fillId="0" borderId="0" xfId="21" applyFont="1" applyAlignment="1">
      <alignment horizontal="justify" vertical="top"/>
      <protection/>
    </xf>
    <xf numFmtId="0" fontId="3" fillId="0" borderId="0" xfId="21" applyFont="1" applyAlignment="1">
      <alignment horizontal="center" vertical="top"/>
      <protection/>
    </xf>
    <xf numFmtId="165" fontId="3" fillId="0" borderId="0" xfId="23" applyNumberFormat="1" applyFont="1" applyBorder="1" applyAlignment="1">
      <alignment horizontal="center" vertical="top"/>
    </xf>
    <xf numFmtId="4" fontId="4" fillId="0" borderId="0" xfId="21" applyNumberFormat="1" applyFont="1" applyAlignment="1">
      <alignment horizontal="center" vertical="top"/>
      <protection/>
    </xf>
    <xf numFmtId="165" fontId="4" fillId="0" borderId="0" xfId="23" applyNumberFormat="1" applyFont="1" applyBorder="1" applyAlignment="1">
      <alignment horizontal="right" vertical="top"/>
    </xf>
    <xf numFmtId="0" fontId="9" fillId="0" borderId="0" xfId="21" applyFont="1" applyAlignment="1">
      <alignment horizontal="justify" vertical="top"/>
      <protection/>
    </xf>
    <xf numFmtId="0" fontId="7" fillId="0" borderId="0" xfId="21" applyFont="1" applyAlignment="1">
      <alignment horizontal="center" vertical="top" wrapText="1"/>
      <protection/>
    </xf>
    <xf numFmtId="4" fontId="9" fillId="0" borderId="0" xfId="21" applyNumberFormat="1" applyFont="1" applyAlignment="1">
      <alignment horizontal="center" vertical="top"/>
      <protection/>
    </xf>
    <xf numFmtId="165" fontId="9" fillId="0" borderId="0" xfId="20" applyNumberFormat="1" applyFont="1" applyFill="1" applyAlignment="1">
      <alignment vertical="top"/>
    </xf>
    <xf numFmtId="49" fontId="3" fillId="0" borderId="0" xfId="21" applyNumberFormat="1" applyFont="1" applyAlignment="1">
      <alignment horizontal="left" vertical="top"/>
      <protection/>
    </xf>
    <xf numFmtId="0" fontId="3" fillId="0" borderId="0" xfId="21" applyFont="1" applyAlignment="1">
      <alignment horizontal="justify" vertical="top" wrapText="1"/>
      <protection/>
    </xf>
    <xf numFmtId="0" fontId="3" fillId="0" borderId="0" xfId="21" applyFont="1" applyAlignment="1">
      <alignment horizontal="center" vertical="top" wrapText="1"/>
      <protection/>
    </xf>
    <xf numFmtId="165" fontId="3" fillId="0" borderId="0" xfId="23" applyNumberFormat="1" applyFont="1" applyAlignment="1">
      <alignment vertical="top"/>
    </xf>
    <xf numFmtId="4" fontId="7" fillId="0" borderId="0" xfId="21" applyNumberFormat="1" applyFont="1" applyAlignment="1">
      <alignment horizontal="center" vertical="top"/>
      <protection/>
    </xf>
    <xf numFmtId="49" fontId="10" fillId="0" borderId="0" xfId="21" applyNumberFormat="1" applyFont="1" applyAlignment="1">
      <alignment horizontal="left" vertical="top"/>
      <protection/>
    </xf>
    <xf numFmtId="0" fontId="10" fillId="0" borderId="0" xfId="21" applyFont="1" applyAlignment="1">
      <alignment horizontal="justify" vertical="top"/>
      <protection/>
    </xf>
    <xf numFmtId="165" fontId="10" fillId="0" borderId="0" xfId="23" applyNumberFormat="1" applyFont="1" applyAlignment="1">
      <alignment vertical="top"/>
    </xf>
    <xf numFmtId="49" fontId="3" fillId="0" borderId="0" xfId="25" applyNumberFormat="1" applyFont="1" applyAlignment="1">
      <alignment horizontal="left" vertical="top"/>
      <protection/>
    </xf>
    <xf numFmtId="49" fontId="3" fillId="0" borderId="0" xfId="25" applyNumberFormat="1" applyFont="1" applyAlignment="1">
      <alignment horizontal="justify" vertical="top" wrapText="1"/>
      <protection/>
    </xf>
    <xf numFmtId="0" fontId="3" fillId="0" borderId="0" xfId="25" applyFont="1" applyAlignment="1">
      <alignment horizontal="center" vertical="top"/>
      <protection/>
    </xf>
    <xf numFmtId="165" fontId="3" fillId="0" borderId="0" xfId="25" applyNumberFormat="1" applyFont="1" applyAlignment="1">
      <alignment horizontal="right" vertical="top"/>
      <protection/>
    </xf>
    <xf numFmtId="49" fontId="11" fillId="0" borderId="0" xfId="21" applyNumberFormat="1" applyFont="1" applyAlignment="1">
      <alignment horizontal="left" vertical="top" wrapText="1"/>
      <protection/>
    </xf>
    <xf numFmtId="0" fontId="11" fillId="0" borderId="0" xfId="21" applyFont="1" applyAlignment="1">
      <alignment horizontal="justify" vertical="top"/>
      <protection/>
    </xf>
    <xf numFmtId="165" fontId="11" fillId="0" borderId="0" xfId="21" applyNumberFormat="1" applyFont="1" applyAlignment="1">
      <alignment vertical="top"/>
      <protection/>
    </xf>
    <xf numFmtId="165" fontId="6" fillId="2" borderId="0" xfId="20" applyNumberFormat="1" applyFont="1" applyFill="1" applyAlignment="1">
      <alignment horizontal="right" vertical="top"/>
    </xf>
    <xf numFmtId="2" fontId="3" fillId="0" borderId="0" xfId="21" applyNumberFormat="1" applyFont="1" applyAlignment="1">
      <alignment horizontal="center" vertical="top"/>
      <protection/>
    </xf>
    <xf numFmtId="2" fontId="4" fillId="0" borderId="0" xfId="21" applyNumberFormat="1" applyFont="1" applyAlignment="1">
      <alignment horizontal="center" vertical="top"/>
      <protection/>
    </xf>
    <xf numFmtId="4" fontId="3" fillId="0" borderId="0" xfId="21" applyNumberFormat="1" applyFont="1" applyAlignment="1">
      <alignment horizontal="center" vertical="top"/>
      <protection/>
    </xf>
    <xf numFmtId="165" fontId="3" fillId="0" borderId="0" xfId="23" applyNumberFormat="1" applyFont="1" applyAlignment="1">
      <alignment horizontal="center" vertical="top"/>
    </xf>
    <xf numFmtId="14" fontId="3" fillId="0" borderId="2" xfId="21" applyNumberFormat="1" applyFont="1" applyBorder="1" applyAlignment="1">
      <alignment horizontal="center" vertical="top"/>
      <protection/>
    </xf>
    <xf numFmtId="14" fontId="3" fillId="0" borderId="4" xfId="21" applyNumberFormat="1" applyFont="1" applyBorder="1" applyAlignment="1">
      <alignment horizontal="center" vertical="top"/>
      <protection/>
    </xf>
    <xf numFmtId="0" fontId="3" fillId="0" borderId="4" xfId="21" applyFont="1" applyBorder="1" applyAlignment="1">
      <alignment horizontal="center" vertical="top"/>
      <protection/>
    </xf>
    <xf numFmtId="14" fontId="3" fillId="0" borderId="7" xfId="21" applyNumberFormat="1" applyFont="1" applyBorder="1" applyAlignment="1">
      <alignment horizontal="center" vertical="top"/>
      <protection/>
    </xf>
    <xf numFmtId="4" fontId="3" fillId="0" borderId="0" xfId="21" applyNumberFormat="1" applyFont="1" applyAlignment="1">
      <alignment horizontal="center" vertical="top" wrapText="1"/>
      <protection/>
    </xf>
    <xf numFmtId="165" fontId="7" fillId="0" borderId="0" xfId="23" applyNumberFormat="1" applyFont="1" applyAlignment="1">
      <alignment horizontal="center" vertical="top"/>
    </xf>
    <xf numFmtId="166" fontId="7" fillId="0" borderId="0" xfId="21" applyNumberFormat="1" applyFont="1" applyAlignment="1">
      <alignment horizontal="center" vertical="top"/>
      <protection/>
    </xf>
    <xf numFmtId="165" fontId="3" fillId="0" borderId="0" xfId="21" applyNumberFormat="1" applyFont="1" applyAlignment="1">
      <alignment vertical="top"/>
      <protection/>
    </xf>
    <xf numFmtId="4" fontId="3" fillId="0" borderId="0" xfId="21" applyNumberFormat="1" applyFont="1" applyAlignment="1">
      <alignment horizontal="justify" vertical="justify" wrapText="1"/>
      <protection/>
    </xf>
    <xf numFmtId="4" fontId="7" fillId="0" borderId="0" xfId="21" applyNumberFormat="1" applyFont="1" applyAlignment="1">
      <alignment horizontal="justify" vertical="justify"/>
      <protection/>
    </xf>
    <xf numFmtId="0" fontId="3" fillId="0" borderId="0" xfId="21" applyFont="1" applyAlignment="1">
      <alignment horizontal="justify" vertical="justify"/>
      <protection/>
    </xf>
    <xf numFmtId="165" fontId="3" fillId="0" borderId="0" xfId="23" applyNumberFormat="1" applyFont="1" applyAlignment="1">
      <alignment horizontal="justify" vertical="justify" wrapText="1"/>
    </xf>
    <xf numFmtId="0" fontId="6" fillId="2" borderId="0" xfId="25" applyFont="1" applyFill="1" applyAlignment="1">
      <alignment horizontal="center" vertical="center"/>
      <protection/>
    </xf>
    <xf numFmtId="0" fontId="4" fillId="0" borderId="6" xfId="21" applyFont="1" applyBorder="1" applyAlignment="1">
      <alignment horizontal="center" vertical="top"/>
      <protection/>
    </xf>
    <xf numFmtId="0" fontId="4" fillId="0" borderId="12" xfId="21" applyFont="1" applyBorder="1" applyAlignment="1">
      <alignment horizontal="center" vertical="top"/>
      <protection/>
    </xf>
    <xf numFmtId="0" fontId="4" fillId="0" borderId="2" xfId="21" applyFont="1" applyBorder="1" applyAlignment="1">
      <alignment horizontal="center" vertical="top"/>
      <protection/>
    </xf>
    <xf numFmtId="14" fontId="4" fillId="0" borderId="6"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7" xfId="21" applyFont="1" applyBorder="1" applyAlignment="1">
      <alignment horizontal="center" vertical="center"/>
      <protection/>
    </xf>
    <xf numFmtId="0" fontId="6" fillId="2" borderId="9" xfId="21" applyFont="1" applyFill="1" applyBorder="1" applyAlignment="1">
      <alignment horizontal="center" vertical="top"/>
      <protection/>
    </xf>
    <xf numFmtId="0" fontId="6" fillId="2" borderId="10" xfId="21" applyFont="1" applyFill="1" applyBorder="1" applyAlignment="1">
      <alignment horizontal="center" vertical="top"/>
      <protection/>
    </xf>
    <xf numFmtId="0" fontId="6" fillId="2" borderId="11" xfId="21" applyFont="1" applyFill="1" applyBorder="1" applyAlignment="1">
      <alignment horizontal="center" vertical="top"/>
      <protection/>
    </xf>
    <xf numFmtId="0" fontId="6" fillId="2" borderId="0" xfId="25" applyFont="1" applyFill="1" applyAlignment="1">
      <alignment horizontal="center" vertical="top"/>
      <protection/>
    </xf>
    <xf numFmtId="0" fontId="4" fillId="3" borderId="16" xfId="21" applyFont="1" applyFill="1" applyBorder="1" applyAlignment="1">
      <alignment horizontal="center" vertical="top"/>
      <protection/>
    </xf>
    <xf numFmtId="0" fontId="4" fillId="3" borderId="0" xfId="21" applyFont="1" applyFill="1" applyAlignment="1">
      <alignment horizontal="center" vertical="top"/>
      <protection/>
    </xf>
    <xf numFmtId="0" fontId="4" fillId="3" borderId="17" xfId="21" applyFont="1" applyFill="1" applyBorder="1" applyAlignment="1">
      <alignment horizontal="center"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7" xfId="21" applyFont="1" applyBorder="1" applyAlignment="1">
      <alignment horizontal="center" vertical="center"/>
      <protection/>
    </xf>
    <xf numFmtId="0" fontId="5" fillId="0" borderId="3" xfId="0" applyFont="1" applyBorder="1" applyAlignment="1">
      <alignment horizontal="left" vertical="top" wrapText="1"/>
    </xf>
    <xf numFmtId="0" fontId="3" fillId="0" borderId="3" xfId="21" applyFont="1" applyBorder="1" applyAlignment="1">
      <alignment horizontal="center" vertical="center"/>
      <protection/>
    </xf>
    <xf numFmtId="0" fontId="3" fillId="0" borderId="5" xfId="21" applyFont="1" applyBorder="1" applyAlignment="1">
      <alignment horizontal="center" vertical="center"/>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45436</xdr:colOff>
      <xdr:row>2</xdr:row>
      <xdr:rowOff>69989</xdr:rowOff>
    </xdr:from>
    <xdr:to>
      <xdr:col>0</xdr:col>
      <xdr:colOff>1044170</xdr:colOff>
      <xdr:row>6</xdr:row>
      <xdr:rowOff>176894</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47625" y="447675"/>
          <a:ext cx="1000125" cy="876300"/>
        </a:xfrm>
        <a:prstGeom prst="rect"/>
      </xdr:spPr>
    </xdr:pic>
    <xdr:clientData/>
  </xdr:twoCellAnchor>
  <xdr:twoCellAnchor editAs="oneCell">
    <xdr:from>
      <xdr:col>6</xdr:col>
      <xdr:colOff>32452</xdr:colOff>
      <xdr:row>3</xdr:row>
      <xdr:rowOff>103908</xdr:rowOff>
    </xdr:from>
    <xdr:to>
      <xdr:col>6</xdr:col>
      <xdr:colOff>1755770</xdr:colOff>
      <xdr:row>6</xdr:row>
      <xdr:rowOff>49134</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2239625" y="676275"/>
          <a:ext cx="1724025" cy="523875"/>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H251"/>
  <sheetViews>
    <sheetView showGridLines="0" tabSelected="1" view="pageBreakPreview" zoomScale="70" zoomScaleNormal="70" zoomScaleSheetLayoutView="70" zoomScalePageLayoutView="52" workbookViewId="0" topLeftCell="A1">
      <selection pane="topLeft" activeCell="E19" sqref="E19:E222"/>
    </sheetView>
  </sheetViews>
  <sheetFormatPr defaultColWidth="9.14428571428571" defaultRowHeight="14.25"/>
  <cols>
    <col min="1" max="1" width="16" style="4" bestFit="1" customWidth="1"/>
    <col min="2" max="2" width="77.4285714285714" style="4" customWidth="1"/>
    <col min="3" max="3" width="17.1428571428571" style="4" bestFit="1" customWidth="1"/>
    <col min="4" max="4" width="13.5714285714286" style="56" customWidth="1"/>
    <col min="5" max="5" width="24.1428571428571" style="19" customWidth="1"/>
    <col min="6" max="6" width="34.8571428571429" style="32" customWidth="1"/>
    <col min="7" max="7" width="26.7142857142857" style="20" customWidth="1"/>
    <col min="8" max="8" width="14.1428571428571" style="4" bestFit="1" customWidth="1"/>
    <col min="9" max="16384" width="9.14285714285714" style="4"/>
  </cols>
  <sheetData>
    <row r="1" spans="1:7" ht="15">
      <c r="A1" s="1"/>
      <c r="B1" s="2" t="s">
        <v>0</v>
      </c>
      <c r="C1" s="73" t="s">
        <v>1</v>
      </c>
      <c r="D1" s="74"/>
      <c r="E1" s="74"/>
      <c r="F1" s="75"/>
      <c r="G1" s="3"/>
    </row>
    <row r="2" spans="1:7" ht="15">
      <c r="A2" s="5"/>
      <c r="B2" s="6" t="s">
        <v>2</v>
      </c>
      <c r="C2" s="95" t="s">
        <v>200</v>
      </c>
      <c r="D2" s="96"/>
      <c r="E2" s="96"/>
      <c r="F2" s="97"/>
      <c r="G2" s="8"/>
    </row>
    <row r="3" spans="1:7" ht="15">
      <c r="A3" s="5"/>
      <c r="B3" s="9" t="s">
        <v>3</v>
      </c>
      <c r="C3" s="95"/>
      <c r="D3" s="96"/>
      <c r="E3" s="96"/>
      <c r="F3" s="97"/>
      <c r="G3" s="8"/>
    </row>
    <row r="4" spans="1:7" ht="15">
      <c r="A4" s="5"/>
      <c r="B4" s="10"/>
      <c r="C4" s="95"/>
      <c r="D4" s="96"/>
      <c r="E4" s="96"/>
      <c r="F4" s="97"/>
      <c r="G4" s="8"/>
    </row>
    <row r="5" spans="1:7" ht="15.75" thickBot="1">
      <c r="A5" s="5"/>
      <c r="B5" s="11"/>
      <c r="C5" s="98"/>
      <c r="D5" s="99"/>
      <c r="E5" s="99"/>
      <c r="F5" s="100"/>
      <c r="G5" s="8"/>
    </row>
    <row r="6" spans="1:7" ht="15">
      <c r="A6" s="5"/>
      <c r="B6" s="12" t="s">
        <v>4</v>
      </c>
      <c r="C6" s="76" t="s">
        <v>5</v>
      </c>
      <c r="D6" s="77"/>
      <c r="E6" s="77"/>
      <c r="F6" s="60"/>
      <c r="G6" s="8"/>
    </row>
    <row r="7" spans="1:7" ht="15">
      <c r="A7" s="5"/>
      <c r="B7" s="101" t="s">
        <v>199</v>
      </c>
      <c r="C7" s="78" t="s">
        <v>6</v>
      </c>
      <c r="D7" s="79"/>
      <c r="E7" s="79"/>
      <c r="F7" s="61"/>
      <c r="G7" s="8"/>
    </row>
    <row r="8" spans="1:7" ht="15">
      <c r="A8" s="5"/>
      <c r="B8" s="101"/>
      <c r="C8" s="78" t="s">
        <v>7</v>
      </c>
      <c r="D8" s="79"/>
      <c r="E8" s="79"/>
      <c r="F8" s="62"/>
      <c r="G8" s="8"/>
    </row>
    <row r="9" spans="1:7" ht="15.75" thickBot="1">
      <c r="A9" s="5"/>
      <c r="B9" s="101"/>
      <c r="C9" s="80" t="s">
        <v>8</v>
      </c>
      <c r="D9" s="81"/>
      <c r="E9" s="81"/>
      <c r="F9" s="63"/>
      <c r="G9" s="13"/>
    </row>
    <row r="10" spans="1:7" ht="15">
      <c r="A10" s="5"/>
      <c r="B10" s="14" t="s">
        <v>202</v>
      </c>
      <c r="C10" s="73" t="s">
        <v>9</v>
      </c>
      <c r="D10" s="74"/>
      <c r="E10" s="74"/>
      <c r="F10" s="75"/>
      <c r="G10" s="15" t="s">
        <v>10</v>
      </c>
    </row>
    <row r="11" spans="1:7" ht="15">
      <c r="A11" s="5"/>
      <c r="B11" s="102"/>
      <c r="C11" s="82"/>
      <c r="D11" s="83"/>
      <c r="E11" s="83"/>
      <c r="F11" s="84"/>
      <c r="G11" s="16" t="s">
        <v>201</v>
      </c>
    </row>
    <row r="12" spans="1:7" ht="15.75" thickBot="1">
      <c r="A12" s="17"/>
      <c r="B12" s="103"/>
      <c r="C12" s="85"/>
      <c r="D12" s="86"/>
      <c r="E12" s="86"/>
      <c r="F12" s="87"/>
      <c r="G12" s="18"/>
    </row>
    <row r="13" ht="15" thickBot="1"/>
    <row r="14" spans="1:7" ht="15.75" thickBot="1">
      <c r="A14" s="88" t="s">
        <v>250</v>
      </c>
      <c r="B14" s="89"/>
      <c r="C14" s="89"/>
      <c r="D14" s="89"/>
      <c r="E14" s="89"/>
      <c r="F14" s="89"/>
      <c r="G14" s="90"/>
    </row>
    <row r="15" spans="1:7" ht="15.75" thickBot="1">
      <c r="A15" s="21"/>
      <c r="B15" s="21"/>
      <c r="C15" s="21"/>
      <c r="D15" s="57"/>
      <c r="E15" s="22"/>
      <c r="F15" s="9"/>
      <c r="G15" s="23"/>
    </row>
    <row r="16" spans="1:7" s="7" customFormat="1" ht="30.75" thickBot="1">
      <c r="A16" s="24" t="s">
        <v>11</v>
      </c>
      <c r="B16" s="25" t="s">
        <v>12</v>
      </c>
      <c r="C16" s="25" t="s">
        <v>13</v>
      </c>
      <c r="D16" s="25" t="s">
        <v>14</v>
      </c>
      <c r="E16" s="26" t="s">
        <v>203</v>
      </c>
      <c r="F16" s="26" t="s">
        <v>204</v>
      </c>
      <c r="G16" s="27" t="s">
        <v>15</v>
      </c>
    </row>
    <row r="17" spans="1:7" ht="45">
      <c r="A17" s="30" t="s">
        <v>16</v>
      </c>
      <c r="B17" s="31" t="str">
        <f>B7</f>
        <v>Construcción de salas de choque 4, 5, 6 y pasillos. Urgencias Hospital Escuela Universidad de Guadalajara Nuevo Hospital Civil de Guadalajara Dr. Juan I. Menchaca, en el municipio de Guadalajara, Jalisco.</v>
      </c>
      <c r="C17" s="32"/>
      <c r="E17" s="33"/>
      <c r="F17" s="34"/>
      <c r="G17" s="35">
        <f>G18+G20+G26+G32+G45+G57+G67+G82+G88+G99+G108+G110+G116+G147+G157+G160+G197+G208+G214+G221</f>
        <v>0</v>
      </c>
    </row>
    <row r="18" spans="1:7" ht="15">
      <c r="A18" s="36" t="s">
        <v>27</v>
      </c>
      <c r="B18" s="36" t="s">
        <v>88</v>
      </c>
      <c r="C18" s="37"/>
      <c r="D18" s="66"/>
      <c r="E18" s="66"/>
      <c r="F18" s="38"/>
      <c r="G18" s="39">
        <f>SUM(G19:G19)</f>
        <v>0</v>
      </c>
    </row>
    <row r="19" spans="1:8" ht="114">
      <c r="A19" s="40" t="s">
        <v>251</v>
      </c>
      <c r="B19" s="41" t="s">
        <v>242</v>
      </c>
      <c r="C19" s="42" t="s">
        <v>22</v>
      </c>
      <c r="D19" s="58">
        <v>151.24</v>
      </c>
      <c r="E19" s="59"/>
      <c r="F19" s="68" t="str" cm="1">
        <f t="array" ref="F19">numtext(E19)</f>
        <v>CERO PESOS 00/100 M.N.</v>
      </c>
      <c r="G19" s="43">
        <f t="shared" si="0" ref="G19">ROUND(D19*E19,2)</f>
        <v>0</v>
      </c>
      <c r="H19" s="67"/>
    </row>
    <row r="20" spans="1:8" ht="15">
      <c r="A20" s="36" t="s">
        <v>29</v>
      </c>
      <c r="B20" s="36" t="s">
        <v>89</v>
      </c>
      <c r="C20" s="37"/>
      <c r="D20" s="44"/>
      <c r="E20" s="59"/>
      <c r="F20" s="69"/>
      <c r="G20" s="39">
        <f>G21+G22+G23+G24+G25</f>
        <v>0</v>
      </c>
      <c r="H20" s="67"/>
    </row>
    <row r="21" spans="1:8" ht="99.75">
      <c r="A21" s="40" t="s">
        <v>252</v>
      </c>
      <c r="B21" s="41" t="s">
        <v>240</v>
      </c>
      <c r="C21" s="42" t="s">
        <v>24</v>
      </c>
      <c r="D21" s="58">
        <v>95.20</v>
      </c>
      <c r="E21" s="59"/>
      <c r="F21" s="68" t="str" cm="1">
        <f t="array" ref="F21">numtext(E21)</f>
        <v>CERO PESOS 00/100 M.N.</v>
      </c>
      <c r="G21" s="43">
        <f t="shared" si="1" ref="G21:G24">ROUND(D21*E21,2)</f>
        <v>0</v>
      </c>
      <c r="H21" s="67"/>
    </row>
    <row r="22" spans="1:8" ht="99.75">
      <c r="A22" s="40" t="s">
        <v>253</v>
      </c>
      <c r="B22" s="41" t="s">
        <v>241</v>
      </c>
      <c r="C22" s="42" t="s">
        <v>24</v>
      </c>
      <c r="D22" s="58">
        <v>110</v>
      </c>
      <c r="E22" s="59"/>
      <c r="F22" s="68" t="str" cm="1">
        <f t="array" ref="F22">numtext(E22)</f>
        <v>CERO PESOS 00/100 M.N.</v>
      </c>
      <c r="G22" s="43">
        <f t="shared" si="1"/>
        <v>0</v>
      </c>
      <c r="H22" s="67"/>
    </row>
    <row r="23" spans="1:8" ht="114">
      <c r="A23" s="40" t="s">
        <v>254</v>
      </c>
      <c r="B23" s="41" t="s">
        <v>166</v>
      </c>
      <c r="C23" s="42" t="s">
        <v>24</v>
      </c>
      <c r="D23" s="58">
        <v>80.20</v>
      </c>
      <c r="E23" s="59"/>
      <c r="F23" s="68" t="str" cm="1">
        <f t="array" ref="F23">numtext(E23)</f>
        <v>CERO PESOS 00/100 M.N.</v>
      </c>
      <c r="G23" s="43">
        <f t="shared" si="1"/>
        <v>0</v>
      </c>
      <c r="H23" s="67"/>
    </row>
    <row r="24" spans="1:8" ht="99.75">
      <c r="A24" s="40" t="s">
        <v>255</v>
      </c>
      <c r="B24" s="41" t="s">
        <v>243</v>
      </c>
      <c r="C24" s="42" t="s">
        <v>25</v>
      </c>
      <c r="D24" s="58">
        <v>123</v>
      </c>
      <c r="E24" s="59"/>
      <c r="F24" s="68" t="str" cm="1">
        <f t="array" ref="F24">numtext(E24)</f>
        <v>CERO PESOS 00/100 M.N.</v>
      </c>
      <c r="G24" s="43">
        <f t="shared" si="1"/>
        <v>0</v>
      </c>
      <c r="H24" s="67"/>
    </row>
    <row r="25" spans="1:8" ht="85.5">
      <c r="A25" s="40" t="s">
        <v>256</v>
      </c>
      <c r="B25" s="41" t="s">
        <v>72</v>
      </c>
      <c r="C25" s="42" t="s">
        <v>22</v>
      </c>
      <c r="D25" s="58">
        <v>254.26</v>
      </c>
      <c r="E25" s="59"/>
      <c r="F25" s="68" t="str" cm="1">
        <f t="array" ref="F25">numtext(E25)</f>
        <v>CERO PESOS 00/100 M.N.</v>
      </c>
      <c r="G25" s="43">
        <f t="shared" si="2" ref="G25">ROUND(D25*E25,2)</f>
        <v>0</v>
      </c>
      <c r="H25" s="67"/>
    </row>
    <row r="26" spans="1:8" ht="15">
      <c r="A26" s="36" t="s">
        <v>30</v>
      </c>
      <c r="B26" s="36" t="s">
        <v>90</v>
      </c>
      <c r="C26" s="37"/>
      <c r="D26" s="44"/>
      <c r="E26" s="59"/>
      <c r="F26" s="69"/>
      <c r="G26" s="39">
        <f>SUM(G27:G31)</f>
        <v>0</v>
      </c>
      <c r="H26" s="67"/>
    </row>
    <row r="27" spans="1:8" ht="85.5">
      <c r="A27" s="40" t="s">
        <v>257</v>
      </c>
      <c r="B27" s="41" t="s">
        <v>239</v>
      </c>
      <c r="C27" s="42" t="s">
        <v>22</v>
      </c>
      <c r="D27" s="58">
        <v>508.52</v>
      </c>
      <c r="E27" s="59"/>
      <c r="F27" s="68" t="str" cm="1">
        <f t="array" ref="F27">numtext(E27)</f>
        <v>CERO PESOS 00/100 M.N.</v>
      </c>
      <c r="G27" s="43">
        <f t="shared" si="3" ref="G27:G28">ROUND(D27*E27,2)</f>
        <v>0</v>
      </c>
      <c r="H27" s="67"/>
    </row>
    <row r="28" spans="1:8" ht="57">
      <c r="A28" s="40" t="s">
        <v>258</v>
      </c>
      <c r="B28" s="41" t="s">
        <v>91</v>
      </c>
      <c r="C28" s="42" t="s">
        <v>24</v>
      </c>
      <c r="D28" s="58">
        <v>43</v>
      </c>
      <c r="E28" s="59"/>
      <c r="F28" s="68" t="str" cm="1">
        <f t="array" ref="F28">numtext(E28)</f>
        <v>CERO PESOS 00/100 M.N.</v>
      </c>
      <c r="G28" s="43">
        <f t="shared" si="3"/>
        <v>0</v>
      </c>
      <c r="H28" s="67"/>
    </row>
    <row r="29" spans="1:8" ht="71.25">
      <c r="A29" s="40" t="s">
        <v>259</v>
      </c>
      <c r="B29" s="41" t="s">
        <v>122</v>
      </c>
      <c r="C29" s="42" t="s">
        <v>24</v>
      </c>
      <c r="D29" s="58">
        <v>52</v>
      </c>
      <c r="E29" s="59"/>
      <c r="F29" s="68" t="str" cm="1">
        <f t="array" ref="F29">numtext(E29)</f>
        <v>CERO PESOS 00/100 M.N.</v>
      </c>
      <c r="G29" s="43">
        <f t="shared" si="4" ref="G29">ROUND(D29*E29,2)</f>
        <v>0</v>
      </c>
      <c r="H29" s="67"/>
    </row>
    <row r="30" spans="1:8" ht="57">
      <c r="A30" s="40" t="s">
        <v>260</v>
      </c>
      <c r="B30" s="41" t="s">
        <v>123</v>
      </c>
      <c r="C30" s="42" t="s">
        <v>22</v>
      </c>
      <c r="D30" s="58">
        <v>60</v>
      </c>
      <c r="E30" s="59"/>
      <c r="F30" s="68" t="str" cm="1">
        <f t="array" ref="F30">numtext(E30)</f>
        <v>CERO PESOS 00/100 M.N.</v>
      </c>
      <c r="G30" s="43">
        <f t="shared" si="5" ref="G30">ROUND(D30*E30,2)</f>
        <v>0</v>
      </c>
      <c r="H30" s="67"/>
    </row>
    <row r="31" spans="1:8" ht="114">
      <c r="A31" s="40" t="s">
        <v>261</v>
      </c>
      <c r="B31" s="41" t="s">
        <v>73</v>
      </c>
      <c r="C31" s="42" t="s">
        <v>25</v>
      </c>
      <c r="D31" s="58">
        <v>40</v>
      </c>
      <c r="E31" s="59"/>
      <c r="F31" s="68" t="str" cm="1">
        <f t="array" ref="F31">numtext(E31)</f>
        <v>CERO PESOS 00/100 M.N.</v>
      </c>
      <c r="G31" s="43">
        <f t="shared" si="6" ref="G31">ROUND(D31*E31,2)</f>
        <v>0</v>
      </c>
      <c r="H31" s="67"/>
    </row>
    <row r="32" spans="1:8" ht="15">
      <c r="A32" s="36" t="s">
        <v>31</v>
      </c>
      <c r="B32" s="36" t="s">
        <v>92</v>
      </c>
      <c r="C32" s="37"/>
      <c r="D32" s="44"/>
      <c r="E32" s="59"/>
      <c r="F32" s="69"/>
      <c r="G32" s="39">
        <f>G33+G40</f>
        <v>0</v>
      </c>
      <c r="H32" s="67"/>
    </row>
    <row r="33" spans="1:8" ht="15">
      <c r="A33" s="45" t="s">
        <v>183</v>
      </c>
      <c r="B33" s="46" t="s">
        <v>93</v>
      </c>
      <c r="C33" s="21"/>
      <c r="D33" s="34"/>
      <c r="E33" s="59"/>
      <c r="F33" s="70"/>
      <c r="G33" s="47">
        <f>SUM(G34:G39)</f>
        <v>0</v>
      </c>
      <c r="H33" s="67"/>
    </row>
    <row r="34" spans="1:8" ht="42.75">
      <c r="A34" s="40" t="s">
        <v>262</v>
      </c>
      <c r="B34" s="41" t="s">
        <v>124</v>
      </c>
      <c r="C34" s="42" t="s">
        <v>24</v>
      </c>
      <c r="D34" s="58">
        <v>3.50</v>
      </c>
      <c r="E34" s="59"/>
      <c r="F34" s="68" t="str" cm="1">
        <f t="array" ref="F34">numtext(E34)</f>
        <v>CERO PESOS 00/100 M.N.</v>
      </c>
      <c r="G34" s="43">
        <f t="shared" si="7" ref="G34">ROUND(D34*E34,2)</f>
        <v>0</v>
      </c>
      <c r="H34" s="67"/>
    </row>
    <row r="35" spans="1:8" ht="85.5">
      <c r="A35" s="40" t="s">
        <v>263</v>
      </c>
      <c r="B35" s="41" t="s">
        <v>236</v>
      </c>
      <c r="C35" s="42" t="s">
        <v>25</v>
      </c>
      <c r="D35" s="58">
        <v>3</v>
      </c>
      <c r="E35" s="59"/>
      <c r="F35" s="68" t="str" cm="1">
        <f t="array" ref="F35">numtext(E35)</f>
        <v>CERO PESOS 00/100 M.N.</v>
      </c>
      <c r="G35" s="43">
        <f t="shared" si="8" ref="G35">ROUND(D35*E35,2)</f>
        <v>0</v>
      </c>
      <c r="H35" s="67"/>
    </row>
    <row r="36" spans="1:8" ht="57">
      <c r="A36" s="40" t="s">
        <v>264</v>
      </c>
      <c r="B36" s="41" t="s">
        <v>55</v>
      </c>
      <c r="C36" s="42" t="s">
        <v>24</v>
      </c>
      <c r="D36" s="58">
        <v>6.20</v>
      </c>
      <c r="E36" s="59"/>
      <c r="F36" s="68" t="str" cm="1">
        <f t="array" ref="F36">numtext(E36)</f>
        <v>CERO PESOS 00/100 M.N.</v>
      </c>
      <c r="G36" s="43">
        <f t="shared" si="9" ref="G36">ROUND(D36*E36,2)</f>
        <v>0</v>
      </c>
      <c r="H36" s="67"/>
    </row>
    <row r="37" spans="1:8" ht="42.75">
      <c r="A37" s="40" t="s">
        <v>265</v>
      </c>
      <c r="B37" s="41" t="s">
        <v>237</v>
      </c>
      <c r="C37" s="42" t="s">
        <v>25</v>
      </c>
      <c r="D37" s="58">
        <v>6</v>
      </c>
      <c r="E37" s="59"/>
      <c r="F37" s="68" t="str" cm="1">
        <f t="array" ref="F37">numtext(E37)</f>
        <v>CERO PESOS 00/100 M.N.</v>
      </c>
      <c r="G37" s="43">
        <f t="shared" si="10" ref="G37:G39">ROUND(D37*E37,2)</f>
        <v>0</v>
      </c>
      <c r="H37" s="67"/>
    </row>
    <row r="38" spans="1:8" ht="42.75">
      <c r="A38" s="40" t="s">
        <v>266</v>
      </c>
      <c r="B38" s="41" t="s">
        <v>238</v>
      </c>
      <c r="C38" s="42" t="s">
        <v>25</v>
      </c>
      <c r="D38" s="58">
        <v>6</v>
      </c>
      <c r="E38" s="59"/>
      <c r="F38" s="68" t="str" cm="1">
        <f t="array" ref="F38">numtext(E38)</f>
        <v>CERO PESOS 00/100 M.N.</v>
      </c>
      <c r="G38" s="43">
        <f t="shared" si="10"/>
        <v>0</v>
      </c>
      <c r="H38" s="67"/>
    </row>
    <row r="39" spans="1:8" ht="71.25">
      <c r="A39" s="40" t="s">
        <v>267</v>
      </c>
      <c r="B39" s="41" t="s">
        <v>181</v>
      </c>
      <c r="C39" s="42" t="s">
        <v>25</v>
      </c>
      <c r="D39" s="58">
        <v>7</v>
      </c>
      <c r="E39" s="59"/>
      <c r="F39" s="68" t="str" cm="1">
        <f t="array" ref="F39">numtext(E39)</f>
        <v>CERO PESOS 00/100 M.N.</v>
      </c>
      <c r="G39" s="43">
        <f t="shared" si="10"/>
        <v>0</v>
      </c>
      <c r="H39" s="67"/>
    </row>
    <row r="40" spans="1:8" ht="15">
      <c r="A40" s="45" t="s">
        <v>184</v>
      </c>
      <c r="B40" s="46" t="s">
        <v>94</v>
      </c>
      <c r="C40" s="21"/>
      <c r="D40" s="34"/>
      <c r="E40" s="59"/>
      <c r="F40" s="70"/>
      <c r="G40" s="47">
        <f>SUM(G41:G44)</f>
        <v>0</v>
      </c>
      <c r="H40" s="67"/>
    </row>
    <row r="41" spans="1:8" ht="42.75">
      <c r="A41" s="40" t="s">
        <v>268</v>
      </c>
      <c r="B41" s="41" t="s">
        <v>124</v>
      </c>
      <c r="C41" s="42" t="s">
        <v>24</v>
      </c>
      <c r="D41" s="58">
        <v>15.30</v>
      </c>
      <c r="E41" s="59"/>
      <c r="F41" s="68" t="str" cm="1">
        <f t="array" ref="F41">numtext(E41)</f>
        <v>CERO PESOS 00/100 M.N.</v>
      </c>
      <c r="G41" s="43">
        <f t="shared" si="11" ref="G41">ROUND(D41*E41,2)</f>
        <v>0</v>
      </c>
      <c r="H41" s="67"/>
    </row>
    <row r="42" spans="1:8" ht="71.25">
      <c r="A42" s="40" t="s">
        <v>269</v>
      </c>
      <c r="B42" s="41" t="s">
        <v>56</v>
      </c>
      <c r="C42" s="42" t="s">
        <v>24</v>
      </c>
      <c r="D42" s="58">
        <v>20.68</v>
      </c>
      <c r="E42" s="59"/>
      <c r="F42" s="68" t="str" cm="1">
        <f t="array" ref="F42">numtext(E42)</f>
        <v>CERO PESOS 00/100 M.N.</v>
      </c>
      <c r="G42" s="43">
        <f t="shared" si="12" ref="G42">ROUND(D42*E42,2)</f>
        <v>0</v>
      </c>
      <c r="H42" s="67"/>
    </row>
    <row r="43" spans="1:8" ht="142.5">
      <c r="A43" s="40" t="s">
        <v>270</v>
      </c>
      <c r="B43" s="41" t="s">
        <v>74</v>
      </c>
      <c r="C43" s="42" t="s">
        <v>26</v>
      </c>
      <c r="D43" s="58">
        <v>3</v>
      </c>
      <c r="E43" s="59"/>
      <c r="F43" s="68" t="str" cm="1">
        <f t="array" ref="F43">numtext(E43)</f>
        <v>CERO PESOS 00/100 M.N.</v>
      </c>
      <c r="G43" s="43">
        <f t="shared" si="13" ref="G43">ROUND(D43*E43,2)</f>
        <v>0</v>
      </c>
      <c r="H43" s="67"/>
    </row>
    <row r="44" spans="1:8" ht="71.25">
      <c r="A44" s="40" t="s">
        <v>271</v>
      </c>
      <c r="B44" s="41" t="s">
        <v>173</v>
      </c>
      <c r="C44" s="42" t="s">
        <v>25</v>
      </c>
      <c r="D44" s="58">
        <v>18</v>
      </c>
      <c r="E44" s="59"/>
      <c r="F44" s="68" t="str" cm="1">
        <f t="array" ref="F44">numtext(E44)</f>
        <v>CERO PESOS 00/100 M.N.</v>
      </c>
      <c r="G44" s="43">
        <f t="shared" si="14" ref="G44">ROUND(D44*E44,2)</f>
        <v>0</v>
      </c>
      <c r="H44" s="67"/>
    </row>
    <row r="45" spans="1:8" ht="15">
      <c r="A45" s="36" t="s">
        <v>32</v>
      </c>
      <c r="B45" s="36" t="s">
        <v>244</v>
      </c>
      <c r="C45" s="37"/>
      <c r="D45" s="44"/>
      <c r="E45" s="59"/>
      <c r="F45" s="69"/>
      <c r="G45" s="39">
        <f>SUM(G46:G56)</f>
        <v>0</v>
      </c>
      <c r="H45" s="67"/>
    </row>
    <row r="46" spans="1:8" ht="242.25">
      <c r="A46" s="40" t="s">
        <v>272</v>
      </c>
      <c r="B46" s="41" t="s">
        <v>125</v>
      </c>
      <c r="C46" s="42" t="s">
        <v>26</v>
      </c>
      <c r="D46" s="58">
        <v>14</v>
      </c>
      <c r="E46" s="59"/>
      <c r="F46" s="68" t="str" cm="1">
        <f t="array" ref="F46">numtext(E46)</f>
        <v>CERO PESOS 00/100 M.N.</v>
      </c>
      <c r="G46" s="43">
        <f t="shared" si="15" ref="G46">ROUND(D46*E46,2)</f>
        <v>0</v>
      </c>
      <c r="H46" s="67"/>
    </row>
    <row r="47" spans="1:8" ht="85.5">
      <c r="A47" s="40" t="s">
        <v>273</v>
      </c>
      <c r="B47" s="41" t="s">
        <v>165</v>
      </c>
      <c r="C47" s="42" t="s">
        <v>25</v>
      </c>
      <c r="D47" s="58">
        <v>2</v>
      </c>
      <c r="E47" s="59"/>
      <c r="F47" s="68" t="str" cm="1">
        <f t="array" ref="F47">numtext(E47)</f>
        <v>CERO PESOS 00/100 M.N.</v>
      </c>
      <c r="G47" s="43">
        <f t="shared" si="16" ref="G47:G56">ROUND(D47*E47,2)</f>
        <v>0</v>
      </c>
      <c r="H47" s="67"/>
    </row>
    <row r="48" spans="1:8" ht="99.75">
      <c r="A48" s="40" t="s">
        <v>274</v>
      </c>
      <c r="B48" s="41" t="s">
        <v>167</v>
      </c>
      <c r="C48" s="42" t="s">
        <v>25</v>
      </c>
      <c r="D48" s="58">
        <v>9</v>
      </c>
      <c r="E48" s="59"/>
      <c r="F48" s="68" t="str" cm="1">
        <f t="array" ref="F48">numtext(E48)</f>
        <v>CERO PESOS 00/100 M.N.</v>
      </c>
      <c r="G48" s="43">
        <f>ROUND(D48*E48,2)</f>
        <v>0</v>
      </c>
      <c r="H48" s="67"/>
    </row>
    <row r="49" spans="1:8" ht="99.75">
      <c r="A49" s="40" t="s">
        <v>275</v>
      </c>
      <c r="B49" s="41" t="s">
        <v>167</v>
      </c>
      <c r="C49" s="42" t="s">
        <v>25</v>
      </c>
      <c r="D49" s="58">
        <v>3</v>
      </c>
      <c r="E49" s="59"/>
      <c r="F49" s="68" t="str" cm="1">
        <f t="array" ref="F49">numtext(E49)</f>
        <v>CERO PESOS 00/100 M.N.</v>
      </c>
      <c r="G49" s="43">
        <f>ROUND(D49*E49,2)</f>
        <v>0</v>
      </c>
      <c r="H49" s="67"/>
    </row>
    <row r="50" spans="1:8" ht="185.25">
      <c r="A50" s="40" t="s">
        <v>276</v>
      </c>
      <c r="B50" s="41" t="s">
        <v>232</v>
      </c>
      <c r="C50" s="42" t="s">
        <v>26</v>
      </c>
      <c r="D50" s="58">
        <v>3</v>
      </c>
      <c r="E50" s="59"/>
      <c r="F50" s="68" t="str" cm="1">
        <f t="array" ref="F50">numtext(E50)</f>
        <v>CERO PESOS 00/100 M.N.</v>
      </c>
      <c r="G50" s="43">
        <f t="shared" si="16"/>
        <v>0</v>
      </c>
      <c r="H50" s="67"/>
    </row>
    <row r="51" spans="1:8" ht="71.25">
      <c r="A51" s="40" t="s">
        <v>277</v>
      </c>
      <c r="B51" s="41" t="s">
        <v>233</v>
      </c>
      <c r="C51" s="42" t="s">
        <v>25</v>
      </c>
      <c r="D51" s="58">
        <v>3</v>
      </c>
      <c r="E51" s="59"/>
      <c r="F51" s="68" t="str" cm="1">
        <f t="array" ref="F51">numtext(E51)</f>
        <v>CERO PESOS 00/100 M.N.</v>
      </c>
      <c r="G51" s="43">
        <f t="shared" si="16"/>
        <v>0</v>
      </c>
      <c r="H51" s="67"/>
    </row>
    <row r="52" spans="1:8" ht="213.75">
      <c r="A52" s="40" t="s">
        <v>278</v>
      </c>
      <c r="B52" s="41" t="s">
        <v>46</v>
      </c>
      <c r="C52" s="42" t="s">
        <v>25</v>
      </c>
      <c r="D52" s="58">
        <v>38</v>
      </c>
      <c r="E52" s="59"/>
      <c r="F52" s="68" t="str" cm="1">
        <f t="array" ref="F52">numtext(E52)</f>
        <v>CERO PESOS 00/100 M.N.</v>
      </c>
      <c r="G52" s="43">
        <f t="shared" si="16"/>
        <v>0</v>
      </c>
      <c r="H52" s="67"/>
    </row>
    <row r="53" spans="1:8" ht="57">
      <c r="A53" s="40" t="s">
        <v>279</v>
      </c>
      <c r="B53" s="41" t="s">
        <v>234</v>
      </c>
      <c r="C53" s="42" t="s">
        <v>25</v>
      </c>
      <c r="D53" s="58">
        <v>33</v>
      </c>
      <c r="E53" s="59"/>
      <c r="F53" s="68" t="str" cm="1">
        <f t="array" ref="F53">numtext(E53)</f>
        <v>CERO PESOS 00/100 M.N.</v>
      </c>
      <c r="G53" s="43">
        <f t="shared" si="16"/>
        <v>0</v>
      </c>
      <c r="H53" s="67"/>
    </row>
    <row r="54" spans="1:8" ht="42.75">
      <c r="A54" s="40" t="s">
        <v>280</v>
      </c>
      <c r="B54" s="41" t="s">
        <v>174</v>
      </c>
      <c r="C54" s="42" t="s">
        <v>25</v>
      </c>
      <c r="D54" s="58">
        <v>5</v>
      </c>
      <c r="E54" s="59"/>
      <c r="F54" s="68" t="str" cm="1">
        <f t="array" ref="F54">numtext(E54)</f>
        <v>CERO PESOS 00/100 M.N.</v>
      </c>
      <c r="G54" s="43">
        <f t="shared" si="17" ref="G54">ROUND(D54*E54,2)</f>
        <v>0</v>
      </c>
      <c r="H54" s="67"/>
    </row>
    <row r="55" spans="1:8" ht="57">
      <c r="A55" s="40" t="s">
        <v>281</v>
      </c>
      <c r="B55" s="41" t="s">
        <v>175</v>
      </c>
      <c r="C55" s="42" t="s">
        <v>25</v>
      </c>
      <c r="D55" s="58">
        <v>3</v>
      </c>
      <c r="E55" s="59"/>
      <c r="F55" s="68" t="str" cm="1">
        <f t="array" ref="F55">numtext(E55)</f>
        <v>CERO PESOS 00/100 M.N.</v>
      </c>
      <c r="G55" s="43">
        <f t="shared" si="18" ref="G55">ROUND(D55*E55,2)</f>
        <v>0</v>
      </c>
      <c r="H55" s="67"/>
    </row>
    <row r="56" spans="1:8" ht="57">
      <c r="A56" s="40" t="s">
        <v>282</v>
      </c>
      <c r="B56" s="41" t="s">
        <v>235</v>
      </c>
      <c r="C56" s="42" t="s">
        <v>24</v>
      </c>
      <c r="D56" s="58">
        <v>45</v>
      </c>
      <c r="E56" s="59"/>
      <c r="F56" s="68" t="str" cm="1">
        <f t="array" ref="F56">numtext(E56)</f>
        <v>CERO PESOS 00/100 M.N.</v>
      </c>
      <c r="G56" s="43">
        <f t="shared" si="16"/>
        <v>0</v>
      </c>
      <c r="H56" s="67"/>
    </row>
    <row r="57" spans="1:8" ht="15">
      <c r="A57" s="36" t="s">
        <v>33</v>
      </c>
      <c r="B57" s="36" t="s">
        <v>245</v>
      </c>
      <c r="C57" s="37"/>
      <c r="D57" s="44"/>
      <c r="E57" s="59"/>
      <c r="F57" s="69"/>
      <c r="G57" s="39">
        <f>SUM(G58:G66)</f>
        <v>0</v>
      </c>
      <c r="H57" s="67"/>
    </row>
    <row r="58" spans="1:8" ht="57">
      <c r="A58" s="40" t="s">
        <v>283</v>
      </c>
      <c r="B58" s="41" t="s">
        <v>207</v>
      </c>
      <c r="C58" s="42" t="s">
        <v>24</v>
      </c>
      <c r="D58" s="58">
        <v>266.43</v>
      </c>
      <c r="E58" s="59"/>
      <c r="F58" s="68" t="str" cm="1">
        <f t="array" ref="F58">numtext(E58)</f>
        <v>CERO PESOS 00/100 M.N.</v>
      </c>
      <c r="G58" s="43">
        <f t="shared" si="19" ref="G58:G60">ROUND(D58*E58,2)</f>
        <v>0</v>
      </c>
      <c r="H58" s="67"/>
    </row>
    <row r="59" spans="1:8" ht="57">
      <c r="A59" s="40" t="s">
        <v>284</v>
      </c>
      <c r="B59" s="41" t="s">
        <v>126</v>
      </c>
      <c r="C59" s="42" t="s">
        <v>24</v>
      </c>
      <c r="D59" s="58">
        <v>52.51</v>
      </c>
      <c r="E59" s="59"/>
      <c r="F59" s="68" t="str" cm="1">
        <f t="array" ref="F59">numtext(E59)</f>
        <v>CERO PESOS 00/100 M.N.</v>
      </c>
      <c r="G59" s="43">
        <f t="shared" si="19"/>
        <v>0</v>
      </c>
      <c r="H59" s="67"/>
    </row>
    <row r="60" spans="1:8" ht="71.25">
      <c r="A60" s="40" t="s">
        <v>285</v>
      </c>
      <c r="B60" s="41" t="s">
        <v>127</v>
      </c>
      <c r="C60" s="42" t="s">
        <v>24</v>
      </c>
      <c r="D60" s="58">
        <v>49.50</v>
      </c>
      <c r="E60" s="59"/>
      <c r="F60" s="68" t="str" cm="1">
        <f t="array" ref="F60">numtext(E60)</f>
        <v>CERO PESOS 00/100 M.N.</v>
      </c>
      <c r="G60" s="43">
        <f t="shared" si="19"/>
        <v>0</v>
      </c>
      <c r="H60" s="67"/>
    </row>
    <row r="61" spans="1:8" ht="99.75">
      <c r="A61" s="40" t="s">
        <v>286</v>
      </c>
      <c r="B61" s="41" t="s">
        <v>192</v>
      </c>
      <c r="C61" s="42" t="s">
        <v>25</v>
      </c>
      <c r="D61" s="58">
        <v>150</v>
      </c>
      <c r="E61" s="59"/>
      <c r="F61" s="68" t="str" cm="1">
        <f t="array" ref="F61">numtext(E61)</f>
        <v>CERO PESOS 00/100 M.N.</v>
      </c>
      <c r="G61" s="43">
        <f t="shared" si="20" ref="G61:G62">ROUND(D61*E61,2)</f>
        <v>0</v>
      </c>
      <c r="H61" s="67"/>
    </row>
    <row r="62" spans="1:8" ht="71.25">
      <c r="A62" s="40" t="s">
        <v>287</v>
      </c>
      <c r="B62" s="41" t="s">
        <v>180</v>
      </c>
      <c r="C62" s="42" t="s">
        <v>24</v>
      </c>
      <c r="D62" s="58">
        <v>250</v>
      </c>
      <c r="E62" s="59"/>
      <c r="F62" s="68" t="str" cm="1">
        <f t="array" ref="F62">numtext(E62)</f>
        <v>CERO PESOS 00/100 M.N.</v>
      </c>
      <c r="G62" s="43">
        <f t="shared" si="20"/>
        <v>0</v>
      </c>
      <c r="H62" s="67"/>
    </row>
    <row r="63" spans="1:8" ht="71.25">
      <c r="A63" s="40" t="s">
        <v>288</v>
      </c>
      <c r="B63" s="41" t="s">
        <v>128</v>
      </c>
      <c r="C63" s="42" t="s">
        <v>24</v>
      </c>
      <c r="D63" s="58">
        <v>350</v>
      </c>
      <c r="E63" s="59"/>
      <c r="F63" s="68" t="str" cm="1">
        <f t="array" ref="F63">numtext(E63)</f>
        <v>CERO PESOS 00/100 M.N.</v>
      </c>
      <c r="G63" s="43">
        <f>ROUND(D63*E63,2)</f>
        <v>0</v>
      </c>
      <c r="H63" s="67"/>
    </row>
    <row r="64" spans="1:8" ht="71.25">
      <c r="A64" s="40" t="s">
        <v>289</v>
      </c>
      <c r="B64" s="41" t="s">
        <v>231</v>
      </c>
      <c r="C64" s="42" t="s">
        <v>24</v>
      </c>
      <c r="D64" s="58">
        <v>80</v>
      </c>
      <c r="E64" s="59"/>
      <c r="F64" s="68" t="str" cm="1">
        <f t="array" ref="F64">numtext(E64)</f>
        <v>CERO PESOS 00/100 M.N.</v>
      </c>
      <c r="G64" s="43">
        <f t="shared" si="21" ref="G64:G65">ROUND(D64*E64,2)</f>
        <v>0</v>
      </c>
      <c r="H64" s="67"/>
    </row>
    <row r="65" spans="1:8" ht="71.25">
      <c r="A65" s="40" t="s">
        <v>290</v>
      </c>
      <c r="B65" s="41" t="s">
        <v>182</v>
      </c>
      <c r="C65" s="42" t="s">
        <v>24</v>
      </c>
      <c r="D65" s="58">
        <v>80</v>
      </c>
      <c r="E65" s="59"/>
      <c r="F65" s="68" t="str" cm="1">
        <f t="array" ref="F65">numtext(E65)</f>
        <v>CERO PESOS 00/100 M.N.</v>
      </c>
      <c r="G65" s="43">
        <f t="shared" si="21"/>
        <v>0</v>
      </c>
      <c r="H65" s="67"/>
    </row>
    <row r="66" spans="1:8" ht="57">
      <c r="A66" s="40" t="s">
        <v>291</v>
      </c>
      <c r="B66" s="41" t="s">
        <v>129</v>
      </c>
      <c r="C66" s="42" t="s">
        <v>24</v>
      </c>
      <c r="D66" s="58">
        <v>30</v>
      </c>
      <c r="E66" s="59"/>
      <c r="F66" s="68" t="str" cm="1">
        <f t="array" ref="F66">numtext(E66)</f>
        <v>CERO PESOS 00/100 M.N.</v>
      </c>
      <c r="G66" s="43">
        <f t="shared" si="22" ref="G66">ROUND(D66*E66,2)</f>
        <v>0</v>
      </c>
      <c r="H66" s="67"/>
    </row>
    <row r="67" spans="1:8" ht="15">
      <c r="A67" s="36" t="s">
        <v>28</v>
      </c>
      <c r="B67" s="36" t="s">
        <v>246</v>
      </c>
      <c r="C67" s="37"/>
      <c r="D67" s="44"/>
      <c r="E67" s="59"/>
      <c r="F67" s="69"/>
      <c r="G67" s="39">
        <f>SUM(G68:G81)</f>
        <v>0</v>
      </c>
      <c r="H67" s="67"/>
    </row>
    <row r="68" spans="1:8" ht="228">
      <c r="A68" s="40" t="s">
        <v>292</v>
      </c>
      <c r="B68" s="41" t="s">
        <v>225</v>
      </c>
      <c r="C68" s="42" t="s">
        <v>24</v>
      </c>
      <c r="D68" s="58">
        <v>95</v>
      </c>
      <c r="E68" s="59"/>
      <c r="F68" s="68" t="str" cm="1">
        <f t="array" ref="F68">numtext(E68)</f>
        <v>CERO PESOS 00/100 M.N.</v>
      </c>
      <c r="G68" s="43">
        <f t="shared" si="23" ref="G68">ROUND(D68*E68,2)</f>
        <v>0</v>
      </c>
      <c r="H68" s="67"/>
    </row>
    <row r="69" spans="1:8" ht="228">
      <c r="A69" s="40" t="s">
        <v>293</v>
      </c>
      <c r="B69" s="41" t="s">
        <v>226</v>
      </c>
      <c r="C69" s="42" t="s">
        <v>24</v>
      </c>
      <c r="D69" s="58">
        <v>58</v>
      </c>
      <c r="E69" s="59"/>
      <c r="F69" s="68" t="str" cm="1">
        <f t="array" ref="F69">numtext(E69)</f>
        <v>CERO PESOS 00/100 M.N.</v>
      </c>
      <c r="G69" s="43">
        <f t="shared" si="24" ref="G69:G81">ROUND(D69*E69,2)</f>
        <v>0</v>
      </c>
      <c r="H69" s="67"/>
    </row>
    <row r="70" spans="1:8" ht="228">
      <c r="A70" s="40" t="s">
        <v>294</v>
      </c>
      <c r="B70" s="41" t="s">
        <v>227</v>
      </c>
      <c r="C70" s="42" t="s">
        <v>24</v>
      </c>
      <c r="D70" s="58">
        <v>15</v>
      </c>
      <c r="E70" s="59"/>
      <c r="F70" s="68" t="str" cm="1">
        <f t="array" ref="F70">numtext(E70)</f>
        <v>CERO PESOS 00/100 M.N.</v>
      </c>
      <c r="G70" s="43">
        <f t="shared" si="24"/>
        <v>0</v>
      </c>
      <c r="H70" s="67"/>
    </row>
    <row r="71" spans="1:8" ht="228">
      <c r="A71" s="40" t="s">
        <v>295</v>
      </c>
      <c r="B71" s="41" t="s">
        <v>228</v>
      </c>
      <c r="C71" s="42" t="s">
        <v>24</v>
      </c>
      <c r="D71" s="58">
        <v>17.50</v>
      </c>
      <c r="E71" s="59"/>
      <c r="F71" s="68" t="str" cm="1">
        <f t="array" ref="F71">numtext(E71)</f>
        <v>CERO PESOS 00/100 M.N.</v>
      </c>
      <c r="G71" s="43">
        <f t="shared" si="24"/>
        <v>0</v>
      </c>
      <c r="H71" s="67"/>
    </row>
    <row r="72" spans="1:8" ht="228">
      <c r="A72" s="40" t="s">
        <v>296</v>
      </c>
      <c r="B72" s="41" t="s">
        <v>229</v>
      </c>
      <c r="C72" s="42" t="s">
        <v>24</v>
      </c>
      <c r="D72" s="58">
        <v>5</v>
      </c>
      <c r="E72" s="59"/>
      <c r="F72" s="68" t="str" cm="1">
        <f t="array" ref="F72">numtext(E72)</f>
        <v>CERO PESOS 00/100 M.N.</v>
      </c>
      <c r="G72" s="43">
        <f t="shared" si="25" ref="G72">ROUND(D72*E72,2)</f>
        <v>0</v>
      </c>
      <c r="H72" s="67"/>
    </row>
    <row r="73" spans="1:8" ht="142.5">
      <c r="A73" s="40" t="s">
        <v>297</v>
      </c>
      <c r="B73" s="41" t="s">
        <v>230</v>
      </c>
      <c r="C73" s="42" t="s">
        <v>25</v>
      </c>
      <c r="D73" s="58">
        <v>3</v>
      </c>
      <c r="E73" s="59"/>
      <c r="F73" s="68" t="str" cm="1">
        <f t="array" ref="F73">numtext(E73)</f>
        <v>CERO PESOS 00/100 M.N.</v>
      </c>
      <c r="G73" s="43">
        <f t="shared" si="26" ref="G73">ROUND(D73*E73,2)</f>
        <v>0</v>
      </c>
      <c r="H73" s="67"/>
    </row>
    <row r="74" spans="1:8" ht="142.5">
      <c r="A74" s="40" t="s">
        <v>298</v>
      </c>
      <c r="B74" s="41" t="s">
        <v>172</v>
      </c>
      <c r="C74" s="42" t="s">
        <v>25</v>
      </c>
      <c r="D74" s="58">
        <v>3</v>
      </c>
      <c r="E74" s="59"/>
      <c r="F74" s="68" t="str" cm="1">
        <f t="array" ref="F74">numtext(E74)</f>
        <v>CERO PESOS 00/100 M.N.</v>
      </c>
      <c r="G74" s="43">
        <f t="shared" si="27" ref="G74">ROUND(D74*E74,2)</f>
        <v>0</v>
      </c>
      <c r="H74" s="67"/>
    </row>
    <row r="75" spans="1:8" ht="99.75">
      <c r="A75" s="40" t="s">
        <v>299</v>
      </c>
      <c r="B75" s="41" t="s">
        <v>68</v>
      </c>
      <c r="C75" s="42" t="s">
        <v>25</v>
      </c>
      <c r="D75" s="58">
        <v>30</v>
      </c>
      <c r="E75" s="59"/>
      <c r="F75" s="68" t="str" cm="1">
        <f t="array" ref="F75">numtext(E75)</f>
        <v>CERO PESOS 00/100 M.N.</v>
      </c>
      <c r="G75" s="43">
        <f t="shared" si="24"/>
        <v>0</v>
      </c>
      <c r="H75" s="67"/>
    </row>
    <row r="76" spans="1:8" ht="185.25">
      <c r="A76" s="40" t="s">
        <v>300</v>
      </c>
      <c r="B76" s="41" t="s">
        <v>64</v>
      </c>
      <c r="C76" s="42" t="s">
        <v>25</v>
      </c>
      <c r="D76" s="58">
        <v>3</v>
      </c>
      <c r="E76" s="59"/>
      <c r="F76" s="68" t="str" cm="1">
        <f t="array" ref="F76">numtext(E76)</f>
        <v>CERO PESOS 00/100 M.N.</v>
      </c>
      <c r="G76" s="43">
        <f t="shared" si="24"/>
        <v>0</v>
      </c>
      <c r="H76" s="67"/>
    </row>
    <row r="77" spans="1:8" ht="270.75">
      <c r="A77" s="40" t="s">
        <v>301</v>
      </c>
      <c r="B77" s="41" t="s">
        <v>130</v>
      </c>
      <c r="C77" s="42" t="s">
        <v>25</v>
      </c>
      <c r="D77" s="58">
        <v>3</v>
      </c>
      <c r="E77" s="59"/>
      <c r="F77" s="68" t="str" cm="1">
        <f t="array" ref="F77">numtext(E77)</f>
        <v>CERO PESOS 00/100 M.N.</v>
      </c>
      <c r="G77" s="43">
        <f>ROUND(D77*E77,2)</f>
        <v>0</v>
      </c>
      <c r="H77" s="67"/>
    </row>
    <row r="78" spans="1:8" ht="71.25">
      <c r="A78" s="40" t="s">
        <v>302</v>
      </c>
      <c r="B78" s="41" t="s">
        <v>67</v>
      </c>
      <c r="C78" s="42" t="s">
        <v>25</v>
      </c>
      <c r="D78" s="58">
        <v>9</v>
      </c>
      <c r="E78" s="59"/>
      <c r="F78" s="68" t="str" cm="1">
        <f t="array" ref="F78">numtext(E78)</f>
        <v>CERO PESOS 00/100 M.N.</v>
      </c>
      <c r="G78" s="43">
        <f t="shared" si="28" ref="G78">ROUND(D78*E78,2)</f>
        <v>0</v>
      </c>
      <c r="H78" s="67"/>
    </row>
    <row r="79" spans="1:8" ht="142.5">
      <c r="A79" s="40" t="s">
        <v>303</v>
      </c>
      <c r="B79" s="41" t="s">
        <v>95</v>
      </c>
      <c r="C79" s="42" t="s">
        <v>25</v>
      </c>
      <c r="D79" s="58">
        <v>6</v>
      </c>
      <c r="E79" s="59"/>
      <c r="F79" s="68" t="str" cm="1">
        <f t="array" ref="F79">numtext(E79)</f>
        <v>CERO PESOS 00/100 M.N.</v>
      </c>
      <c r="G79" s="43">
        <f t="shared" si="24"/>
        <v>0</v>
      </c>
      <c r="H79" s="67"/>
    </row>
    <row r="80" spans="1:8" ht="114">
      <c r="A80" s="40" t="s">
        <v>304</v>
      </c>
      <c r="B80" s="41" t="s">
        <v>97</v>
      </c>
      <c r="C80" s="42" t="s">
        <v>25</v>
      </c>
      <c r="D80" s="58">
        <v>6</v>
      </c>
      <c r="E80" s="59"/>
      <c r="F80" s="68" t="str" cm="1">
        <f t="array" ref="F80">numtext(E80)</f>
        <v>CERO PESOS 00/100 M.N.</v>
      </c>
      <c r="G80" s="43">
        <f>ROUND(D80*E80,2)</f>
        <v>0</v>
      </c>
      <c r="H80" s="67"/>
    </row>
    <row r="81" spans="1:8" ht="71.25">
      <c r="A81" s="40" t="s">
        <v>305</v>
      </c>
      <c r="B81" s="41" t="s">
        <v>96</v>
      </c>
      <c r="C81" s="42" t="s">
        <v>25</v>
      </c>
      <c r="D81" s="58">
        <v>6</v>
      </c>
      <c r="E81" s="59"/>
      <c r="F81" s="68" t="str" cm="1">
        <f t="array" ref="F81">numtext(E81)</f>
        <v>CERO PESOS 00/100 M.N.</v>
      </c>
      <c r="G81" s="43">
        <f t="shared" si="24"/>
        <v>0</v>
      </c>
      <c r="H81" s="67"/>
    </row>
    <row r="82" spans="1:8" ht="15">
      <c r="A82" s="36" t="s">
        <v>34</v>
      </c>
      <c r="B82" s="36" t="s">
        <v>98</v>
      </c>
      <c r="C82" s="37"/>
      <c r="D82" s="44"/>
      <c r="E82" s="59"/>
      <c r="F82" s="69"/>
      <c r="G82" s="39">
        <f>SUM(G83:G87)</f>
        <v>0</v>
      </c>
      <c r="H82" s="67"/>
    </row>
    <row r="83" spans="1:8" ht="99.75">
      <c r="A83" s="40" t="s">
        <v>306</v>
      </c>
      <c r="B83" s="41" t="s">
        <v>54</v>
      </c>
      <c r="C83" s="42" t="s">
        <v>22</v>
      </c>
      <c r="D83" s="58">
        <v>64.38</v>
      </c>
      <c r="E83" s="59"/>
      <c r="F83" s="68" t="str" cm="1">
        <f t="array" ref="F83">numtext(E83)</f>
        <v>CERO PESOS 00/100 M.N.</v>
      </c>
      <c r="G83" s="43">
        <f t="shared" si="29" ref="G83:G87">ROUND(D83*E83,2)</f>
        <v>0</v>
      </c>
      <c r="H83" s="67"/>
    </row>
    <row r="84" spans="1:8" ht="156.75">
      <c r="A84" s="40" t="s">
        <v>307</v>
      </c>
      <c r="B84" s="41" t="s">
        <v>71</v>
      </c>
      <c r="C84" s="42" t="s">
        <v>22</v>
      </c>
      <c r="D84" s="58">
        <v>150</v>
      </c>
      <c r="E84" s="59"/>
      <c r="F84" s="68" t="str" cm="1">
        <f t="array" ref="F84">numtext(E84)</f>
        <v>CERO PESOS 00/100 M.N.</v>
      </c>
      <c r="G84" s="43">
        <f>ROUND(D84*E84,2)</f>
        <v>0</v>
      </c>
      <c r="H84" s="67"/>
    </row>
    <row r="85" spans="1:8" ht="71.25">
      <c r="A85" s="40" t="s">
        <v>308</v>
      </c>
      <c r="B85" s="41" t="s">
        <v>99</v>
      </c>
      <c r="C85" s="42" t="s">
        <v>25</v>
      </c>
      <c r="D85" s="58">
        <v>48</v>
      </c>
      <c r="E85" s="59"/>
      <c r="F85" s="68" t="str" cm="1">
        <f t="array" ref="F85">numtext(E85)</f>
        <v>CERO PESOS 00/100 M.N.</v>
      </c>
      <c r="G85" s="43">
        <f t="shared" si="29"/>
        <v>0</v>
      </c>
      <c r="H85" s="67"/>
    </row>
    <row r="86" spans="1:8" ht="57">
      <c r="A86" s="40" t="s">
        <v>309</v>
      </c>
      <c r="B86" s="41" t="s">
        <v>100</v>
      </c>
      <c r="C86" s="42" t="s">
        <v>24</v>
      </c>
      <c r="D86" s="58">
        <v>47.88</v>
      </c>
      <c r="E86" s="59"/>
      <c r="F86" s="68" t="str" cm="1">
        <f t="array" ref="F86">numtext(E86)</f>
        <v>CERO PESOS 00/100 M.N.</v>
      </c>
      <c r="G86" s="43">
        <f t="shared" si="29"/>
        <v>0</v>
      </c>
      <c r="H86" s="67"/>
    </row>
    <row r="87" spans="1:8" ht="114">
      <c r="A87" s="40" t="s">
        <v>310</v>
      </c>
      <c r="B87" s="41" t="s">
        <v>101</v>
      </c>
      <c r="C87" s="42" t="s">
        <v>24</v>
      </c>
      <c r="D87" s="58">
        <v>56.93</v>
      </c>
      <c r="E87" s="59"/>
      <c r="F87" s="68" t="str" cm="1">
        <f t="array" ref="F87">numtext(E87)</f>
        <v>CERO PESOS 00/100 M.N.</v>
      </c>
      <c r="G87" s="43">
        <f t="shared" si="29"/>
        <v>0</v>
      </c>
      <c r="H87" s="67"/>
    </row>
    <row r="88" spans="1:8" ht="15">
      <c r="A88" s="36" t="s">
        <v>35</v>
      </c>
      <c r="B88" s="36" t="s">
        <v>102</v>
      </c>
      <c r="C88" s="37"/>
      <c r="D88" s="44"/>
      <c r="E88" s="59"/>
      <c r="F88" s="69"/>
      <c r="G88" s="39">
        <f>SUM(G89:G98)</f>
        <v>0</v>
      </c>
      <c r="H88" s="67"/>
    </row>
    <row r="89" spans="1:8" ht="114">
      <c r="A89" s="40" t="s">
        <v>311</v>
      </c>
      <c r="B89" s="41" t="s">
        <v>176</v>
      </c>
      <c r="C89" s="42" t="s">
        <v>22</v>
      </c>
      <c r="D89" s="58">
        <v>59</v>
      </c>
      <c r="E89" s="59"/>
      <c r="F89" s="68" t="str" cm="1">
        <f t="array" ref="F89">numtext(E89)</f>
        <v>CERO PESOS 00/100 M.N.</v>
      </c>
      <c r="G89" s="43">
        <f t="shared" si="30" ref="G89">ROUND(D89*E89,2)</f>
        <v>0</v>
      </c>
      <c r="H89" s="67"/>
    </row>
    <row r="90" spans="1:8" ht="114">
      <c r="A90" s="40" t="s">
        <v>312</v>
      </c>
      <c r="B90" s="41" t="s">
        <v>177</v>
      </c>
      <c r="C90" s="42" t="s">
        <v>24</v>
      </c>
      <c r="D90" s="58">
        <v>5</v>
      </c>
      <c r="E90" s="59"/>
      <c r="F90" s="68" t="str" cm="1">
        <f t="array" ref="F90">numtext(E90)</f>
        <v>CERO PESOS 00/100 M.N.</v>
      </c>
      <c r="G90" s="43">
        <f t="shared" si="31" ref="G90:G91">ROUND(D90*E90,2)</f>
        <v>0</v>
      </c>
      <c r="H90" s="67"/>
    </row>
    <row r="91" spans="1:8" ht="85.5">
      <c r="A91" s="40" t="s">
        <v>313</v>
      </c>
      <c r="B91" s="41" t="s">
        <v>223</v>
      </c>
      <c r="C91" s="42" t="s">
        <v>22</v>
      </c>
      <c r="D91" s="58">
        <v>136</v>
      </c>
      <c r="E91" s="59"/>
      <c r="F91" s="68" t="str" cm="1">
        <f t="array" ref="F91">numtext(E91)</f>
        <v>CERO PESOS 00/100 M.N.</v>
      </c>
      <c r="G91" s="43">
        <f t="shared" si="31"/>
        <v>0</v>
      </c>
      <c r="H91" s="67"/>
    </row>
    <row r="92" spans="1:8" ht="114">
      <c r="A92" s="40" t="s">
        <v>314</v>
      </c>
      <c r="B92" s="41" t="s">
        <v>52</v>
      </c>
      <c r="C92" s="42" t="s">
        <v>22</v>
      </c>
      <c r="D92" s="58">
        <v>140</v>
      </c>
      <c r="E92" s="59"/>
      <c r="F92" s="68" t="str" cm="1">
        <f t="array" ref="F92">numtext(E92)</f>
        <v>CERO PESOS 00/100 M.N.</v>
      </c>
      <c r="G92" s="43">
        <f t="shared" si="32" ref="G92:G95">ROUND(D92*E92,2)</f>
        <v>0</v>
      </c>
      <c r="H92" s="67"/>
    </row>
    <row r="93" spans="1:8" ht="156.75">
      <c r="A93" s="40" t="s">
        <v>315</v>
      </c>
      <c r="B93" s="41" t="s">
        <v>65</v>
      </c>
      <c r="C93" s="42" t="s">
        <v>22</v>
      </c>
      <c r="D93" s="58">
        <v>80</v>
      </c>
      <c r="E93" s="59"/>
      <c r="F93" s="68" t="str" cm="1">
        <f t="array" ref="F93">numtext(E93)</f>
        <v>CERO PESOS 00/100 M.N.</v>
      </c>
      <c r="G93" s="43">
        <f t="shared" si="32"/>
        <v>0</v>
      </c>
      <c r="H93" s="67"/>
    </row>
    <row r="94" spans="1:8" ht="71.25">
      <c r="A94" s="40" t="s">
        <v>316</v>
      </c>
      <c r="B94" s="41" t="s">
        <v>53</v>
      </c>
      <c r="C94" s="42" t="s">
        <v>22</v>
      </c>
      <c r="D94" s="58">
        <v>80</v>
      </c>
      <c r="E94" s="59"/>
      <c r="F94" s="68" t="str" cm="1">
        <f t="array" ref="F94">numtext(E94)</f>
        <v>CERO PESOS 00/100 M.N.</v>
      </c>
      <c r="G94" s="43">
        <f t="shared" si="32"/>
        <v>0</v>
      </c>
      <c r="H94" s="67"/>
    </row>
    <row r="95" spans="1:8" ht="42.75">
      <c r="A95" s="40" t="s">
        <v>317</v>
      </c>
      <c r="B95" s="41" t="s">
        <v>45</v>
      </c>
      <c r="C95" s="42" t="s">
        <v>22</v>
      </c>
      <c r="D95" s="58">
        <v>80</v>
      </c>
      <c r="E95" s="59"/>
      <c r="F95" s="68" t="str" cm="1">
        <f t="array" ref="F95">numtext(E95)</f>
        <v>CERO PESOS 00/100 M.N.</v>
      </c>
      <c r="G95" s="43">
        <f t="shared" si="32"/>
        <v>0</v>
      </c>
      <c r="H95" s="67"/>
    </row>
    <row r="96" spans="1:8" ht="71.25">
      <c r="A96" s="40" t="s">
        <v>318</v>
      </c>
      <c r="B96" s="41" t="s">
        <v>224</v>
      </c>
      <c r="C96" s="42" t="s">
        <v>24</v>
      </c>
      <c r="D96" s="58">
        <v>16</v>
      </c>
      <c r="E96" s="59"/>
      <c r="F96" s="68" t="str" cm="1">
        <f t="array" ref="F96">numtext(E96)</f>
        <v>CERO PESOS 00/100 M.N.</v>
      </c>
      <c r="G96" s="43">
        <f t="shared" si="33" ref="G96:G98">ROUND(D96*E96,2)</f>
        <v>0</v>
      </c>
      <c r="H96" s="67"/>
    </row>
    <row r="97" spans="1:8" ht="42.75">
      <c r="A97" s="40" t="s">
        <v>319</v>
      </c>
      <c r="B97" s="41" t="s">
        <v>131</v>
      </c>
      <c r="C97" s="42" t="s">
        <v>25</v>
      </c>
      <c r="D97" s="58">
        <v>8</v>
      </c>
      <c r="E97" s="59"/>
      <c r="F97" s="68" t="str" cm="1">
        <f t="array" ref="F97">numtext(E97)</f>
        <v>CERO PESOS 00/100 M.N.</v>
      </c>
      <c r="G97" s="43">
        <f t="shared" si="33"/>
        <v>0</v>
      </c>
      <c r="H97" s="67"/>
    </row>
    <row r="98" spans="1:8" ht="99.75">
      <c r="A98" s="40" t="s">
        <v>320</v>
      </c>
      <c r="B98" s="41" t="s">
        <v>66</v>
      </c>
      <c r="C98" s="42" t="s">
        <v>25</v>
      </c>
      <c r="D98" s="58">
        <v>7</v>
      </c>
      <c r="E98" s="59"/>
      <c r="F98" s="68" t="str" cm="1">
        <f t="array" ref="F98">numtext(E98)</f>
        <v>CERO PESOS 00/100 M.N.</v>
      </c>
      <c r="G98" s="43">
        <f t="shared" si="33"/>
        <v>0</v>
      </c>
      <c r="H98" s="67"/>
    </row>
    <row r="99" spans="1:8" ht="15">
      <c r="A99" s="36" t="s">
        <v>36</v>
      </c>
      <c r="B99" s="36" t="s">
        <v>103</v>
      </c>
      <c r="C99" s="37"/>
      <c r="D99" s="44"/>
      <c r="E99" s="59"/>
      <c r="F99" s="69"/>
      <c r="G99" s="39">
        <f>SUM(G100:G107)</f>
        <v>0</v>
      </c>
      <c r="H99" s="67"/>
    </row>
    <row r="100" spans="1:8" ht="114">
      <c r="A100" s="40" t="s">
        <v>321</v>
      </c>
      <c r="B100" s="41" t="s">
        <v>222</v>
      </c>
      <c r="C100" s="42" t="s">
        <v>25</v>
      </c>
      <c r="D100" s="58">
        <v>5</v>
      </c>
      <c r="E100" s="59"/>
      <c r="F100" s="68" t="str" cm="1">
        <f t="array" ref="F100">numtext(E100)</f>
        <v>CERO PESOS 00/100 M.N.</v>
      </c>
      <c r="G100" s="43">
        <f t="shared" si="34" ref="G100">ROUND(D100*E100,2)</f>
        <v>0</v>
      </c>
      <c r="H100" s="67"/>
    </row>
    <row r="101" spans="1:8" ht="42.75">
      <c r="A101" s="40" t="s">
        <v>322</v>
      </c>
      <c r="B101" s="41" t="s">
        <v>132</v>
      </c>
      <c r="C101" s="42" t="s">
        <v>25</v>
      </c>
      <c r="D101" s="58">
        <v>5</v>
      </c>
      <c r="E101" s="59"/>
      <c r="F101" s="68" t="str" cm="1">
        <f t="array" ref="F101">numtext(E101)</f>
        <v>CERO PESOS 00/100 M.N.</v>
      </c>
      <c r="G101" s="43">
        <f t="shared" si="35" ref="G101">ROUND(D101*E101,2)</f>
        <v>0</v>
      </c>
      <c r="H101" s="67"/>
    </row>
    <row r="102" spans="1:8" ht="71.25">
      <c r="A102" s="40" t="s">
        <v>323</v>
      </c>
      <c r="B102" s="41" t="s">
        <v>104</v>
      </c>
      <c r="C102" s="42" t="s">
        <v>25</v>
      </c>
      <c r="D102" s="58">
        <v>5</v>
      </c>
      <c r="E102" s="59"/>
      <c r="F102" s="68" t="str" cm="1">
        <f t="array" ref="F102">numtext(E102)</f>
        <v>CERO PESOS 00/100 M.N.</v>
      </c>
      <c r="G102" s="43">
        <f>ROUND(D102*E102,2)</f>
        <v>0</v>
      </c>
      <c r="H102" s="67"/>
    </row>
    <row r="103" spans="1:8" ht="128.25">
      <c r="A103" s="40" t="s">
        <v>324</v>
      </c>
      <c r="B103" s="41" t="s">
        <v>185</v>
      </c>
      <c r="C103" s="42" t="s">
        <v>25</v>
      </c>
      <c r="D103" s="58">
        <v>1</v>
      </c>
      <c r="E103" s="59"/>
      <c r="F103" s="68" t="str" cm="1">
        <f t="array" ref="F103">numtext(E103)</f>
        <v>CERO PESOS 00/100 M.N.</v>
      </c>
      <c r="G103" s="43">
        <f t="shared" si="36" ref="G103">ROUND(D103*E103,2)</f>
        <v>0</v>
      </c>
      <c r="H103" s="67"/>
    </row>
    <row r="104" spans="1:8" ht="128.25">
      <c r="A104" s="40" t="s">
        <v>325</v>
      </c>
      <c r="B104" s="41" t="s">
        <v>186</v>
      </c>
      <c r="C104" s="42" t="s">
        <v>25</v>
      </c>
      <c r="D104" s="58">
        <v>1</v>
      </c>
      <c r="E104" s="59"/>
      <c r="F104" s="68" t="str" cm="1">
        <f t="array" ref="F104">numtext(E104)</f>
        <v>CERO PESOS 00/100 M.N.</v>
      </c>
      <c r="G104" s="43">
        <f t="shared" si="37" ref="G104:G106">ROUND(D104*E104,2)</f>
        <v>0</v>
      </c>
      <c r="H104" s="67"/>
    </row>
    <row r="105" spans="1:8" ht="128.25">
      <c r="A105" s="40" t="s">
        <v>326</v>
      </c>
      <c r="B105" s="41" t="s">
        <v>187</v>
      </c>
      <c r="C105" s="42" t="s">
        <v>25</v>
      </c>
      <c r="D105" s="58">
        <v>1</v>
      </c>
      <c r="E105" s="59"/>
      <c r="F105" s="68" t="str" cm="1">
        <f t="array" ref="F105">numtext(E105)</f>
        <v>CERO PESOS 00/100 M.N.</v>
      </c>
      <c r="G105" s="43">
        <f t="shared" si="37"/>
        <v>0</v>
      </c>
      <c r="H105" s="67"/>
    </row>
    <row r="106" spans="1:8" ht="128.25">
      <c r="A106" s="40" t="s">
        <v>327</v>
      </c>
      <c r="B106" s="41" t="s">
        <v>188</v>
      </c>
      <c r="C106" s="42" t="s">
        <v>25</v>
      </c>
      <c r="D106" s="58">
        <v>1</v>
      </c>
      <c r="E106" s="59"/>
      <c r="F106" s="68" t="str" cm="1">
        <f t="array" ref="F106">numtext(E106)</f>
        <v>CERO PESOS 00/100 M.N.</v>
      </c>
      <c r="G106" s="43">
        <f t="shared" si="37"/>
        <v>0</v>
      </c>
      <c r="H106" s="67"/>
    </row>
    <row r="107" spans="1:8" ht="128.25">
      <c r="A107" s="40" t="s">
        <v>328</v>
      </c>
      <c r="B107" s="41" t="s">
        <v>189</v>
      </c>
      <c r="C107" s="42" t="s">
        <v>25</v>
      </c>
      <c r="D107" s="58">
        <v>1</v>
      </c>
      <c r="E107" s="59"/>
      <c r="F107" s="68" t="str" cm="1">
        <f t="array" ref="F107">numtext(E107)</f>
        <v>CERO PESOS 00/100 M.N.</v>
      </c>
      <c r="G107" s="43">
        <f t="shared" si="38" ref="G107">ROUND(D107*E107,2)</f>
        <v>0</v>
      </c>
      <c r="H107" s="67"/>
    </row>
    <row r="108" spans="1:8" ht="15">
      <c r="A108" s="36" t="s">
        <v>37</v>
      </c>
      <c r="B108" s="36" t="s">
        <v>105</v>
      </c>
      <c r="C108" s="37"/>
      <c r="D108" s="44"/>
      <c r="E108" s="59"/>
      <c r="F108" s="69"/>
      <c r="G108" s="39">
        <f>SUM(G109:G109)</f>
        <v>0</v>
      </c>
      <c r="H108" s="67"/>
    </row>
    <row r="109" spans="1:8" ht="114">
      <c r="A109" s="40" t="s">
        <v>329</v>
      </c>
      <c r="B109" s="41" t="s">
        <v>178</v>
      </c>
      <c r="C109" s="42" t="s">
        <v>25</v>
      </c>
      <c r="D109" s="58">
        <v>3</v>
      </c>
      <c r="E109" s="59"/>
      <c r="F109" s="68" t="str" cm="1">
        <f t="array" ref="F109">numtext(E109)</f>
        <v>CERO PESOS 00/100 M.N.</v>
      </c>
      <c r="G109" s="43">
        <f t="shared" si="39" ref="G109">ROUND(D109*E109,2)</f>
        <v>0</v>
      </c>
      <c r="H109" s="67"/>
    </row>
    <row r="110" spans="1:8" ht="15">
      <c r="A110" s="36" t="s">
        <v>38</v>
      </c>
      <c r="B110" s="36" t="s">
        <v>106</v>
      </c>
      <c r="C110" s="37"/>
      <c r="D110" s="44"/>
      <c r="E110" s="59"/>
      <c r="F110" s="69"/>
      <c r="G110" s="39">
        <f>SUM(G111:G115)</f>
        <v>0</v>
      </c>
      <c r="H110" s="67"/>
    </row>
    <row r="111" spans="1:8" ht="270.75">
      <c r="A111" s="40" t="s">
        <v>330</v>
      </c>
      <c r="B111" s="41" t="s">
        <v>164</v>
      </c>
      <c r="C111" s="42" t="s">
        <v>25</v>
      </c>
      <c r="D111" s="58">
        <v>3</v>
      </c>
      <c r="E111" s="59"/>
      <c r="F111" s="68" t="str" cm="1">
        <f t="array" ref="F111">numtext(E111)</f>
        <v>CERO PESOS 00/100 M.N.</v>
      </c>
      <c r="G111" s="43">
        <f t="shared" si="40" ref="G111">ROUND(D111*E111,2)</f>
        <v>0</v>
      </c>
      <c r="H111" s="67"/>
    </row>
    <row r="112" spans="1:8" ht="213.75">
      <c r="A112" s="40" t="s">
        <v>331</v>
      </c>
      <c r="B112" s="41" t="s">
        <v>107</v>
      </c>
      <c r="C112" s="42" t="s">
        <v>25</v>
      </c>
      <c r="D112" s="58">
        <v>6</v>
      </c>
      <c r="E112" s="59"/>
      <c r="F112" s="68" t="str" cm="1">
        <f t="array" ref="F112">numtext(E112)</f>
        <v>CERO PESOS 00/100 M.N.</v>
      </c>
      <c r="G112" s="43">
        <f t="shared" si="41" ref="G112">ROUND(D112*E112,2)</f>
        <v>0</v>
      </c>
      <c r="H112" s="67"/>
    </row>
    <row r="113" spans="1:8" ht="85.5">
      <c r="A113" s="40" t="s">
        <v>332</v>
      </c>
      <c r="B113" s="41" t="s">
        <v>75</v>
      </c>
      <c r="C113" s="42" t="s">
        <v>25</v>
      </c>
      <c r="D113" s="58">
        <v>6</v>
      </c>
      <c r="E113" s="59"/>
      <c r="F113" s="68" t="str" cm="1">
        <f t="array" ref="F113">numtext(E113)</f>
        <v>CERO PESOS 00/100 M.N.</v>
      </c>
      <c r="G113" s="43">
        <f t="shared" si="42" ref="G113">ROUND(D113*E113,2)</f>
        <v>0</v>
      </c>
      <c r="H113" s="67"/>
    </row>
    <row r="114" spans="1:8" ht="128.25">
      <c r="A114" s="40" t="s">
        <v>333</v>
      </c>
      <c r="B114" s="41" t="s">
        <v>76</v>
      </c>
      <c r="C114" s="42" t="s">
        <v>25</v>
      </c>
      <c r="D114" s="58">
        <v>3</v>
      </c>
      <c r="E114" s="59"/>
      <c r="F114" s="68" t="str" cm="1">
        <f t="array" ref="F114">numtext(E114)</f>
        <v>CERO PESOS 00/100 M.N.</v>
      </c>
      <c r="G114" s="43">
        <f t="shared" si="43" ref="G114:G115">ROUND(D114*E114,2)</f>
        <v>0</v>
      </c>
      <c r="H114" s="67"/>
    </row>
    <row r="115" spans="1:8" ht="99.75">
      <c r="A115" s="40" t="s">
        <v>334</v>
      </c>
      <c r="B115" s="41" t="s">
        <v>221</v>
      </c>
      <c r="C115" s="42" t="s">
        <v>25</v>
      </c>
      <c r="D115" s="58">
        <v>3</v>
      </c>
      <c r="E115" s="59"/>
      <c r="F115" s="68" t="str" cm="1">
        <f t="array" ref="F115">numtext(E115)</f>
        <v>CERO PESOS 00/100 M.N.</v>
      </c>
      <c r="G115" s="43">
        <f t="shared" si="43"/>
        <v>0</v>
      </c>
      <c r="H115" s="67"/>
    </row>
    <row r="116" spans="1:8" ht="15">
      <c r="A116" s="36" t="s">
        <v>39</v>
      </c>
      <c r="B116" s="36" t="s">
        <v>108</v>
      </c>
      <c r="C116" s="37"/>
      <c r="D116" s="44"/>
      <c r="E116" s="59"/>
      <c r="F116" s="69"/>
      <c r="G116" s="39">
        <f>SUM(G117:G146)</f>
        <v>0</v>
      </c>
      <c r="H116" s="67"/>
    </row>
    <row r="117" spans="1:8" ht="128.25">
      <c r="A117" s="40" t="s">
        <v>335</v>
      </c>
      <c r="B117" s="41" t="s">
        <v>133</v>
      </c>
      <c r="C117" s="42" t="s">
        <v>26</v>
      </c>
      <c r="D117" s="58">
        <v>1</v>
      </c>
      <c r="E117" s="59"/>
      <c r="F117" s="68" t="str" cm="1">
        <f t="array" ref="F117">numtext(E117)</f>
        <v>CERO PESOS 00/100 M.N.</v>
      </c>
      <c r="G117" s="43">
        <f t="shared" si="44" ref="G117:G118">ROUND(D117*E117,2)</f>
        <v>0</v>
      </c>
      <c r="H117" s="67"/>
    </row>
    <row r="118" spans="1:8" ht="128.25">
      <c r="A118" s="40" t="s">
        <v>336</v>
      </c>
      <c r="B118" s="41" t="s">
        <v>134</v>
      </c>
      <c r="C118" s="42" t="s">
        <v>26</v>
      </c>
      <c r="D118" s="58">
        <v>1</v>
      </c>
      <c r="E118" s="59"/>
      <c r="F118" s="68" t="str" cm="1">
        <f t="array" ref="F118">numtext(E118)</f>
        <v>CERO PESOS 00/100 M.N.</v>
      </c>
      <c r="G118" s="43">
        <f t="shared" si="44"/>
        <v>0</v>
      </c>
      <c r="H118" s="67"/>
    </row>
    <row r="119" spans="1:8" ht="57">
      <c r="A119" s="40" t="s">
        <v>337</v>
      </c>
      <c r="B119" s="41" t="s">
        <v>48</v>
      </c>
      <c r="C119" s="42" t="s">
        <v>25</v>
      </c>
      <c r="D119" s="58">
        <v>1</v>
      </c>
      <c r="E119" s="59"/>
      <c r="F119" s="68" t="str" cm="1">
        <f t="array" ref="F119">numtext(E119)</f>
        <v>CERO PESOS 00/100 M.N.</v>
      </c>
      <c r="G119" s="43">
        <f>ROUND(D119*E119,2)</f>
        <v>0</v>
      </c>
      <c r="H119" s="67"/>
    </row>
    <row r="120" spans="1:8" ht="85.5">
      <c r="A120" s="40" t="s">
        <v>338</v>
      </c>
      <c r="B120" s="41" t="s">
        <v>49</v>
      </c>
      <c r="C120" s="42" t="s">
        <v>25</v>
      </c>
      <c r="D120" s="58">
        <v>1</v>
      </c>
      <c r="E120" s="59"/>
      <c r="F120" s="68" t="str" cm="1">
        <f t="array" ref="F120">numtext(E120)</f>
        <v>CERO PESOS 00/100 M.N.</v>
      </c>
      <c r="G120" s="43">
        <f>ROUND(D120*E120,2)</f>
        <v>0</v>
      </c>
      <c r="H120" s="67"/>
    </row>
    <row r="121" spans="1:8" ht="156.75">
      <c r="A121" s="40" t="s">
        <v>339</v>
      </c>
      <c r="B121" s="41" t="s">
        <v>219</v>
      </c>
      <c r="C121" s="42" t="s">
        <v>25</v>
      </c>
      <c r="D121" s="58">
        <v>1</v>
      </c>
      <c r="E121" s="59"/>
      <c r="F121" s="68" t="str" cm="1">
        <f t="array" ref="F121">numtext(E121)</f>
        <v>CERO PESOS 00/100 M.N.</v>
      </c>
      <c r="G121" s="43">
        <f t="shared" si="45" ref="G121:G125">ROUND(D121*E121,2)</f>
        <v>0</v>
      </c>
      <c r="H121" s="67"/>
    </row>
    <row r="122" spans="1:8" ht="71.25">
      <c r="A122" s="40" t="s">
        <v>340</v>
      </c>
      <c r="B122" s="41" t="s">
        <v>69</v>
      </c>
      <c r="C122" s="42" t="s">
        <v>24</v>
      </c>
      <c r="D122" s="58">
        <v>18</v>
      </c>
      <c r="E122" s="59"/>
      <c r="F122" s="68" t="str" cm="1">
        <f t="array" ref="F122">numtext(E122)</f>
        <v>CERO PESOS 00/100 M.N.</v>
      </c>
      <c r="G122" s="43">
        <f t="shared" si="45"/>
        <v>0</v>
      </c>
      <c r="H122" s="67"/>
    </row>
    <row r="123" spans="1:8" ht="71.25">
      <c r="A123" s="40" t="s">
        <v>341</v>
      </c>
      <c r="B123" s="41" t="s">
        <v>135</v>
      </c>
      <c r="C123" s="42" t="s">
        <v>24</v>
      </c>
      <c r="D123" s="58">
        <v>10</v>
      </c>
      <c r="E123" s="59"/>
      <c r="F123" s="68" t="str" cm="1">
        <f t="array" ref="F123">numtext(E123)</f>
        <v>CERO PESOS 00/100 M.N.</v>
      </c>
      <c r="G123" s="43">
        <f t="shared" si="45"/>
        <v>0</v>
      </c>
      <c r="H123" s="67"/>
    </row>
    <row r="124" spans="1:8" ht="42.75">
      <c r="A124" s="40" t="s">
        <v>342</v>
      </c>
      <c r="B124" s="41" t="s">
        <v>168</v>
      </c>
      <c r="C124" s="42" t="s">
        <v>24</v>
      </c>
      <c r="D124" s="58">
        <v>28</v>
      </c>
      <c r="E124" s="59"/>
      <c r="F124" s="68" t="str" cm="1">
        <f t="array" ref="F124">numtext(E124)</f>
        <v>CERO PESOS 00/100 M.N.</v>
      </c>
      <c r="G124" s="43">
        <f t="shared" si="46" ref="G124">ROUND(D124*E124,2)</f>
        <v>0</v>
      </c>
      <c r="H124" s="67"/>
    </row>
    <row r="125" spans="1:8" ht="57">
      <c r="A125" s="40" t="s">
        <v>343</v>
      </c>
      <c r="B125" s="41" t="s">
        <v>136</v>
      </c>
      <c r="C125" s="42" t="s">
        <v>25</v>
      </c>
      <c r="D125" s="58">
        <v>3</v>
      </c>
      <c r="E125" s="59"/>
      <c r="F125" s="68" t="str" cm="1">
        <f t="array" ref="F125">numtext(E125)</f>
        <v>CERO PESOS 00/100 M.N.</v>
      </c>
      <c r="G125" s="43">
        <f t="shared" si="45"/>
        <v>0</v>
      </c>
      <c r="H125" s="67"/>
    </row>
    <row r="126" spans="1:8" ht="57">
      <c r="A126" s="40" t="s">
        <v>344</v>
      </c>
      <c r="B126" s="41" t="s">
        <v>80</v>
      </c>
      <c r="C126" s="42" t="s">
        <v>25</v>
      </c>
      <c r="D126" s="58">
        <v>1</v>
      </c>
      <c r="E126" s="59"/>
      <c r="F126" s="68" t="str" cm="1">
        <f t="array" ref="F126">numtext(E126)</f>
        <v>CERO PESOS 00/100 M.N.</v>
      </c>
      <c r="G126" s="43">
        <f t="shared" si="47" ref="G126">ROUND(D126*E126,2)</f>
        <v>0</v>
      </c>
      <c r="H126" s="67"/>
    </row>
    <row r="127" spans="1:8" ht="57">
      <c r="A127" s="40" t="s">
        <v>345</v>
      </c>
      <c r="B127" s="41" t="s">
        <v>81</v>
      </c>
      <c r="C127" s="42" t="s">
        <v>25</v>
      </c>
      <c r="D127" s="58">
        <v>1</v>
      </c>
      <c r="E127" s="59"/>
      <c r="F127" s="68" t="str" cm="1">
        <f t="array" ref="F127">numtext(E127)</f>
        <v>CERO PESOS 00/100 M.N.</v>
      </c>
      <c r="G127" s="43">
        <f t="shared" si="48" ref="G127:G128">ROUND(D127*E127,2)</f>
        <v>0</v>
      </c>
      <c r="H127" s="67"/>
    </row>
    <row r="128" spans="1:8" ht="71.25">
      <c r="A128" s="40" t="s">
        <v>346</v>
      </c>
      <c r="B128" s="41" t="s">
        <v>137</v>
      </c>
      <c r="C128" s="42" t="s">
        <v>25</v>
      </c>
      <c r="D128" s="58">
        <v>4</v>
      </c>
      <c r="E128" s="59"/>
      <c r="F128" s="68" t="str" cm="1">
        <f t="array" ref="F128">numtext(E128)</f>
        <v>CERO PESOS 00/100 M.N.</v>
      </c>
      <c r="G128" s="43">
        <f t="shared" si="48"/>
        <v>0</v>
      </c>
      <c r="H128" s="67"/>
    </row>
    <row r="129" spans="1:8" ht="71.25">
      <c r="A129" s="40" t="s">
        <v>347</v>
      </c>
      <c r="B129" s="41" t="s">
        <v>83</v>
      </c>
      <c r="C129" s="42" t="s">
        <v>25</v>
      </c>
      <c r="D129" s="58">
        <v>1</v>
      </c>
      <c r="E129" s="59"/>
      <c r="F129" s="68" t="str" cm="1">
        <f t="array" ref="F129">numtext(E129)</f>
        <v>CERO PESOS 00/100 M.N.</v>
      </c>
      <c r="G129" s="43">
        <f t="shared" si="49" ref="G129:G139">ROUND(D129*E129,2)</f>
        <v>0</v>
      </c>
      <c r="H129" s="67"/>
    </row>
    <row r="130" spans="1:8" ht="71.25">
      <c r="A130" s="40" t="s">
        <v>348</v>
      </c>
      <c r="B130" s="41" t="s">
        <v>82</v>
      </c>
      <c r="C130" s="42" t="s">
        <v>25</v>
      </c>
      <c r="D130" s="58">
        <v>3</v>
      </c>
      <c r="E130" s="59"/>
      <c r="F130" s="68" t="str" cm="1">
        <f t="array" ref="F130">numtext(E130)</f>
        <v>CERO PESOS 00/100 M.N.</v>
      </c>
      <c r="G130" s="43">
        <f t="shared" si="49"/>
        <v>0</v>
      </c>
      <c r="H130" s="67"/>
    </row>
    <row r="131" spans="1:8" ht="57">
      <c r="A131" s="40" t="s">
        <v>349</v>
      </c>
      <c r="B131" s="41" t="s">
        <v>84</v>
      </c>
      <c r="C131" s="42" t="s">
        <v>25</v>
      </c>
      <c r="D131" s="58">
        <v>1</v>
      </c>
      <c r="E131" s="59"/>
      <c r="F131" s="68" t="str" cm="1">
        <f t="array" ref="F131">numtext(E131)</f>
        <v>CERO PESOS 00/100 M.N.</v>
      </c>
      <c r="G131" s="43">
        <f t="shared" si="49"/>
        <v>0</v>
      </c>
      <c r="H131" s="67"/>
    </row>
    <row r="132" spans="1:8" ht="71.25">
      <c r="A132" s="40" t="s">
        <v>350</v>
      </c>
      <c r="B132" s="41" t="s">
        <v>138</v>
      </c>
      <c r="C132" s="42" t="s">
        <v>25</v>
      </c>
      <c r="D132" s="58">
        <v>1</v>
      </c>
      <c r="E132" s="59"/>
      <c r="F132" s="68" t="str" cm="1">
        <f t="array" ref="F132">numtext(E132)</f>
        <v>CERO PESOS 00/100 M.N.</v>
      </c>
      <c r="G132" s="43">
        <f t="shared" si="49"/>
        <v>0</v>
      </c>
      <c r="H132" s="67"/>
    </row>
    <row r="133" spans="1:8" ht="71.25">
      <c r="A133" s="40" t="s">
        <v>351</v>
      </c>
      <c r="B133" s="41" t="s">
        <v>85</v>
      </c>
      <c r="C133" s="42" t="s">
        <v>25</v>
      </c>
      <c r="D133" s="58">
        <v>1</v>
      </c>
      <c r="E133" s="59"/>
      <c r="F133" s="68" t="str" cm="1">
        <f t="array" ref="F133">numtext(E133)</f>
        <v>CERO PESOS 00/100 M.N.</v>
      </c>
      <c r="G133" s="43">
        <f t="shared" si="49"/>
        <v>0</v>
      </c>
      <c r="H133" s="67"/>
    </row>
    <row r="134" spans="1:8" ht="57">
      <c r="A134" s="40" t="s">
        <v>352</v>
      </c>
      <c r="B134" s="41" t="s">
        <v>86</v>
      </c>
      <c r="C134" s="42" t="s">
        <v>25</v>
      </c>
      <c r="D134" s="58">
        <v>1</v>
      </c>
      <c r="E134" s="59"/>
      <c r="F134" s="68" t="str" cm="1">
        <f t="array" ref="F134">numtext(E134)</f>
        <v>CERO PESOS 00/100 M.N.</v>
      </c>
      <c r="G134" s="43">
        <f t="shared" si="49"/>
        <v>0</v>
      </c>
      <c r="H134" s="67"/>
    </row>
    <row r="135" spans="1:8" ht="57">
      <c r="A135" s="40" t="s">
        <v>353</v>
      </c>
      <c r="B135" s="41" t="s">
        <v>193</v>
      </c>
      <c r="C135" s="42" t="s">
        <v>25</v>
      </c>
      <c r="D135" s="58">
        <v>1</v>
      </c>
      <c r="E135" s="59"/>
      <c r="F135" s="68" t="str" cm="1">
        <f t="array" ref="F135">numtext(E135)</f>
        <v>CERO PESOS 00/100 M.N.</v>
      </c>
      <c r="G135" s="43">
        <f t="shared" si="49"/>
        <v>0</v>
      </c>
      <c r="H135" s="67"/>
    </row>
    <row r="136" spans="1:8" ht="57">
      <c r="A136" s="40" t="s">
        <v>354</v>
      </c>
      <c r="B136" s="41" t="s">
        <v>207</v>
      </c>
      <c r="C136" s="42" t="s">
        <v>24</v>
      </c>
      <c r="D136" s="58">
        <v>40</v>
      </c>
      <c r="E136" s="59"/>
      <c r="F136" s="68" t="str" cm="1">
        <f t="array" ref="F136">numtext(E136)</f>
        <v>CERO PESOS 00/100 M.N.</v>
      </c>
      <c r="G136" s="43">
        <f t="shared" si="49"/>
        <v>0</v>
      </c>
      <c r="H136" s="67"/>
    </row>
    <row r="137" spans="1:8" ht="71.25">
      <c r="A137" s="40" t="s">
        <v>355</v>
      </c>
      <c r="B137" s="41" t="s">
        <v>61</v>
      </c>
      <c r="C137" s="42" t="s">
        <v>24</v>
      </c>
      <c r="D137" s="58">
        <v>90</v>
      </c>
      <c r="E137" s="59"/>
      <c r="F137" s="68" t="str" cm="1">
        <f t="array" ref="F137">numtext(E137)</f>
        <v>CERO PESOS 00/100 M.N.</v>
      </c>
      <c r="G137" s="43">
        <f t="shared" si="49"/>
        <v>0</v>
      </c>
      <c r="H137" s="67"/>
    </row>
    <row r="138" spans="1:8" ht="71.25">
      <c r="A138" s="40" t="s">
        <v>356</v>
      </c>
      <c r="B138" s="41" t="s">
        <v>139</v>
      </c>
      <c r="C138" s="42" t="s">
        <v>25</v>
      </c>
      <c r="D138" s="58">
        <v>18</v>
      </c>
      <c r="E138" s="59"/>
      <c r="F138" s="68" t="str" cm="1">
        <f t="array" ref="F138">numtext(E138)</f>
        <v>CERO PESOS 00/100 M.N.</v>
      </c>
      <c r="G138" s="43">
        <f t="shared" si="49"/>
        <v>0</v>
      </c>
      <c r="H138" s="67"/>
    </row>
    <row r="139" spans="1:8" ht="57">
      <c r="A139" s="40" t="s">
        <v>357</v>
      </c>
      <c r="B139" s="41" t="s">
        <v>194</v>
      </c>
      <c r="C139" s="42" t="s">
        <v>25</v>
      </c>
      <c r="D139" s="58">
        <v>5</v>
      </c>
      <c r="E139" s="59"/>
      <c r="F139" s="68" t="str" cm="1">
        <f t="array" ref="F139">numtext(E139)</f>
        <v>CERO PESOS 00/100 M.N.</v>
      </c>
      <c r="G139" s="43">
        <f t="shared" si="49"/>
        <v>0</v>
      </c>
      <c r="H139" s="67"/>
    </row>
    <row r="140" spans="1:8" ht="57">
      <c r="A140" s="40" t="s">
        <v>358</v>
      </c>
      <c r="B140" s="41" t="s">
        <v>195</v>
      </c>
      <c r="C140" s="42" t="s">
        <v>25</v>
      </c>
      <c r="D140" s="58">
        <v>8</v>
      </c>
      <c r="E140" s="59"/>
      <c r="F140" s="68" t="str" cm="1">
        <f t="array" ref="F140">numtext(E140)</f>
        <v>CERO PESOS 00/100 M.N.</v>
      </c>
      <c r="G140" s="43">
        <f t="shared" si="50" ref="G140:G141">ROUND(D140*E140,2)</f>
        <v>0</v>
      </c>
      <c r="H140" s="67"/>
    </row>
    <row r="141" spans="1:8" ht="57">
      <c r="A141" s="40" t="s">
        <v>359</v>
      </c>
      <c r="B141" s="41" t="s">
        <v>87</v>
      </c>
      <c r="C141" s="42" t="s">
        <v>25</v>
      </c>
      <c r="D141" s="58">
        <v>1</v>
      </c>
      <c r="E141" s="59"/>
      <c r="F141" s="68" t="str" cm="1">
        <f t="array" ref="F141">numtext(E141)</f>
        <v>CERO PESOS 00/100 M.N.</v>
      </c>
      <c r="G141" s="43">
        <f t="shared" si="50"/>
        <v>0</v>
      </c>
      <c r="H141" s="67"/>
    </row>
    <row r="142" spans="1:8" ht="71.25">
      <c r="A142" s="40" t="s">
        <v>360</v>
      </c>
      <c r="B142" s="41" t="s">
        <v>70</v>
      </c>
      <c r="C142" s="42" t="s">
        <v>25</v>
      </c>
      <c r="D142" s="58">
        <v>1</v>
      </c>
      <c r="E142" s="59"/>
      <c r="F142" s="68" t="str" cm="1">
        <f t="array" ref="F142">numtext(E142)</f>
        <v>CERO PESOS 00/100 M.N.</v>
      </c>
      <c r="G142" s="43">
        <f t="shared" si="51" ref="G142:G145">ROUND(D142*E142,2)</f>
        <v>0</v>
      </c>
      <c r="H142" s="67"/>
    </row>
    <row r="143" spans="1:8" ht="57">
      <c r="A143" s="40" t="s">
        <v>361</v>
      </c>
      <c r="B143" s="41" t="s">
        <v>220</v>
      </c>
      <c r="C143" s="42" t="s">
        <v>25</v>
      </c>
      <c r="D143" s="58">
        <v>3</v>
      </c>
      <c r="E143" s="59"/>
      <c r="F143" s="68" t="str" cm="1">
        <f t="array" ref="F143">numtext(E143)</f>
        <v>CERO PESOS 00/100 M.N.</v>
      </c>
      <c r="G143" s="43">
        <f t="shared" si="51"/>
        <v>0</v>
      </c>
      <c r="H143" s="67"/>
    </row>
    <row r="144" spans="1:8" ht="85.5">
      <c r="A144" s="40" t="s">
        <v>362</v>
      </c>
      <c r="B144" s="41" t="s">
        <v>169</v>
      </c>
      <c r="C144" s="42" t="s">
        <v>25</v>
      </c>
      <c r="D144" s="58">
        <v>3</v>
      </c>
      <c r="E144" s="59"/>
      <c r="F144" s="68" t="str" cm="1">
        <f t="array" ref="F144">numtext(E144)</f>
        <v>CERO PESOS 00/100 M.N.</v>
      </c>
      <c r="G144" s="43">
        <f t="shared" si="52" ref="G144">ROUND(D144*E144,2)</f>
        <v>0</v>
      </c>
      <c r="H144" s="67"/>
    </row>
    <row r="145" spans="1:8" ht="57">
      <c r="A145" s="40" t="s">
        <v>363</v>
      </c>
      <c r="B145" s="41" t="s">
        <v>148</v>
      </c>
      <c r="C145" s="42" t="s">
        <v>25</v>
      </c>
      <c r="D145" s="58">
        <v>2</v>
      </c>
      <c r="E145" s="59"/>
      <c r="F145" s="68" t="str" cm="1">
        <f t="array" ref="F145">numtext(E145)</f>
        <v>CERO PESOS 00/100 M.N.</v>
      </c>
      <c r="G145" s="43">
        <f t="shared" si="51"/>
        <v>0</v>
      </c>
      <c r="H145" s="67"/>
    </row>
    <row r="146" spans="1:8" s="28" customFormat="1" ht="71.25">
      <c r="A146" s="48" t="s">
        <v>364</v>
      </c>
      <c r="B146" s="49" t="s">
        <v>147</v>
      </c>
      <c r="C146" s="50" t="s">
        <v>25</v>
      </c>
      <c r="D146" s="58">
        <v>1</v>
      </c>
      <c r="E146" s="59"/>
      <c r="F146" s="71" t="str" cm="1">
        <f t="array" ref="F146">numtext(E146)</f>
        <v>CERO PESOS 00/100 M.N.</v>
      </c>
      <c r="G146" s="51">
        <f t="shared" si="53" ref="G146">ROUND(D146*E146,2)</f>
        <v>0</v>
      </c>
      <c r="H146" s="67"/>
    </row>
    <row r="147" spans="1:8" ht="15">
      <c r="A147" s="36" t="s">
        <v>40</v>
      </c>
      <c r="B147" s="36" t="s">
        <v>109</v>
      </c>
      <c r="C147" s="37"/>
      <c r="D147" s="44"/>
      <c r="E147" s="59"/>
      <c r="F147" s="69"/>
      <c r="G147" s="39">
        <f>SUM(G148:G156)</f>
        <v>0</v>
      </c>
      <c r="H147" s="67"/>
    </row>
    <row r="148" spans="1:8" ht="114">
      <c r="A148" s="40" t="s">
        <v>365</v>
      </c>
      <c r="B148" s="41" t="s">
        <v>140</v>
      </c>
      <c r="C148" s="42" t="s">
        <v>26</v>
      </c>
      <c r="D148" s="58">
        <v>6</v>
      </c>
      <c r="E148" s="59"/>
      <c r="F148" s="68" t="str" cm="1">
        <f t="array" ref="F148">numtext(E148)</f>
        <v>CERO PESOS 00/100 M.N.</v>
      </c>
      <c r="G148" s="43">
        <f t="shared" si="54" ref="G148:G151">ROUND(D148*E148,2)</f>
        <v>0</v>
      </c>
      <c r="H148" s="67"/>
    </row>
    <row r="149" spans="1:8" ht="57">
      <c r="A149" s="40" t="s">
        <v>366</v>
      </c>
      <c r="B149" s="41" t="s">
        <v>57</v>
      </c>
      <c r="C149" s="42" t="s">
        <v>25</v>
      </c>
      <c r="D149" s="58">
        <v>6</v>
      </c>
      <c r="E149" s="59"/>
      <c r="F149" s="68" t="str" cm="1">
        <f t="array" ref="F149">numtext(E149)</f>
        <v>CERO PESOS 00/100 M.N.</v>
      </c>
      <c r="G149" s="43">
        <f>ROUND(D149*E149,2)</f>
        <v>0</v>
      </c>
      <c r="H149" s="67"/>
    </row>
    <row r="150" spans="1:8" ht="57">
      <c r="A150" s="40" t="s">
        <v>367</v>
      </c>
      <c r="B150" s="41" t="s">
        <v>47</v>
      </c>
      <c r="C150" s="42" t="s">
        <v>25</v>
      </c>
      <c r="D150" s="58">
        <v>6</v>
      </c>
      <c r="E150" s="59"/>
      <c r="F150" s="68" t="str" cm="1">
        <f t="array" ref="F150">numtext(E150)</f>
        <v>CERO PESOS 00/100 M.N.</v>
      </c>
      <c r="G150" s="43">
        <f t="shared" si="55" ref="G150">ROUND(D150*E150,2)</f>
        <v>0</v>
      </c>
      <c r="H150" s="67"/>
    </row>
    <row r="151" spans="1:8" ht="57">
      <c r="A151" s="40" t="s">
        <v>368</v>
      </c>
      <c r="B151" s="41" t="s">
        <v>207</v>
      </c>
      <c r="C151" s="42" t="s">
        <v>24</v>
      </c>
      <c r="D151" s="58">
        <v>34</v>
      </c>
      <c r="E151" s="59"/>
      <c r="F151" s="68" t="str" cm="1">
        <f t="array" ref="F151">numtext(E151)</f>
        <v>CERO PESOS 00/100 M.N.</v>
      </c>
      <c r="G151" s="43">
        <f t="shared" si="54"/>
        <v>0</v>
      </c>
      <c r="H151" s="67"/>
    </row>
    <row r="152" spans="1:8" ht="71.25">
      <c r="A152" s="40" t="s">
        <v>369</v>
      </c>
      <c r="B152" s="41" t="s">
        <v>139</v>
      </c>
      <c r="C152" s="42" t="s">
        <v>25</v>
      </c>
      <c r="D152" s="58">
        <v>29</v>
      </c>
      <c r="E152" s="59"/>
      <c r="F152" s="68" t="str" cm="1">
        <f t="array" ref="F152">numtext(E152)</f>
        <v>CERO PESOS 00/100 M.N.</v>
      </c>
      <c r="G152" s="43">
        <f>ROUND(D152*E152,2)</f>
        <v>0</v>
      </c>
      <c r="H152" s="67"/>
    </row>
    <row r="153" spans="1:8" ht="57">
      <c r="A153" s="40" t="s">
        <v>370</v>
      </c>
      <c r="B153" s="41" t="s">
        <v>58</v>
      </c>
      <c r="C153" s="42" t="s">
        <v>25</v>
      </c>
      <c r="D153" s="58">
        <v>1</v>
      </c>
      <c r="E153" s="59"/>
      <c r="F153" s="68" t="str" cm="1">
        <f t="array" ref="F153">numtext(E153)</f>
        <v>CERO PESOS 00/100 M.N.</v>
      </c>
      <c r="G153" s="43">
        <f t="shared" si="56" ref="G153">ROUND(D153*E153,2)</f>
        <v>0</v>
      </c>
      <c r="H153" s="67"/>
    </row>
    <row r="154" spans="1:8" ht="57">
      <c r="A154" s="40" t="s">
        <v>371</v>
      </c>
      <c r="B154" s="41" t="s">
        <v>59</v>
      </c>
      <c r="C154" s="42" t="s">
        <v>25</v>
      </c>
      <c r="D154" s="58">
        <v>1</v>
      </c>
      <c r="E154" s="59"/>
      <c r="F154" s="68" t="str" cm="1">
        <f t="array" ref="F154">numtext(E154)</f>
        <v>CERO PESOS 00/100 M.N.</v>
      </c>
      <c r="G154" s="43">
        <f t="shared" si="57" ref="G154">ROUND(D154*E154,2)</f>
        <v>0</v>
      </c>
      <c r="H154" s="67"/>
    </row>
    <row r="155" spans="1:8" ht="57">
      <c r="A155" s="40" t="s">
        <v>372</v>
      </c>
      <c r="B155" s="41" t="s">
        <v>60</v>
      </c>
      <c r="C155" s="42" t="s">
        <v>25</v>
      </c>
      <c r="D155" s="58">
        <v>1</v>
      </c>
      <c r="E155" s="59"/>
      <c r="F155" s="68" t="str" cm="1">
        <f t="array" ref="F155">numtext(E155)</f>
        <v>CERO PESOS 00/100 M.N.</v>
      </c>
      <c r="G155" s="43">
        <f t="shared" si="58" ref="G155">ROUND(D155*E155,2)</f>
        <v>0</v>
      </c>
      <c r="H155" s="67"/>
    </row>
    <row r="156" spans="1:8" ht="71.25">
      <c r="A156" s="40" t="s">
        <v>373</v>
      </c>
      <c r="B156" s="41" t="s">
        <v>61</v>
      </c>
      <c r="C156" s="42" t="s">
        <v>24</v>
      </c>
      <c r="D156" s="58">
        <v>60</v>
      </c>
      <c r="E156" s="59"/>
      <c r="F156" s="68" t="str" cm="1">
        <f t="array" ref="F156">numtext(E156)</f>
        <v>CERO PESOS 00/100 M.N.</v>
      </c>
      <c r="G156" s="43">
        <f t="shared" si="59" ref="G156">ROUND(D156*E156,2)</f>
        <v>0</v>
      </c>
      <c r="H156" s="67"/>
    </row>
    <row r="157" spans="1:8" ht="15">
      <c r="A157" s="36" t="s">
        <v>41</v>
      </c>
      <c r="B157" s="36" t="s">
        <v>110</v>
      </c>
      <c r="C157" s="37"/>
      <c r="D157" s="44"/>
      <c r="E157" s="59"/>
      <c r="F157" s="69"/>
      <c r="G157" s="39">
        <f>SUM(G158:G159)</f>
        <v>0</v>
      </c>
      <c r="H157" s="67"/>
    </row>
    <row r="158" spans="1:8" ht="142.5">
      <c r="A158" s="40" t="s">
        <v>374</v>
      </c>
      <c r="B158" s="41" t="s">
        <v>50</v>
      </c>
      <c r="C158" s="42" t="s">
        <v>25</v>
      </c>
      <c r="D158" s="58">
        <v>5</v>
      </c>
      <c r="E158" s="59"/>
      <c r="F158" s="68" t="str" cm="1">
        <f t="array" ref="F158">numtext(E158)</f>
        <v>CERO PESOS 00/100 M.N.</v>
      </c>
      <c r="G158" s="43">
        <f t="shared" si="60" ref="G158:G159">ROUND(D158*E158,2)</f>
        <v>0</v>
      </c>
      <c r="H158" s="67"/>
    </row>
    <row r="159" spans="1:8" ht="142.5">
      <c r="A159" s="40" t="s">
        <v>375</v>
      </c>
      <c r="B159" s="41" t="s">
        <v>51</v>
      </c>
      <c r="C159" s="42" t="s">
        <v>25</v>
      </c>
      <c r="D159" s="58">
        <v>3</v>
      </c>
      <c r="E159" s="59"/>
      <c r="F159" s="68" t="str" cm="1">
        <f t="array" ref="F159">numtext(E159)</f>
        <v>CERO PESOS 00/100 M.N.</v>
      </c>
      <c r="G159" s="43">
        <f t="shared" si="60"/>
        <v>0</v>
      </c>
      <c r="H159" s="67"/>
    </row>
    <row r="160" spans="1:8" ht="15">
      <c r="A160" s="36" t="s">
        <v>42</v>
      </c>
      <c r="B160" s="36" t="s">
        <v>111</v>
      </c>
      <c r="C160" s="37"/>
      <c r="D160" s="44"/>
      <c r="E160" s="59"/>
      <c r="F160" s="69"/>
      <c r="G160" s="39">
        <f>SUM(G161:G196)</f>
        <v>0</v>
      </c>
      <c r="H160" s="67"/>
    </row>
    <row r="161" spans="1:8" ht="85.5">
      <c r="A161" s="40" t="s">
        <v>376</v>
      </c>
      <c r="B161" s="41" t="s">
        <v>170</v>
      </c>
      <c r="C161" s="42" t="s">
        <v>25</v>
      </c>
      <c r="D161" s="58">
        <v>1</v>
      </c>
      <c r="E161" s="59"/>
      <c r="F161" s="68" t="str" cm="1">
        <f t="array" ref="F161">numtext(E161)</f>
        <v>CERO PESOS 00/100 M.N.</v>
      </c>
      <c r="G161" s="43">
        <f t="shared" si="61" ref="G161">ROUND(D161*E161,2)</f>
        <v>0</v>
      </c>
      <c r="H161" s="67"/>
    </row>
    <row r="162" spans="1:8" ht="99.75">
      <c r="A162" s="40" t="s">
        <v>377</v>
      </c>
      <c r="B162" s="41" t="s">
        <v>171</v>
      </c>
      <c r="C162" s="42" t="s">
        <v>25</v>
      </c>
      <c r="D162" s="58">
        <v>3</v>
      </c>
      <c r="E162" s="59"/>
      <c r="F162" s="68" t="str" cm="1">
        <f t="array" ref="F162">numtext(E162)</f>
        <v>CERO PESOS 00/100 M.N.</v>
      </c>
      <c r="G162" s="43">
        <f>ROUND(D162*E162,2)</f>
        <v>0</v>
      </c>
      <c r="H162" s="67"/>
    </row>
    <row r="163" spans="1:8" ht="156.75">
      <c r="A163" s="40" t="s">
        <v>378</v>
      </c>
      <c r="B163" s="41" t="s">
        <v>210</v>
      </c>
      <c r="C163" s="42" t="s">
        <v>25</v>
      </c>
      <c r="D163" s="58">
        <v>3</v>
      </c>
      <c r="E163" s="59"/>
      <c r="F163" s="68" t="str" cm="1">
        <f t="array" ref="F163">numtext(E163)</f>
        <v>CERO PESOS 00/100 M.N.</v>
      </c>
      <c r="G163" s="43">
        <f t="shared" si="62" ref="G163:G167">ROUND(D163*E163,2)</f>
        <v>0</v>
      </c>
      <c r="H163" s="67"/>
    </row>
    <row r="164" spans="1:8" ht="99.75">
      <c r="A164" s="40" t="s">
        <v>379</v>
      </c>
      <c r="B164" s="41" t="s">
        <v>141</v>
      </c>
      <c r="C164" s="42" t="s">
        <v>25</v>
      </c>
      <c r="D164" s="58">
        <v>15</v>
      </c>
      <c r="E164" s="59"/>
      <c r="F164" s="68" t="str" cm="1">
        <f t="array" ref="F164">numtext(E164)</f>
        <v>CERO PESOS 00/100 M.N.</v>
      </c>
      <c r="G164" s="43">
        <f t="shared" si="63" ref="G164">ROUND(D164*E164,2)</f>
        <v>0</v>
      </c>
      <c r="H164" s="67"/>
    </row>
    <row r="165" spans="1:8" ht="42.75">
      <c r="A165" s="40" t="s">
        <v>380</v>
      </c>
      <c r="B165" s="41" t="s">
        <v>142</v>
      </c>
      <c r="C165" s="42" t="s">
        <v>25</v>
      </c>
      <c r="D165" s="58">
        <v>1</v>
      </c>
      <c r="E165" s="59"/>
      <c r="F165" s="68" t="str" cm="1">
        <f t="array" ref="F165">numtext(E165)</f>
        <v>CERO PESOS 00/100 M.N.</v>
      </c>
      <c r="G165" s="43">
        <f t="shared" si="62"/>
        <v>0</v>
      </c>
      <c r="H165" s="67"/>
    </row>
    <row r="166" spans="1:8" ht="42.75">
      <c r="A166" s="40" t="s">
        <v>381</v>
      </c>
      <c r="B166" s="41" t="s">
        <v>143</v>
      </c>
      <c r="C166" s="42" t="s">
        <v>25</v>
      </c>
      <c r="D166" s="58">
        <v>2</v>
      </c>
      <c r="E166" s="59"/>
      <c r="F166" s="68" t="str" cm="1">
        <f t="array" ref="F166">numtext(E166)</f>
        <v>CERO PESOS 00/100 M.N.</v>
      </c>
      <c r="G166" s="43">
        <f t="shared" si="62"/>
        <v>0</v>
      </c>
      <c r="H166" s="67"/>
    </row>
    <row r="167" spans="1:8" ht="42.75">
      <c r="A167" s="40" t="s">
        <v>382</v>
      </c>
      <c r="B167" s="41" t="s">
        <v>144</v>
      </c>
      <c r="C167" s="42" t="s">
        <v>25</v>
      </c>
      <c r="D167" s="58">
        <v>2</v>
      </c>
      <c r="E167" s="59"/>
      <c r="F167" s="68" t="str" cm="1">
        <f t="array" ref="F167">numtext(E167)</f>
        <v>CERO PESOS 00/100 M.N.</v>
      </c>
      <c r="G167" s="43">
        <f t="shared" si="62"/>
        <v>0</v>
      </c>
      <c r="H167" s="67"/>
    </row>
    <row r="168" spans="1:8" ht="57">
      <c r="A168" s="40" t="s">
        <v>383</v>
      </c>
      <c r="B168" s="41" t="s">
        <v>211</v>
      </c>
      <c r="C168" s="42" t="s">
        <v>25</v>
      </c>
      <c r="D168" s="58">
        <v>3</v>
      </c>
      <c r="E168" s="59"/>
      <c r="F168" s="68" t="str" cm="1">
        <f t="array" ref="F168">numtext(E168)</f>
        <v>CERO PESOS 00/100 M.N.</v>
      </c>
      <c r="G168" s="43">
        <f t="shared" si="64" ref="G168">ROUND(D168*E168,2)</f>
        <v>0</v>
      </c>
      <c r="H168" s="67"/>
    </row>
    <row r="169" spans="1:8" ht="71.25">
      <c r="A169" s="40" t="s">
        <v>384</v>
      </c>
      <c r="B169" s="41" t="s">
        <v>212</v>
      </c>
      <c r="C169" s="42" t="s">
        <v>25</v>
      </c>
      <c r="D169" s="58">
        <v>3</v>
      </c>
      <c r="E169" s="59"/>
      <c r="F169" s="68" t="str" cm="1">
        <f t="array" ref="F169">numtext(E169)</f>
        <v>CERO PESOS 00/100 M.N.</v>
      </c>
      <c r="G169" s="43">
        <f t="shared" si="65" ref="G169">ROUND(D169*E169,2)</f>
        <v>0</v>
      </c>
      <c r="H169" s="67"/>
    </row>
    <row r="170" spans="1:8" ht="128.25">
      <c r="A170" s="40" t="s">
        <v>385</v>
      </c>
      <c r="B170" s="41" t="s">
        <v>150</v>
      </c>
      <c r="C170" s="42" t="s">
        <v>25</v>
      </c>
      <c r="D170" s="58">
        <v>3</v>
      </c>
      <c r="E170" s="59"/>
      <c r="F170" s="68" t="str" cm="1">
        <f t="array" ref="F170">numtext(E170)</f>
        <v>CERO PESOS 00/100 M.N.</v>
      </c>
      <c r="G170" s="43">
        <f t="shared" si="66" ref="G170">ROUND(D170*E170,2)</f>
        <v>0</v>
      </c>
      <c r="H170" s="67"/>
    </row>
    <row r="171" spans="1:8" ht="99.75">
      <c r="A171" s="40" t="s">
        <v>386</v>
      </c>
      <c r="B171" s="41" t="s">
        <v>213</v>
      </c>
      <c r="C171" s="42" t="s">
        <v>25</v>
      </c>
      <c r="D171" s="58">
        <v>4</v>
      </c>
      <c r="E171" s="59"/>
      <c r="F171" s="68" t="str" cm="1">
        <f t="array" ref="F171">numtext(E171)</f>
        <v>CERO PESOS 00/100 M.N.</v>
      </c>
      <c r="G171" s="43">
        <f>ROUND(D171*E171,2)</f>
        <v>0</v>
      </c>
      <c r="H171" s="67"/>
    </row>
    <row r="172" spans="1:8" ht="99.75">
      <c r="A172" s="40" t="s">
        <v>387</v>
      </c>
      <c r="B172" s="41" t="s">
        <v>149</v>
      </c>
      <c r="C172" s="42" t="s">
        <v>25</v>
      </c>
      <c r="D172" s="58">
        <v>4</v>
      </c>
      <c r="E172" s="59"/>
      <c r="F172" s="68" t="str" cm="1">
        <f t="array" ref="F172">numtext(E172)</f>
        <v>CERO PESOS 00/100 M.N.</v>
      </c>
      <c r="G172" s="43">
        <f t="shared" si="67" ref="G172">ROUND(D172*E172,2)</f>
        <v>0</v>
      </c>
      <c r="H172" s="67"/>
    </row>
    <row r="173" spans="1:8" ht="156.75">
      <c r="A173" s="40" t="s">
        <v>388</v>
      </c>
      <c r="B173" s="41" t="s">
        <v>112</v>
      </c>
      <c r="C173" s="42" t="s">
        <v>25</v>
      </c>
      <c r="D173" s="58">
        <v>12</v>
      </c>
      <c r="E173" s="59"/>
      <c r="F173" s="68" t="str" cm="1">
        <f t="array" ref="F173">numtext(E173)</f>
        <v>CERO PESOS 00/100 M.N.</v>
      </c>
      <c r="G173" s="43">
        <f t="shared" si="68" ref="G173:G183">ROUND(D173*E173,2)</f>
        <v>0</v>
      </c>
      <c r="H173" s="67"/>
    </row>
    <row r="174" spans="1:8" ht="199.5">
      <c r="A174" s="40" t="s">
        <v>389</v>
      </c>
      <c r="B174" s="41" t="s">
        <v>113</v>
      </c>
      <c r="C174" s="42" t="s">
        <v>23</v>
      </c>
      <c r="D174" s="58">
        <v>400</v>
      </c>
      <c r="E174" s="59"/>
      <c r="F174" s="68" t="str" cm="1">
        <f t="array" ref="F174">numtext(E174)</f>
        <v>CERO PESOS 00/100 M.N.</v>
      </c>
      <c r="G174" s="43">
        <f t="shared" si="68"/>
        <v>0</v>
      </c>
      <c r="H174" s="67"/>
    </row>
    <row r="175" spans="1:8" ht="142.5">
      <c r="A175" s="40" t="s">
        <v>390</v>
      </c>
      <c r="B175" s="41" t="s">
        <v>161</v>
      </c>
      <c r="C175" s="42" t="s">
        <v>22</v>
      </c>
      <c r="D175" s="58">
        <v>88.29</v>
      </c>
      <c r="E175" s="59"/>
      <c r="F175" s="68" t="str" cm="1">
        <f t="array" ref="F175">numtext(E175)</f>
        <v>CERO PESOS 00/100 M.N.</v>
      </c>
      <c r="G175" s="43">
        <f t="shared" si="68"/>
        <v>0</v>
      </c>
      <c r="H175" s="67"/>
    </row>
    <row r="176" spans="1:8" ht="171">
      <c r="A176" s="40" t="s">
        <v>391</v>
      </c>
      <c r="B176" s="41" t="s">
        <v>160</v>
      </c>
      <c r="C176" s="42" t="s">
        <v>22</v>
      </c>
      <c r="D176" s="58">
        <v>50</v>
      </c>
      <c r="E176" s="59"/>
      <c r="F176" s="68" t="str" cm="1">
        <f t="array" ref="F176">numtext(E176)</f>
        <v>CERO PESOS 00/100 M.N.</v>
      </c>
      <c r="G176" s="43">
        <f t="shared" si="69" ref="G176">ROUND(D176*E176,2)</f>
        <v>0</v>
      </c>
      <c r="H176" s="67"/>
    </row>
    <row r="177" spans="1:8" ht="142.5">
      <c r="A177" s="40" t="s">
        <v>392</v>
      </c>
      <c r="B177" s="41" t="s">
        <v>114</v>
      </c>
      <c r="C177" s="42" t="s">
        <v>24</v>
      </c>
      <c r="D177" s="58">
        <v>20</v>
      </c>
      <c r="E177" s="59"/>
      <c r="F177" s="68" t="str" cm="1">
        <f t="array" ref="F177">numtext(E177)</f>
        <v>CERO PESOS 00/100 M.N.</v>
      </c>
      <c r="G177" s="43">
        <f t="shared" si="68"/>
        <v>0</v>
      </c>
      <c r="H177" s="67"/>
    </row>
    <row r="178" spans="1:8" ht="85.5">
      <c r="A178" s="40" t="s">
        <v>393</v>
      </c>
      <c r="B178" s="41" t="s">
        <v>159</v>
      </c>
      <c r="C178" s="42" t="s">
        <v>25</v>
      </c>
      <c r="D178" s="58">
        <v>2</v>
      </c>
      <c r="E178" s="59"/>
      <c r="F178" s="68" t="str" cm="1">
        <f t="array" ref="F178">numtext(E178)</f>
        <v>CERO PESOS 00/100 M.N.</v>
      </c>
      <c r="G178" s="43">
        <f t="shared" si="70" ref="G178">ROUND(D178*E178,2)</f>
        <v>0</v>
      </c>
      <c r="H178" s="67"/>
    </row>
    <row r="179" spans="1:8" ht="85.5">
      <c r="A179" s="40" t="s">
        <v>394</v>
      </c>
      <c r="B179" s="41" t="s">
        <v>214</v>
      </c>
      <c r="C179" s="42" t="s">
        <v>25</v>
      </c>
      <c r="D179" s="58">
        <v>2</v>
      </c>
      <c r="E179" s="59"/>
      <c r="F179" s="68" t="str" cm="1">
        <f t="array" ref="F179">numtext(E179)</f>
        <v>CERO PESOS 00/100 M.N.</v>
      </c>
      <c r="G179" s="43">
        <f t="shared" si="68"/>
        <v>0</v>
      </c>
      <c r="H179" s="67"/>
    </row>
    <row r="180" spans="1:8" ht="142.5">
      <c r="A180" s="40" t="s">
        <v>395</v>
      </c>
      <c r="B180" s="41" t="s">
        <v>215</v>
      </c>
      <c r="C180" s="42" t="s">
        <v>25</v>
      </c>
      <c r="D180" s="58">
        <v>12</v>
      </c>
      <c r="E180" s="59"/>
      <c r="F180" s="68" t="str" cm="1">
        <f t="array" ref="F180">numtext(E180)</f>
        <v>CERO PESOS 00/100 M.N.</v>
      </c>
      <c r="G180" s="43">
        <f>ROUND(D180*E180,2)</f>
        <v>0</v>
      </c>
      <c r="H180" s="67"/>
    </row>
    <row r="181" spans="1:8" ht="71.25">
      <c r="A181" s="40" t="s">
        <v>396</v>
      </c>
      <c r="B181" s="41" t="s">
        <v>158</v>
      </c>
      <c r="C181" s="42" t="s">
        <v>25</v>
      </c>
      <c r="D181" s="58">
        <v>6</v>
      </c>
      <c r="E181" s="59"/>
      <c r="F181" s="68" t="str" cm="1">
        <f t="array" ref="F181">numtext(E181)</f>
        <v>CERO PESOS 00/100 M.N.</v>
      </c>
      <c r="G181" s="43">
        <f t="shared" si="71" ref="G181">ROUND(D181*E181,2)</f>
        <v>0</v>
      </c>
      <c r="H181" s="67"/>
    </row>
    <row r="182" spans="1:8" ht="85.5">
      <c r="A182" s="40" t="s">
        <v>397</v>
      </c>
      <c r="B182" s="41" t="s">
        <v>157</v>
      </c>
      <c r="C182" s="42" t="s">
        <v>25</v>
      </c>
      <c r="D182" s="58">
        <v>3</v>
      </c>
      <c r="E182" s="59"/>
      <c r="F182" s="68" t="str" cm="1">
        <f t="array" ref="F182">numtext(E182)</f>
        <v>CERO PESOS 00/100 M.N.</v>
      </c>
      <c r="G182" s="43">
        <f t="shared" si="72" ref="G182">ROUND(D182*E182,2)</f>
        <v>0</v>
      </c>
      <c r="H182" s="67"/>
    </row>
    <row r="183" spans="1:8" ht="85.5">
      <c r="A183" s="40" t="s">
        <v>398</v>
      </c>
      <c r="B183" s="41" t="s">
        <v>197</v>
      </c>
      <c r="C183" s="42" t="s">
        <v>25</v>
      </c>
      <c r="D183" s="58">
        <v>2</v>
      </c>
      <c r="E183" s="59"/>
      <c r="F183" s="68" t="str" cm="1">
        <f t="array" ref="F183">numtext(E183)</f>
        <v>CERO PESOS 00/100 M.N.</v>
      </c>
      <c r="G183" s="43">
        <f t="shared" si="68"/>
        <v>0</v>
      </c>
      <c r="H183" s="67"/>
    </row>
    <row r="184" spans="1:8" ht="42.75">
      <c r="A184" s="40" t="s">
        <v>399</v>
      </c>
      <c r="B184" s="41" t="s">
        <v>145</v>
      </c>
      <c r="C184" s="42" t="s">
        <v>24</v>
      </c>
      <c r="D184" s="58">
        <v>20</v>
      </c>
      <c r="E184" s="59"/>
      <c r="F184" s="68" t="str" cm="1">
        <f t="array" ref="F184">numtext(E184)</f>
        <v>CERO PESOS 00/100 M.N.</v>
      </c>
      <c r="G184" s="43">
        <f t="shared" si="73" ref="G184:G185">ROUND(D184*E184,2)</f>
        <v>0</v>
      </c>
      <c r="H184" s="67"/>
    </row>
    <row r="185" spans="1:8" ht="42.75">
      <c r="A185" s="40" t="s">
        <v>400</v>
      </c>
      <c r="B185" s="41" t="s">
        <v>146</v>
      </c>
      <c r="C185" s="42" t="s">
        <v>24</v>
      </c>
      <c r="D185" s="58">
        <v>18</v>
      </c>
      <c r="E185" s="59"/>
      <c r="F185" s="68" t="str" cm="1">
        <f t="array" ref="F185">numtext(E185)</f>
        <v>CERO PESOS 00/100 M.N.</v>
      </c>
      <c r="G185" s="43">
        <f t="shared" si="73"/>
        <v>0</v>
      </c>
      <c r="H185" s="67"/>
    </row>
    <row r="186" spans="1:8" ht="71.25">
      <c r="A186" s="40" t="s">
        <v>401</v>
      </c>
      <c r="B186" s="41" t="s">
        <v>151</v>
      </c>
      <c r="C186" s="42" t="s">
        <v>24</v>
      </c>
      <c r="D186" s="58">
        <v>20</v>
      </c>
      <c r="E186" s="59"/>
      <c r="F186" s="68" t="str" cm="1">
        <f t="array" ref="F186">numtext(E186)</f>
        <v>CERO PESOS 00/100 M.N.</v>
      </c>
      <c r="G186" s="43">
        <f t="shared" si="74" ref="G186:G187">ROUND(D186*E186,2)</f>
        <v>0</v>
      </c>
      <c r="H186" s="67"/>
    </row>
    <row r="187" spans="1:8" ht="71.25">
      <c r="A187" s="40" t="s">
        <v>402</v>
      </c>
      <c r="B187" s="41" t="s">
        <v>152</v>
      </c>
      <c r="C187" s="42" t="s">
        <v>24</v>
      </c>
      <c r="D187" s="58">
        <v>20</v>
      </c>
      <c r="E187" s="59"/>
      <c r="F187" s="68" t="str" cm="1">
        <f t="array" ref="F187">numtext(E187)</f>
        <v>CERO PESOS 00/100 M.N.</v>
      </c>
      <c r="G187" s="43">
        <f t="shared" si="74"/>
        <v>0</v>
      </c>
      <c r="H187" s="67"/>
    </row>
    <row r="188" spans="1:8" ht="71.25">
      <c r="A188" s="40" t="s">
        <v>403</v>
      </c>
      <c r="B188" s="41" t="s">
        <v>153</v>
      </c>
      <c r="C188" s="42" t="s">
        <v>24</v>
      </c>
      <c r="D188" s="58">
        <v>20</v>
      </c>
      <c r="E188" s="59"/>
      <c r="F188" s="68" t="str" cm="1">
        <f t="array" ref="F188">numtext(E188)</f>
        <v>CERO PESOS 00/100 M.N.</v>
      </c>
      <c r="G188" s="43">
        <f t="shared" si="75" ref="G188:G191">ROUND(D188*E188,2)</f>
        <v>0</v>
      </c>
      <c r="H188" s="67"/>
    </row>
    <row r="189" spans="1:8" ht="71.25">
      <c r="A189" s="40" t="s">
        <v>404</v>
      </c>
      <c r="B189" s="41" t="s">
        <v>154</v>
      </c>
      <c r="C189" s="42" t="s">
        <v>24</v>
      </c>
      <c r="D189" s="58">
        <v>20</v>
      </c>
      <c r="E189" s="59"/>
      <c r="F189" s="68" t="str" cm="1">
        <f t="array" ref="F189">numtext(E189)</f>
        <v>CERO PESOS 00/100 M.N.</v>
      </c>
      <c r="G189" s="43">
        <f t="shared" si="75"/>
        <v>0</v>
      </c>
      <c r="H189" s="67"/>
    </row>
    <row r="190" spans="1:8" ht="114">
      <c r="A190" s="40" t="s">
        <v>405</v>
      </c>
      <c r="B190" s="41" t="s">
        <v>155</v>
      </c>
      <c r="C190" s="42" t="s">
        <v>25</v>
      </c>
      <c r="D190" s="58">
        <v>15</v>
      </c>
      <c r="E190" s="59"/>
      <c r="F190" s="68" t="str" cm="1">
        <f t="array" ref="F190">numtext(E190)</f>
        <v>CERO PESOS 00/100 M.N.</v>
      </c>
      <c r="G190" s="43">
        <f t="shared" si="76" ref="G190">ROUND(D190*E190,2)</f>
        <v>0</v>
      </c>
      <c r="H190" s="67"/>
    </row>
    <row r="191" spans="1:8" ht="85.5">
      <c r="A191" s="40" t="s">
        <v>406</v>
      </c>
      <c r="B191" s="41" t="s">
        <v>216</v>
      </c>
      <c r="C191" s="42" t="s">
        <v>25</v>
      </c>
      <c r="D191" s="58">
        <v>20</v>
      </c>
      <c r="E191" s="59"/>
      <c r="F191" s="68" t="str" cm="1">
        <f t="array" ref="F191">numtext(E191)</f>
        <v>CERO PESOS 00/100 M.N.</v>
      </c>
      <c r="G191" s="43">
        <f t="shared" si="75"/>
        <v>0</v>
      </c>
      <c r="H191" s="67"/>
    </row>
    <row r="192" spans="1:8" ht="42.75">
      <c r="A192" s="40" t="s">
        <v>407</v>
      </c>
      <c r="B192" s="41" t="s">
        <v>217</v>
      </c>
      <c r="C192" s="42" t="s">
        <v>25</v>
      </c>
      <c r="D192" s="58">
        <v>1</v>
      </c>
      <c r="E192" s="59"/>
      <c r="F192" s="68" t="str" cm="1">
        <f t="array" ref="F192">numtext(E192)</f>
        <v>CERO PESOS 00/100 M.N.</v>
      </c>
      <c r="G192" s="43">
        <f>ROUND(D192*E192,2)</f>
        <v>0</v>
      </c>
      <c r="H192" s="67"/>
    </row>
    <row r="193" spans="1:8" ht="99.75">
      <c r="A193" s="40" t="s">
        <v>408</v>
      </c>
      <c r="B193" s="41" t="s">
        <v>156</v>
      </c>
      <c r="C193" s="42" t="s">
        <v>25</v>
      </c>
      <c r="D193" s="58">
        <v>2</v>
      </c>
      <c r="E193" s="59"/>
      <c r="F193" s="68" t="str" cm="1">
        <f t="array" ref="F193">numtext(E193)</f>
        <v>CERO PESOS 00/100 M.N.</v>
      </c>
      <c r="G193" s="43">
        <f t="shared" si="77" ref="G193">ROUND(D193*E193,2)</f>
        <v>0</v>
      </c>
      <c r="H193" s="67"/>
    </row>
    <row r="194" spans="1:8" ht="99.75">
      <c r="A194" s="40" t="s">
        <v>409</v>
      </c>
      <c r="B194" s="41" t="s">
        <v>198</v>
      </c>
      <c r="C194" s="42" t="s">
        <v>25</v>
      </c>
      <c r="D194" s="58">
        <v>3</v>
      </c>
      <c r="E194" s="59"/>
      <c r="F194" s="68" t="str" cm="1">
        <f t="array" ref="F194">numtext(E194)</f>
        <v>CERO PESOS 00/100 M.N.</v>
      </c>
      <c r="G194" s="43">
        <f t="shared" si="78" ref="G194">ROUND(D194*E194,2)</f>
        <v>0</v>
      </c>
      <c r="H194" s="67"/>
    </row>
    <row r="195" spans="1:8" ht="71.25">
      <c r="A195" s="40" t="s">
        <v>410</v>
      </c>
      <c r="B195" s="41" t="s">
        <v>218</v>
      </c>
      <c r="C195" s="42" t="s">
        <v>25</v>
      </c>
      <c r="D195" s="58">
        <v>3</v>
      </c>
      <c r="E195" s="59"/>
      <c r="F195" s="68" t="str" cm="1">
        <f t="array" ref="F195">numtext(E195)</f>
        <v>CERO PESOS 00/100 M.N.</v>
      </c>
      <c r="G195" s="43">
        <f t="shared" si="79" ref="G195">ROUND(D195*E195,2)</f>
        <v>0</v>
      </c>
      <c r="H195" s="67"/>
    </row>
    <row r="196" spans="1:8" ht="99.75">
      <c r="A196" s="40" t="s">
        <v>411</v>
      </c>
      <c r="B196" s="41" t="s">
        <v>115</v>
      </c>
      <c r="C196" s="42" t="s">
        <v>26</v>
      </c>
      <c r="D196" s="58">
        <v>12</v>
      </c>
      <c r="E196" s="59"/>
      <c r="F196" s="68" t="str" cm="1">
        <f t="array" ref="F196">numtext(E196)</f>
        <v>CERO PESOS 00/100 M.N.</v>
      </c>
      <c r="G196" s="43">
        <f t="shared" si="80" ref="G196">ROUND(D196*E196,2)</f>
        <v>0</v>
      </c>
      <c r="H196" s="67"/>
    </row>
    <row r="197" spans="1:8" ht="15">
      <c r="A197" s="36" t="s">
        <v>43</v>
      </c>
      <c r="B197" s="36" t="s">
        <v>247</v>
      </c>
      <c r="C197" s="37"/>
      <c r="D197" s="44"/>
      <c r="E197" s="59"/>
      <c r="F197" s="69"/>
      <c r="G197" s="39">
        <f>SUM(G198:G207)</f>
        <v>0</v>
      </c>
      <c r="H197" s="67"/>
    </row>
    <row r="198" spans="1:8" ht="142.5">
      <c r="A198" s="40" t="s">
        <v>412</v>
      </c>
      <c r="B198" s="41" t="s">
        <v>78</v>
      </c>
      <c r="C198" s="42" t="s">
        <v>26</v>
      </c>
      <c r="D198" s="58">
        <v>1</v>
      </c>
      <c r="E198" s="59"/>
      <c r="F198" s="68" t="str" cm="1">
        <f t="array" ref="F198">numtext(E198)</f>
        <v>CERO PESOS 00/100 M.N.</v>
      </c>
      <c r="G198" s="43">
        <f t="shared" si="81" ref="G198">ROUND(D198*E198,2)</f>
        <v>0</v>
      </c>
      <c r="H198" s="67"/>
    </row>
    <row r="199" spans="1:8" ht="42.75">
      <c r="A199" s="40" t="s">
        <v>413</v>
      </c>
      <c r="B199" s="41" t="s">
        <v>116</v>
      </c>
      <c r="C199" s="42" t="s">
        <v>24</v>
      </c>
      <c r="D199" s="58">
        <v>18</v>
      </c>
      <c r="E199" s="59"/>
      <c r="F199" s="68" t="str" cm="1">
        <f t="array" ref="F199">numtext(E199)</f>
        <v>CERO PESOS 00/100 M.N.</v>
      </c>
      <c r="G199" s="43">
        <f t="shared" si="82" ref="G199">ROUND(D199*E199,2)</f>
        <v>0</v>
      </c>
      <c r="H199" s="67"/>
    </row>
    <row r="200" spans="1:8" ht="128.25">
      <c r="A200" s="40" t="s">
        <v>414</v>
      </c>
      <c r="B200" s="41" t="s">
        <v>117</v>
      </c>
      <c r="C200" s="42" t="s">
        <v>24</v>
      </c>
      <c r="D200" s="58">
        <v>25</v>
      </c>
      <c r="E200" s="59"/>
      <c r="F200" s="68" t="str" cm="1">
        <f t="array" ref="F200">numtext(E200)</f>
        <v>CERO PESOS 00/100 M.N.</v>
      </c>
      <c r="G200" s="43">
        <f>ROUND(D200*E200,2)</f>
        <v>0</v>
      </c>
      <c r="H200" s="67"/>
    </row>
    <row r="201" spans="1:8" ht="57">
      <c r="A201" s="40" t="s">
        <v>415</v>
      </c>
      <c r="B201" s="41" t="s">
        <v>179</v>
      </c>
      <c r="C201" s="42" t="s">
        <v>24</v>
      </c>
      <c r="D201" s="58">
        <v>18</v>
      </c>
      <c r="E201" s="59"/>
      <c r="F201" s="68" t="str" cm="1">
        <f t="array" ref="F201">numtext(E201)</f>
        <v>CERO PESOS 00/100 M.N.</v>
      </c>
      <c r="G201" s="43">
        <f t="shared" si="83" ref="G201">ROUND(D201*E201,2)</f>
        <v>0</v>
      </c>
      <c r="H201" s="67"/>
    </row>
    <row r="202" spans="1:8" ht="85.5">
      <c r="A202" s="40" t="s">
        <v>416</v>
      </c>
      <c r="B202" s="41" t="s">
        <v>196</v>
      </c>
      <c r="C202" s="42" t="s">
        <v>25</v>
      </c>
      <c r="D202" s="58">
        <v>9</v>
      </c>
      <c r="E202" s="59"/>
      <c r="F202" s="68" t="str" cm="1">
        <f t="array" ref="F202">numtext(E202)</f>
        <v>CERO PESOS 00/100 M.N.</v>
      </c>
      <c r="G202" s="43">
        <f t="shared" si="84" ref="G202">ROUND(D202*E202,2)</f>
        <v>0</v>
      </c>
      <c r="H202" s="67"/>
    </row>
    <row r="203" spans="1:8" ht="71.25">
      <c r="A203" s="40" t="s">
        <v>417</v>
      </c>
      <c r="B203" s="41" t="s">
        <v>162</v>
      </c>
      <c r="C203" s="42" t="s">
        <v>25</v>
      </c>
      <c r="D203" s="58">
        <v>1</v>
      </c>
      <c r="E203" s="59"/>
      <c r="F203" s="68" t="str" cm="1">
        <f t="array" ref="F203">numtext(E203)</f>
        <v>CERO PESOS 00/100 M.N.</v>
      </c>
      <c r="G203" s="43">
        <f t="shared" si="85" ref="G203:G206">ROUND(D203*E203,2)</f>
        <v>0</v>
      </c>
      <c r="H203" s="67"/>
    </row>
    <row r="204" spans="1:8" ht="42.75">
      <c r="A204" s="40" t="s">
        <v>418</v>
      </c>
      <c r="B204" s="41" t="s">
        <v>62</v>
      </c>
      <c r="C204" s="42" t="s">
        <v>25</v>
      </c>
      <c r="D204" s="58">
        <v>1</v>
      </c>
      <c r="E204" s="59"/>
      <c r="F204" s="68" t="str" cm="1">
        <f t="array" ref="F204">numtext(E204)</f>
        <v>CERO PESOS 00/100 M.N.</v>
      </c>
      <c r="G204" s="43">
        <f t="shared" si="86" ref="G204">ROUND(D204*E204,2)</f>
        <v>0</v>
      </c>
      <c r="H204" s="67"/>
    </row>
    <row r="205" spans="1:8" ht="42.75">
      <c r="A205" s="40" t="s">
        <v>419</v>
      </c>
      <c r="B205" s="41" t="s">
        <v>63</v>
      </c>
      <c r="C205" s="42" t="s">
        <v>25</v>
      </c>
      <c r="D205" s="58">
        <v>1</v>
      </c>
      <c r="E205" s="59"/>
      <c r="F205" s="68" t="str" cm="1">
        <f t="array" ref="F205">numtext(E205)</f>
        <v>CERO PESOS 00/100 M.N.</v>
      </c>
      <c r="G205" s="43">
        <f t="shared" si="87" ref="G205">ROUND(D205*E205,2)</f>
        <v>0</v>
      </c>
      <c r="H205" s="67"/>
    </row>
    <row r="206" spans="1:8" ht="57">
      <c r="A206" s="40" t="s">
        <v>420</v>
      </c>
      <c r="B206" s="41" t="s">
        <v>118</v>
      </c>
      <c r="C206" s="42" t="s">
        <v>25</v>
      </c>
      <c r="D206" s="58">
        <v>1</v>
      </c>
      <c r="E206" s="59"/>
      <c r="F206" s="68" t="str" cm="1">
        <f t="array" ref="F206">numtext(E206)</f>
        <v>CERO PESOS 00/100 M.N.</v>
      </c>
      <c r="G206" s="43">
        <f t="shared" si="85"/>
        <v>0</v>
      </c>
      <c r="H206" s="67"/>
    </row>
    <row r="207" spans="1:8" ht="71.25">
      <c r="A207" s="40" t="s">
        <v>421</v>
      </c>
      <c r="B207" s="41" t="s">
        <v>119</v>
      </c>
      <c r="C207" s="42" t="s">
        <v>25</v>
      </c>
      <c r="D207" s="58">
        <v>1</v>
      </c>
      <c r="E207" s="59"/>
      <c r="F207" s="68" t="str" cm="1">
        <f t="array" ref="F207">numtext(E207)</f>
        <v>CERO PESOS 00/100 M.N.</v>
      </c>
      <c r="G207" s="43">
        <f>ROUND(D207*E207,2)</f>
        <v>0</v>
      </c>
      <c r="H207" s="67"/>
    </row>
    <row r="208" spans="1:8" ht="15">
      <c r="A208" s="36" t="s">
        <v>44</v>
      </c>
      <c r="B208" s="36" t="s">
        <v>248</v>
      </c>
      <c r="C208" s="37"/>
      <c r="D208" s="44"/>
      <c r="E208" s="59"/>
      <c r="F208" s="69"/>
      <c r="G208" s="39">
        <f>SUM(G209:G213)</f>
        <v>0</v>
      </c>
      <c r="H208" s="67"/>
    </row>
    <row r="209" spans="1:8" ht="128.25">
      <c r="A209" s="40" t="s">
        <v>422</v>
      </c>
      <c r="B209" s="41" t="s">
        <v>79</v>
      </c>
      <c r="C209" s="42" t="s">
        <v>25</v>
      </c>
      <c r="D209" s="58">
        <v>1</v>
      </c>
      <c r="E209" s="59"/>
      <c r="F209" s="68" t="str" cm="1">
        <f t="array" ref="F209">numtext(E209)</f>
        <v>CERO PESOS 00/100 M.N.</v>
      </c>
      <c r="G209" s="43">
        <f t="shared" si="88" ref="G209:G213">ROUND(D209*E209,2)</f>
        <v>0</v>
      </c>
      <c r="H209" s="67"/>
    </row>
    <row r="210" spans="1:8" ht="85.5">
      <c r="A210" s="40" t="s">
        <v>423</v>
      </c>
      <c r="B210" s="41" t="s">
        <v>208</v>
      </c>
      <c r="C210" s="42" t="s">
        <v>25</v>
      </c>
      <c r="D210" s="58">
        <v>1</v>
      </c>
      <c r="E210" s="59"/>
      <c r="F210" s="68" t="str" cm="1">
        <f t="array" ref="F210">numtext(E210)</f>
        <v>CERO PESOS 00/100 M.N.</v>
      </c>
      <c r="G210" s="43">
        <f t="shared" si="88"/>
        <v>0</v>
      </c>
      <c r="H210" s="67"/>
    </row>
    <row r="211" spans="1:8" ht="57">
      <c r="A211" s="40" t="s">
        <v>424</v>
      </c>
      <c r="B211" s="41" t="s">
        <v>209</v>
      </c>
      <c r="C211" s="42" t="s">
        <v>25</v>
      </c>
      <c r="D211" s="58">
        <v>1</v>
      </c>
      <c r="E211" s="59"/>
      <c r="F211" s="68" t="str" cm="1">
        <f t="array" ref="F211">numtext(E211)</f>
        <v>CERO PESOS 00/100 M.N.</v>
      </c>
      <c r="G211" s="43">
        <f t="shared" si="89" ref="G211:G212">ROUND(D211*E211,2)</f>
        <v>0</v>
      </c>
      <c r="H211" s="67"/>
    </row>
    <row r="212" spans="1:8" ht="57">
      <c r="A212" s="40" t="s">
        <v>425</v>
      </c>
      <c r="B212" s="41" t="s">
        <v>207</v>
      </c>
      <c r="C212" s="42" t="s">
        <v>24</v>
      </c>
      <c r="D212" s="58">
        <v>21</v>
      </c>
      <c r="E212" s="59"/>
      <c r="F212" s="68" t="str" cm="1">
        <f t="array" ref="F212">numtext(E212)</f>
        <v>CERO PESOS 00/100 M.N.</v>
      </c>
      <c r="G212" s="43">
        <f t="shared" si="89"/>
        <v>0</v>
      </c>
      <c r="H212" s="67"/>
    </row>
    <row r="213" spans="1:8" ht="128.25">
      <c r="A213" s="40" t="s">
        <v>426</v>
      </c>
      <c r="B213" s="41" t="s">
        <v>120</v>
      </c>
      <c r="C213" s="42" t="s">
        <v>24</v>
      </c>
      <c r="D213" s="58">
        <v>25</v>
      </c>
      <c r="E213" s="59"/>
      <c r="F213" s="68" t="str" cm="1">
        <f t="array" ref="F213">numtext(E213)</f>
        <v>CERO PESOS 00/100 M.N.</v>
      </c>
      <c r="G213" s="43">
        <f t="shared" si="88"/>
        <v>0</v>
      </c>
      <c r="H213" s="67"/>
    </row>
    <row r="214" spans="1:8" ht="15">
      <c r="A214" s="36" t="s">
        <v>190</v>
      </c>
      <c r="B214" s="36" t="s">
        <v>249</v>
      </c>
      <c r="C214" s="37"/>
      <c r="D214" s="44"/>
      <c r="E214" s="59"/>
      <c r="F214" s="69"/>
      <c r="G214" s="39">
        <f>SUM(G215:G220)</f>
        <v>0</v>
      </c>
      <c r="H214" s="67"/>
    </row>
    <row r="215" spans="1:8" ht="128.25">
      <c r="A215" s="40" t="s">
        <v>427</v>
      </c>
      <c r="B215" s="41" t="s">
        <v>77</v>
      </c>
      <c r="C215" s="42" t="s">
        <v>26</v>
      </c>
      <c r="D215" s="58">
        <v>3</v>
      </c>
      <c r="E215" s="59"/>
      <c r="F215" s="68" t="str" cm="1">
        <f t="array" ref="F215">numtext(E215)</f>
        <v>CERO PESOS 00/100 M.N.</v>
      </c>
      <c r="G215" s="43">
        <f>ROUND(D215*E215,2)</f>
        <v>0</v>
      </c>
      <c r="H215" s="67"/>
    </row>
    <row r="216" spans="1:8" ht="99.75">
      <c r="A216" s="40" t="s">
        <v>428</v>
      </c>
      <c r="B216" s="41" t="s">
        <v>206</v>
      </c>
      <c r="C216" s="42" t="s">
        <v>25</v>
      </c>
      <c r="D216" s="58">
        <v>3</v>
      </c>
      <c r="E216" s="59"/>
      <c r="F216" s="68" t="str" cm="1">
        <f t="array" ref="F216">numtext(E216)</f>
        <v>CERO PESOS 00/100 M.N.</v>
      </c>
      <c r="G216" s="43">
        <f t="shared" si="90" ref="G216:G217">ROUND(D216*E216,2)</f>
        <v>0</v>
      </c>
      <c r="H216" s="67"/>
    </row>
    <row r="217" spans="1:8" ht="57">
      <c r="A217" s="40" t="s">
        <v>429</v>
      </c>
      <c r="B217" s="41" t="s">
        <v>207</v>
      </c>
      <c r="C217" s="42" t="s">
        <v>24</v>
      </c>
      <c r="D217" s="58">
        <v>19</v>
      </c>
      <c r="E217" s="59"/>
      <c r="F217" s="68" t="str" cm="1">
        <f t="array" ref="F217">numtext(E217)</f>
        <v>CERO PESOS 00/100 M.N.</v>
      </c>
      <c r="G217" s="43">
        <f t="shared" si="90"/>
        <v>0</v>
      </c>
      <c r="H217" s="67"/>
    </row>
    <row r="218" spans="1:8" ht="42.75">
      <c r="A218" s="40" t="s">
        <v>430</v>
      </c>
      <c r="B218" s="41" t="s">
        <v>163</v>
      </c>
      <c r="C218" s="42" t="s">
        <v>24</v>
      </c>
      <c r="D218" s="58">
        <v>25</v>
      </c>
      <c r="E218" s="59"/>
      <c r="F218" s="68" t="str" cm="1">
        <f t="array" ref="F218">numtext(E218)</f>
        <v>CERO PESOS 00/100 M.N.</v>
      </c>
      <c r="G218" s="43">
        <f t="shared" si="91" ref="G218:G220">ROUND(D218*E218,2)</f>
        <v>0</v>
      </c>
      <c r="H218" s="67"/>
    </row>
    <row r="219" spans="1:8" ht="57">
      <c r="A219" s="40" t="s">
        <v>431</v>
      </c>
      <c r="B219" s="41" t="s">
        <v>179</v>
      </c>
      <c r="C219" s="42" t="s">
        <v>24</v>
      </c>
      <c r="D219" s="58">
        <v>19</v>
      </c>
      <c r="E219" s="59"/>
      <c r="F219" s="68" t="str" cm="1">
        <f t="array" ref="F219">numtext(E219)</f>
        <v>CERO PESOS 00/100 M.N.</v>
      </c>
      <c r="G219" s="43">
        <f t="shared" si="91"/>
        <v>0</v>
      </c>
      <c r="H219" s="67"/>
    </row>
    <row r="220" spans="1:8" ht="85.5">
      <c r="A220" s="40" t="s">
        <v>432</v>
      </c>
      <c r="B220" s="41" t="s">
        <v>196</v>
      </c>
      <c r="C220" s="42" t="s">
        <v>25</v>
      </c>
      <c r="D220" s="58">
        <v>9</v>
      </c>
      <c r="E220" s="59"/>
      <c r="F220" s="68" t="str" cm="1">
        <f t="array" ref="F220">numtext(E220)</f>
        <v>CERO PESOS 00/100 M.N.</v>
      </c>
      <c r="G220" s="43">
        <f t="shared" si="91"/>
        <v>0</v>
      </c>
      <c r="H220" s="67"/>
    </row>
    <row r="221" spans="1:8" ht="15">
      <c r="A221" s="36" t="s">
        <v>191</v>
      </c>
      <c r="B221" s="36" t="s">
        <v>121</v>
      </c>
      <c r="C221" s="37"/>
      <c r="D221" s="44"/>
      <c r="E221" s="59"/>
      <c r="F221" s="69"/>
      <c r="G221" s="39">
        <f>SUM(G222:G222)</f>
        <v>0</v>
      </c>
      <c r="H221" s="67"/>
    </row>
    <row r="222" spans="1:8" ht="28.5">
      <c r="A222" s="40" t="s">
        <v>433</v>
      </c>
      <c r="B222" s="41" t="s">
        <v>205</v>
      </c>
      <c r="C222" s="42" t="s">
        <v>22</v>
      </c>
      <c r="D222" s="58">
        <v>151.24</v>
      </c>
      <c r="E222" s="59"/>
      <c r="F222" s="68" t="str" cm="1">
        <f t="array" ref="F222">numtext(E222)</f>
        <v>CERO PESOS 00/100 M.N.</v>
      </c>
      <c r="G222" s="43">
        <f t="shared" si="92" ref="G222">ROUND(D222*E222,2)</f>
        <v>0</v>
      </c>
      <c r="H222" s="67"/>
    </row>
    <row r="223" spans="1:8" ht="14.25">
      <c r="A223" s="40"/>
      <c r="B223" s="41"/>
      <c r="C223" s="42"/>
      <c r="D223" s="58"/>
      <c r="E223" s="59"/>
      <c r="F223" s="64"/>
      <c r="G223" s="43"/>
      <c r="H223" s="67"/>
    </row>
    <row r="224" spans="1:8" ht="15">
      <c r="A224" s="92" t="s">
        <v>17</v>
      </c>
      <c r="B224" s="93"/>
      <c r="C224" s="93"/>
      <c r="D224" s="93"/>
      <c r="E224" s="93"/>
      <c r="F224" s="93"/>
      <c r="G224" s="94"/>
      <c r="H224" s="67"/>
    </row>
    <row r="225" spans="1:8" ht="45">
      <c r="A225" s="21" t="str">
        <f>A17</f>
        <v>A</v>
      </c>
      <c r="B225" s="52" t="str">
        <f>B17</f>
        <v>Construcción de salas de choque 4, 5, 6 y pasillos. Urgencias Hospital Escuela Universidad de Guadalajara Nuevo Hospital Civil de Guadalajara Dr. Juan I. Menchaca, en el municipio de Guadalajara, Jalisco.</v>
      </c>
      <c r="C225" s="53"/>
      <c r="D225" s="9"/>
      <c r="E225" s="34"/>
      <c r="F225" s="9"/>
      <c r="G225" s="54">
        <f>+VLOOKUP($A225,$A$17:$G$222,7,0)</f>
        <v>0</v>
      </c>
      <c r="H225" s="67"/>
    </row>
    <row r="226" spans="1:8" ht="15">
      <c r="A226" s="36" t="s">
        <v>27</v>
      </c>
      <c r="B226" s="36" t="str">
        <f>+VLOOKUP($A226,$A$18:$G$222,2,0)</f>
        <v>PRELIMINARES</v>
      </c>
      <c r="C226" s="36"/>
      <c r="D226" s="37"/>
      <c r="E226" s="44"/>
      <c r="F226" s="65"/>
      <c r="G226" s="39">
        <f t="shared" si="93" ref="G226:G247">+VLOOKUP($A226,$A$18:$G$222,7,0)</f>
        <v>0</v>
      </c>
      <c r="H226" s="67"/>
    </row>
    <row r="227" spans="1:8" ht="15">
      <c r="A227" s="36" t="s">
        <v>29</v>
      </c>
      <c r="B227" s="36" t="str">
        <f t="shared" si="94" ref="B227:B247">+VLOOKUP($A227,$A$20:$G$222,2,0)</f>
        <v>MUROS DE MAMPOSTERÍA</v>
      </c>
      <c r="C227" s="36"/>
      <c r="D227" s="37"/>
      <c r="E227" s="44"/>
      <c r="F227" s="65"/>
      <c r="G227" s="39">
        <f t="shared" si="93"/>
        <v>0</v>
      </c>
      <c r="H227" s="67"/>
    </row>
    <row r="228" spans="1:8" ht="15">
      <c r="A228" s="36" t="s">
        <v>30</v>
      </c>
      <c r="B228" s="36" t="str">
        <f t="shared" si="94"/>
        <v>ALBAÑILERÍAS</v>
      </c>
      <c r="C228" s="36"/>
      <c r="D228" s="37"/>
      <c r="E228" s="44"/>
      <c r="F228" s="65"/>
      <c r="G228" s="39">
        <f t="shared" si="93"/>
        <v>0</v>
      </c>
      <c r="H228" s="67"/>
    </row>
    <row r="229" spans="1:8" ht="15">
      <c r="A229" s="36" t="s">
        <v>31</v>
      </c>
      <c r="B229" s="36" t="str">
        <f t="shared" si="94"/>
        <v>INSTALACIÓN HIDROSANITARIA</v>
      </c>
      <c r="C229" s="36"/>
      <c r="D229" s="37"/>
      <c r="E229" s="44"/>
      <c r="F229" s="65"/>
      <c r="G229" s="39">
        <f t="shared" si="93"/>
        <v>0</v>
      </c>
      <c r="H229" s="67"/>
    </row>
    <row r="230" spans="1:8" ht="15">
      <c r="A230" s="45" t="s">
        <v>183</v>
      </c>
      <c r="B230" s="46" t="str">
        <f t="shared" si="94"/>
        <v>DRENAJE SANITARIO</v>
      </c>
      <c r="C230" s="21"/>
      <c r="D230" s="34"/>
      <c r="E230" s="9"/>
      <c r="F230" s="9"/>
      <c r="G230" s="47">
        <f t="shared" si="93"/>
        <v>0</v>
      </c>
      <c r="H230" s="67"/>
    </row>
    <row r="231" spans="1:8" ht="15">
      <c r="A231" s="45" t="s">
        <v>184</v>
      </c>
      <c r="B231" s="46" t="str">
        <f t="shared" si="94"/>
        <v>AGUA POTABLE</v>
      </c>
      <c r="C231" s="21"/>
      <c r="D231" s="34"/>
      <c r="E231" s="9"/>
      <c r="F231" s="9"/>
      <c r="G231" s="47">
        <f t="shared" si="93"/>
        <v>0</v>
      </c>
      <c r="H231" s="67"/>
    </row>
    <row r="232" spans="1:8" ht="15">
      <c r="A232" s="36" t="s">
        <v>32</v>
      </c>
      <c r="B232" s="36" t="str">
        <f t="shared" si="94"/>
        <v xml:space="preserve">INSTALACIÓN ELÉCTRICAS </v>
      </c>
      <c r="C232" s="36"/>
      <c r="D232" s="37"/>
      <c r="E232" s="44"/>
      <c r="F232" s="65"/>
      <c r="G232" s="39">
        <f t="shared" si="93"/>
        <v>0</v>
      </c>
      <c r="H232" s="67"/>
    </row>
    <row r="233" spans="1:8" ht="15">
      <c r="A233" s="36" t="s">
        <v>33</v>
      </c>
      <c r="B233" s="36" t="str">
        <f t="shared" si="94"/>
        <v>INSTALACIÓN  BAJA TENSIÓN</v>
      </c>
      <c r="C233" s="36"/>
      <c r="D233" s="37"/>
      <c r="E233" s="44"/>
      <c r="F233" s="65"/>
      <c r="G233" s="39">
        <f t="shared" si="93"/>
        <v>0</v>
      </c>
      <c r="H233" s="67"/>
    </row>
    <row r="234" spans="1:8" ht="15">
      <c r="A234" s="36" t="s">
        <v>28</v>
      </c>
      <c r="B234" s="36" t="str">
        <f t="shared" si="94"/>
        <v>INSTALACIÓN DE GASES</v>
      </c>
      <c r="C234" s="36"/>
      <c r="D234" s="37"/>
      <c r="E234" s="44"/>
      <c r="F234" s="65"/>
      <c r="G234" s="39">
        <f t="shared" si="93"/>
        <v>0</v>
      </c>
      <c r="H234" s="67"/>
    </row>
    <row r="235" spans="1:8" ht="15">
      <c r="A235" s="36" t="s">
        <v>34</v>
      </c>
      <c r="B235" s="36" t="str">
        <f t="shared" si="94"/>
        <v>TABLAROCA</v>
      </c>
      <c r="C235" s="36"/>
      <c r="D235" s="37"/>
      <c r="E235" s="44"/>
      <c r="F235" s="65"/>
      <c r="G235" s="39">
        <f t="shared" si="93"/>
        <v>0</v>
      </c>
      <c r="H235" s="67"/>
    </row>
    <row r="236" spans="1:8" ht="15">
      <c r="A236" s="36" t="s">
        <v>35</v>
      </c>
      <c r="B236" s="36" t="str">
        <f t="shared" si="94"/>
        <v>ACABADOS</v>
      </c>
      <c r="C236" s="36"/>
      <c r="D236" s="37"/>
      <c r="E236" s="44"/>
      <c r="F236" s="65"/>
      <c r="G236" s="39">
        <f t="shared" si="93"/>
        <v>0</v>
      </c>
      <c r="H236" s="67"/>
    </row>
    <row r="237" spans="1:8" ht="15">
      <c r="A237" s="36" t="s">
        <v>36</v>
      </c>
      <c r="B237" s="36" t="str">
        <f t="shared" si="94"/>
        <v>CARPINTERIA</v>
      </c>
      <c r="C237" s="36"/>
      <c r="D237" s="37"/>
      <c r="E237" s="44"/>
      <c r="F237" s="65"/>
      <c r="G237" s="39">
        <f t="shared" si="93"/>
        <v>0</v>
      </c>
      <c r="H237" s="67"/>
    </row>
    <row r="238" spans="1:8" ht="15">
      <c r="A238" s="36" t="s">
        <v>37</v>
      </c>
      <c r="B238" s="36" t="str">
        <f t="shared" si="94"/>
        <v>ACERO INOXIDABLE</v>
      </c>
      <c r="C238" s="36"/>
      <c r="D238" s="37"/>
      <c r="E238" s="44"/>
      <c r="F238" s="65"/>
      <c r="G238" s="39">
        <f t="shared" si="93"/>
        <v>0</v>
      </c>
      <c r="H238" s="67"/>
    </row>
    <row r="239" spans="1:8" ht="15">
      <c r="A239" s="36" t="s">
        <v>38</v>
      </c>
      <c r="B239" s="36" t="str">
        <f t="shared" si="94"/>
        <v>SISTEMA AISLADO</v>
      </c>
      <c r="C239" s="36"/>
      <c r="D239" s="37"/>
      <c r="E239" s="44"/>
      <c r="F239" s="65"/>
      <c r="G239" s="39">
        <f t="shared" si="93"/>
        <v>0</v>
      </c>
      <c r="H239" s="67"/>
    </row>
    <row r="240" spans="1:8" ht="15">
      <c r="A240" s="36" t="s">
        <v>39</v>
      </c>
      <c r="B240" s="36" t="str">
        <f t="shared" si="94"/>
        <v>SISTEMA CONTRA INCENDIO</v>
      </c>
      <c r="C240" s="36"/>
      <c r="D240" s="37"/>
      <c r="E240" s="44"/>
      <c r="F240" s="65"/>
      <c r="G240" s="39">
        <f t="shared" si="93"/>
        <v>0</v>
      </c>
      <c r="H240" s="67"/>
    </row>
    <row r="241" spans="1:8" ht="15">
      <c r="A241" s="36" t="s">
        <v>40</v>
      </c>
      <c r="B241" s="36" t="str">
        <f t="shared" si="94"/>
        <v>DETECTORES DE HUMO</v>
      </c>
      <c r="C241" s="36"/>
      <c r="D241" s="37"/>
      <c r="E241" s="44"/>
      <c r="F241" s="65"/>
      <c r="G241" s="39">
        <f t="shared" si="93"/>
        <v>0</v>
      </c>
      <c r="H241" s="67"/>
    </row>
    <row r="242" spans="1:8" ht="15">
      <c r="A242" s="36" t="s">
        <v>41</v>
      </c>
      <c r="B242" s="36" t="str">
        <f t="shared" si="94"/>
        <v>SEÑALETICA</v>
      </c>
      <c r="C242" s="36"/>
      <c r="D242" s="37"/>
      <c r="E242" s="44"/>
      <c r="F242" s="65"/>
      <c r="G242" s="39">
        <f t="shared" si="93"/>
        <v>0</v>
      </c>
      <c r="H242" s="67"/>
    </row>
    <row r="243" spans="1:8" ht="15">
      <c r="A243" s="36" t="s">
        <v>42</v>
      </c>
      <c r="B243" s="36" t="str">
        <f t="shared" si="94"/>
        <v>AIRE ACONDICIONADO</v>
      </c>
      <c r="C243" s="36"/>
      <c r="D243" s="37"/>
      <c r="E243" s="44"/>
      <c r="F243" s="65"/>
      <c r="G243" s="39">
        <f t="shared" si="93"/>
        <v>0</v>
      </c>
      <c r="H243" s="67"/>
    </row>
    <row r="244" spans="1:8" ht="15">
      <c r="A244" s="36" t="s">
        <v>43</v>
      </c>
      <c r="B244" s="36" t="str">
        <f t="shared" si="94"/>
        <v>INSTALACIÓN VOZ Y DATOS</v>
      </c>
      <c r="C244" s="36"/>
      <c r="D244" s="37"/>
      <c r="E244" s="44"/>
      <c r="F244" s="65"/>
      <c r="G244" s="39">
        <f t="shared" si="93"/>
        <v>0</v>
      </c>
      <c r="H244" s="67"/>
    </row>
    <row r="245" spans="1:8" ht="15">
      <c r="A245" s="36" t="s">
        <v>44</v>
      </c>
      <c r="B245" s="36" t="str">
        <f t="shared" si="94"/>
        <v>INSTALACIÓN DE CCTV</v>
      </c>
      <c r="C245" s="36"/>
      <c r="D245" s="37"/>
      <c r="E245" s="44"/>
      <c r="F245" s="65"/>
      <c r="G245" s="39">
        <f t="shared" si="93"/>
        <v>0</v>
      </c>
      <c r="H245" s="67"/>
    </row>
    <row r="246" spans="1:8" ht="15">
      <c r="A246" s="36" t="s">
        <v>190</v>
      </c>
      <c r="B246" s="36" t="str">
        <f t="shared" si="94"/>
        <v>INSTALACIÓN DE SISTEMA VOCEO</v>
      </c>
      <c r="C246" s="36"/>
      <c r="D246" s="37"/>
      <c r="E246" s="44"/>
      <c r="F246" s="65"/>
      <c r="G246" s="39">
        <f t="shared" si="93"/>
        <v>0</v>
      </c>
      <c r="H246" s="67"/>
    </row>
    <row r="247" spans="1:8" ht="15">
      <c r="A247" s="36" t="s">
        <v>191</v>
      </c>
      <c r="B247" s="36" t="str">
        <f t="shared" si="94"/>
        <v>LIMPIEZAS</v>
      </c>
      <c r="C247" s="36"/>
      <c r="D247" s="37"/>
      <c r="E247" s="44"/>
      <c r="F247" s="65"/>
      <c r="G247" s="39">
        <f t="shared" si="93"/>
        <v>0</v>
      </c>
      <c r="H247" s="67"/>
    </row>
    <row r="248" spans="2:7" ht="15">
      <c r="B248" s="36"/>
      <c r="C248" s="36"/>
      <c r="D248" s="37"/>
      <c r="E248" s="44"/>
      <c r="F248" s="65"/>
      <c r="G248" s="39"/>
    </row>
    <row r="249" spans="1:7" ht="15">
      <c r="A249" s="91" t="s">
        <v>18</v>
      </c>
      <c r="B249" s="91"/>
      <c r="C249" s="91"/>
      <c r="D249" s="91"/>
      <c r="E249" s="91"/>
      <c r="F249" s="29" t="s">
        <v>19</v>
      </c>
      <c r="G249" s="55">
        <f>G225</f>
        <v>0</v>
      </c>
    </row>
    <row r="250" spans="1:7" s="28" customFormat="1" ht="15">
      <c r="A250" s="72" t="str">
        <f>+numtext(G251)</f>
        <v>CERO PESOS 00/100 M.N.</v>
      </c>
      <c r="B250" s="72"/>
      <c r="C250" s="72"/>
      <c r="D250" s="72"/>
      <c r="E250" s="72"/>
      <c r="F250" s="29" t="s">
        <v>20</v>
      </c>
      <c r="G250" s="55">
        <f>ROUND(G249*0.16,2)</f>
        <v>0</v>
      </c>
    </row>
    <row r="251" spans="1:7" s="28" customFormat="1" ht="15">
      <c r="A251" s="72"/>
      <c r="B251" s="72"/>
      <c r="C251" s="72"/>
      <c r="D251" s="72"/>
      <c r="E251" s="72"/>
      <c r="F251" s="29" t="s">
        <v>21</v>
      </c>
      <c r="G251" s="55">
        <f>+ROUND(G249+G250,2)</f>
        <v>0</v>
      </c>
    </row>
  </sheetData>
  <mergeCells count="15">
    <mergeCell ref="A250:E251"/>
    <mergeCell ref="C1:F1"/>
    <mergeCell ref="C6:E6"/>
    <mergeCell ref="C7:E7"/>
    <mergeCell ref="C8:E8"/>
    <mergeCell ref="C9:E9"/>
    <mergeCell ref="C10:F10"/>
    <mergeCell ref="C11:F11"/>
    <mergeCell ref="C12:F12"/>
    <mergeCell ref="A14:G14"/>
    <mergeCell ref="A249:E249"/>
    <mergeCell ref="A224:G224"/>
    <mergeCell ref="C2:F5"/>
    <mergeCell ref="B7:B9"/>
    <mergeCell ref="B11:B12"/>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2" manualBreakCount="2">
    <brk id="115" max="6" man="1"/>
    <brk id="223"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SANDRA NAYELI GALINDO TULE.</cp:lastModifiedBy>
  <cp:lastPrinted>2025-04-28T19:14:40Z</cp:lastPrinted>
  <dcterms:created xsi:type="dcterms:W3CDTF">2024-12-27T18:23:43Z</dcterms:created>
  <dcterms:modified xsi:type="dcterms:W3CDTF">2026-07-30T22:15:24Z</dcterms:modified>
  <cp:category/>
</cp:coreProperties>
</file>