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-0046\Downloads\"/>
    </mc:Choice>
  </mc:AlternateContent>
  <xr:revisionPtr revIDLastSave="0" documentId="13_ncr:1_{6365D545-4257-4088-9963-1CBC403316B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ATALOGO" sheetId="11" r:id="rId1"/>
  </sheets>
  <definedNames>
    <definedName name="_xlnm._FilterDatabase" localSheetId="0" hidden="1">CATALOGO!$A$16:$G$81</definedName>
    <definedName name="area" localSheetId="0">#REF!</definedName>
    <definedName name="area">#REF!</definedName>
    <definedName name="_xlnm.Print_Area" localSheetId="0">CATALOGO!$A$1:$G$81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1" l="1"/>
  <c r="G81" i="11"/>
  <c r="G80" i="11"/>
  <c r="A80" i="11"/>
  <c r="G79" i="11"/>
  <c r="G63" i="11"/>
  <c r="B63" i="11"/>
  <c r="G62" i="11"/>
  <c r="B62" i="11"/>
  <c r="G61" i="11"/>
  <c r="B61" i="11"/>
  <c r="G60" i="11"/>
  <c r="B60" i="11"/>
  <c r="G59" i="11"/>
  <c r="B59" i="11"/>
  <c r="G58" i="11"/>
  <c r="B58" i="11"/>
  <c r="G57" i="11"/>
  <c r="B57" i="11"/>
  <c r="G56" i="11"/>
  <c r="B56" i="11"/>
  <c r="G49" i="11"/>
  <c r="F49" i="11" a="1"/>
  <c r="F49" i="11"/>
  <c r="A49" i="11"/>
  <c r="G48" i="11"/>
  <c r="F48" i="11" a="1"/>
  <c r="F48" i="11"/>
  <c r="A48" i="11"/>
  <c r="G47" i="11"/>
  <c r="F47" i="11" a="1"/>
  <c r="F47" i="11"/>
  <c r="A47" i="11"/>
  <c r="G46" i="11"/>
  <c r="F46" i="11" a="1"/>
  <c r="F46" i="11"/>
  <c r="A46" i="11"/>
  <c r="G45" i="11"/>
  <c r="F45" i="11" a="1"/>
  <c r="F45" i="11"/>
  <c r="A45" i="11"/>
  <c r="G44" i="11"/>
  <c r="F44" i="11" a="1"/>
  <c r="F44" i="11"/>
  <c r="A44" i="11"/>
  <c r="G43" i="11"/>
  <c r="G42" i="11"/>
  <c r="F42" i="11" a="1"/>
  <c r="F42" i="11"/>
  <c r="A42" i="11"/>
  <c r="G41" i="11"/>
  <c r="F41" i="11" a="1"/>
  <c r="F41" i="11"/>
  <c r="A41" i="11"/>
  <c r="G40" i="11"/>
  <c r="F40" i="11" a="1"/>
  <c r="F40" i="11"/>
  <c r="A40" i="11"/>
  <c r="G39" i="11"/>
  <c r="G38" i="11"/>
  <c r="G37" i="11"/>
  <c r="F37" i="11" a="1"/>
  <c r="F37" i="11"/>
  <c r="A37" i="11"/>
  <c r="G36" i="11"/>
  <c r="F36" i="11" a="1"/>
  <c r="F36" i="11"/>
  <c r="A36" i="11"/>
  <c r="G35" i="11"/>
  <c r="F35" i="11" a="1"/>
  <c r="F35" i="11"/>
  <c r="A35" i="11"/>
  <c r="G34" i="11"/>
  <c r="F34" i="11" a="1"/>
  <c r="F34" i="11"/>
  <c r="A34" i="11"/>
  <c r="G33" i="11"/>
  <c r="G32" i="11"/>
  <c r="F32" i="11" a="1"/>
  <c r="F32" i="11"/>
  <c r="A32" i="11"/>
  <c r="G31" i="11"/>
  <c r="F31" i="11" a="1"/>
  <c r="F31" i="11"/>
  <c r="A31" i="11"/>
  <c r="G30" i="11"/>
  <c r="F30" i="11" a="1"/>
  <c r="F30" i="11"/>
  <c r="A30" i="11"/>
  <c r="G29" i="11"/>
  <c r="F29" i="11" a="1"/>
  <c r="F29" i="11"/>
  <c r="A29" i="11"/>
  <c r="G28" i="11"/>
  <c r="F28" i="11" a="1"/>
  <c r="F28" i="11"/>
  <c r="A28" i="11"/>
  <c r="G27" i="11"/>
  <c r="F27" i="11" a="1"/>
  <c r="F27" i="11"/>
  <c r="A27" i="11"/>
  <c r="G26" i="11"/>
  <c r="F26" i="11" a="1"/>
  <c r="F26" i="11"/>
  <c r="A26" i="11"/>
  <c r="G25" i="11"/>
  <c r="F25" i="11" a="1"/>
  <c r="F25" i="11"/>
  <c r="A25" i="11"/>
  <c r="G24" i="11"/>
  <c r="F24" i="11" a="1"/>
  <c r="F24" i="11"/>
  <c r="A24" i="11"/>
  <c r="G23" i="11"/>
  <c r="F23" i="11" a="1"/>
  <c r="F23" i="11"/>
  <c r="A23" i="11"/>
  <c r="G22" i="11"/>
  <c r="F22" i="11" a="1"/>
  <c r="F22" i="11"/>
  <c r="G21" i="11"/>
  <c r="G20" i="11"/>
  <c r="G19" i="11"/>
  <c r="G17" i="11"/>
</calcChain>
</file>

<file path=xl/sharedStrings.xml><?xml version="1.0" encoding="utf-8"?>
<sst xmlns="http://schemas.openxmlformats.org/spreadsheetml/2006/main" count="96" uniqueCount="68">
  <si>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</si>
  <si>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</si>
  <si>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</si>
  <si>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</si>
  <si>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</si>
  <si>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</si>
  <si>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</si>
  <si>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</si>
  <si>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</si>
  <si>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</si>
  <si>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</si>
  <si>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</si>
  <si>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</si>
  <si>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</si>
  <si>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</si>
  <si>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</si>
  <si>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</si>
  <si>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</si>
  <si>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</si>
  <si>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</si>
  <si>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</si>
  <si>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</si>
  <si>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</si>
  <si>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</si>
  <si>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</si>
  <si>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</si>
  <si>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</si>
  <si>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</si>
  <si>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</si>
  <si>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M3</t>
  </si>
  <si>
    <t>KG</t>
  </si>
  <si>
    <t>M</t>
  </si>
  <si>
    <t>A1.1</t>
  </si>
  <si>
    <t>A1.2</t>
  </si>
  <si>
    <t>A2.1</t>
  </si>
  <si>
    <t>A2.2</t>
  </si>
  <si>
    <t xml:space="preserve">MUROS DE CARGA </t>
  </si>
  <si>
    <t>MURETE DE ENRRASE EN CIMENTACION CON BLOCK SOLIDO DE JALCRETO 11 X 14 X 28 CM DE SECCION, A TEZON, ASENTADO CON MORTERO CEMENTO-ARENA EN PROP. 1:3, ACABADO COMUN, INCLUYE: MATERIALES, PLOMEO, HERRAMIENTAS, DESPERDICIOS, MANO DE OBRA, LIMPIEZA Y ACARREO DE MATERIALES AL SITIO DE SU UTILIZACION.</t>
  </si>
  <si>
    <t>DALA DE DESPLANTE DE CONCRETO F´C= 250 KG/CM2, T.M.A.= 3/4", CON SECCION DE 14 X 20 CM., ARMADA CON 4 VARILLAS DEL #4 Y ESTRIBOS DEL #3 @ 15 CM., INCLUYE: ARMADO, COLADO, CURADO, VIBRADO, CIMBRA COMUN, DESCIMBRA, DESPERDICIOS, TRASLAPES, CRUCES DE VARILLAS CON ELEMENTOS TRANSVERSALES, ANDAMIOS, MANO DE OBRA, HERRAMIENTA Y ACARREO DE MATERIALES AL SITIO DE SU UTILIZACION, A CUALQUIER ALTURA.</t>
  </si>
  <si>
    <t>IMPERMEABILIZACION DE DALAS DE DESPLANTE 3 CARAS CON PRODUCTOS FESTER, CON EL SIGUIENTE PROCEDIMIENTO: 1 CAPA APLICANDO MICROPRIMMER A RAZON DE 1.00 LTS X 2.50 ML, UNA CAPA DE TELA DE REFUERZO FESTERFLEX MARCA FESTER, ASEGURANDOSE UNA CORRECTA ADHERENCIA CON EL PRODUCTO ANTES APLICADO, Y OTRA APLICACION DE MICROPRIMMER CON LA MISMA PROPORCION ANTES MENCIONADA, ACABADO CON ARENA CERNIDA PARA LA CORRECTA ADHERENCIA DEL MORTERO, INCLUYE: ACARREOS Y ELEVACIONES DE LOS MATERIALES A CUALQUIER NIVEL, HERRAMIENTA Y MANO DE OBRA.</t>
  </si>
  <si>
    <t>MURO DE 15 CM DE ESPESOR A BASE DE BLOCK HUECO ESTRIADO DE 15 X 20 X 40 CM ADOBE FINO, ASENTADO CON MORTERO CEMENTO - ARENA 1:4 CON JUNTAS DE 1.5 CM, INCLUYE: MATERIALES, DESPERDICIOS, FLETES, ACARREOS INTERNOS, ELEVACIONES, MANO DE OBRA, HERRAMIENTA, ANDAMIOS Y EQUIPO NECESARIO PARA SU CORRECTA EJECUCIÓN.</t>
  </si>
  <si>
    <t>MURO DE LADRILLO DE BARRO, DE 14 CM DE ESPESOR PROMEDIO, A SOGA, CON LADRILLO DE BARRO 7X14X28 CM, ACABADO COMÚN, ASENTADO CON MORTERO CEMENTO-ARENA EN PROPORCIÓN 1:3, EN CUALQUIER NIVEL, INCLUYE: TRAZO, NIVELACIÓN, PLOMEO, ANDAMIOS, DESPERDICIOS, MANO DE OBRA, LIMPIEZA Y ACARREO DE MATERIALES AL SITIO DE SU UTILIZACIÓN.</t>
  </si>
  <si>
    <t xml:space="preserve">M2 </t>
  </si>
  <si>
    <t xml:space="preserve">SUMINISTRO Y COLOCACION DE DALA-BLOCK D-0 A BASE DE BLOCK HUECO EN FORMA DE "U", DE 15 x 20 x 40 CM. ASENTADA CON MORTERO CEMENTO - ARENA 1:3, COLOCADA A CUALQUIER NIVEL, INCLUYE MATERIALES, ELEVACIONES, ANDAMIOS, MANO DE OBRA, HERRAMIENTA Y EQUIPO. </t>
  </si>
  <si>
    <t>CASTILLO K-1 DE CONCRETO F'C=200 KG/CM2, T.M.A.=3/4", CON SECCION DE 20 X 20 CM, ARMADA CON 4 VARILLAS DEL # 4 Y ESTRIBOS DEL NO. 3 A CADA 15 CM, INCLUYE: ARMADO, COLADO, CURADO, VIBRADO, CIMBRA APARENTE, DESCIMBRA, DESPERDICIOS, TRASLAPES, CRUCES DE VARILLAS CON ELEMENTOS TRANSVERSALES, OCHAVOS  EN ARISTAS, ANDAMIOS, MANO DE OBRA, HERRAMIENTA Y ACARREO DE MATERIALES AL SITIO DE SU UTILIZACION, A CUALQUIER ALTURA.</t>
  </si>
  <si>
    <t>REFUEZO EN MUROS A BASE DE VARILLA CORRUGADA DIFRENTES DIAMETROS , SEGÚN ESPECIFICADO EN PLANOS TANTO EN FORMA HORIZONTAL COMO EN VERTICAL, INCLUYE: ELEVACIONES, ANDAMIOS, DOBLECES, TRASLAPES, DESPEDICIOS, COLOCACION, GANCHOS, MATERIALES, MANO DE OBRA, HERRAMIENTA Y EQUIPO.</t>
  </si>
  <si>
    <t xml:space="preserve">SUMINISTRO Y COLADO DE CONCRETO DE F'C=200 KG/CM2 HECHO EN OBRA T.M.A. 3/4" R.N., PARA REFUERZOS DE MUROS, COLOCADO EN SECCIONES PEQUEÑAS, INCLUYE: ACARREOS, COLADO, VIBRADO, MANO DE OBRA, EQUIPO Y HERRAMIENTA.. </t>
  </si>
  <si>
    <t>RECUBRIMIENTOS</t>
  </si>
  <si>
    <t>SUMINISTRO Y COLOCACION DE MALLA ELECTROSOLDADA 6X6-10/10 FÝ=5000 KG/CM2.COMO REFUERZO EN MUROS EXISTENTES COMO REFUERZO PARA RECIBIR APLANADO DE MORTERO,  INCLUYE: HABILITADO, DESPERDICIOS, TRASLAPES, MATERIAL DE FIJACION, ANDAMIOS, HERRAMIENTA Y ACARREO DEL MATERIAL AL SITIO DE SU COLOCACION.</t>
  </si>
  <si>
    <t>APLANADO DE 3.00 CM. DE ESPESOR EN MURO, CON MORTERO CEMENTO-ARENA 1:3, ACABADO PULIDO O APALILLADO,  INCLUYE: FESTEGRAL, MATERIALES, ACARREOS, MANO DE OBRA, PLOMEADO, NIVELADO, REGLEADO, RECORTES, MANO DE OBRA, EQUIPO Y HERRAMIENTA.</t>
  </si>
  <si>
    <t>PLANTILLA DE 5 CM DE ESPESOR EN CEPA, A BASE DE CONCRETO POBRE DE RESISTENCIA F'C= 100 KG/CM2 R.N. T.M.A. 3/4", INCLUYE: SUMINISTRO, FABRICACIÓN, EXTENDIDO, NIVELADO, MANO DE OBRA,HERRAMIENTA Y EQUIPO.</t>
  </si>
  <si>
    <t>FIRME DE CONCRETO F'C=100 KG/CM2 DE 10 CMS DE ESPESOR, CON MALLA ELECTROSOLDADA DE 6X6 - 8/8, ACABADO APALILLADO,  INCLUYE: EXTENDIDO, REGLEADO, PERFILADO EN FRONTERAS, CURADO, MATERIALES, HERRAMIENTAS, MANO DE OBRA,  Y ACARREOS DEL MATERIAL AL SITIO DE SU UTILIZACION.</t>
  </si>
  <si>
    <t>TRABES</t>
  </si>
  <si>
    <t>SUMINISTRO, HABILITADO, ARMADO Y COLOCACIÓN DE ACERO DE REFUERZO FY=4,200 KG/CM2 (G.E.), DE DIFERENTES DIÁMETROS, EN ESTRUCTURA, INCLUYE: MATERIALES, HABILITADO, DOBLECES, SILLETAS, ALAMBRE, GANCHOS, ESCUADRAS, TRASLAPES, DESPERDICIOS HERRAMIENTAS, MANO DE OBRA Y ACARREO DE MATERIALES AL SITIO DE SU COLOCACIÓN.</t>
  </si>
  <si>
    <t>CIMBRA APARENTE EN MADERA DE PINO, EN TRABES, CON CIMBRA DE FRONTERA APARENTE A UNA CARA. INCLUYE: MATERIAL, HABILITADO, CHAFLANES, PUNTALES, DESMOLDANTE, CLAVOS, DESCIMBRA, LIMPIEZAS, MANO DE OBRA Y HERRAMIENTA.</t>
  </si>
  <si>
    <t>SUMINISTRO Y COLOCACION DE CONCRETO PREMEZCLADO BOMB, F'C=250 KG/CM2, T.M.A.= 3/4, R.N. INCLUYE: MATERIALES, FLETES, MANIOBRAS, BOMBEO, CURADO CON CURACRETO ROJO, VIBRADO, AFINE Y ACABADO REGLEADO, DESPERDICIO, PRUEBAS DE RESISTENCIA Y MANO DE OBRA, A CUALQUIER NIVEL.</t>
  </si>
  <si>
    <t xml:space="preserve">CIMBRA COMUN EN LOSA TAPA CON TIPO CHAROLA, INCLUYE: SUMINISTRO DE LOS MATERIALES DE LA CIMBRA DE CONTACTO A BASE DE CHAROLA, ACARREO DEL MATERIAL AL LUGAR DE CIMBRADO, MANO DE OBRA, HERRAMIENTA Y EQUIPO, ANDAMIOS Y TENDIDOS, ALAMBRE RECOCIDO, CLAVOS, SEPARADORES, DESMOLDANTE, DESPERDICIOS, ACARREOS INTERNOS  MATERIALES DE OBRA, LIMPIEZA DEL AREA DE TRABAJO  Y TODO LO NECESARIO PARA SU CORRECTA EJECUCION.  </t>
  </si>
  <si>
    <t xml:space="preserve">CIMBRA ACABADO COMÚN EN FRONTERAS, A BASE DE MADERA DE PINO DE 3A., INCLUYE: MATERIALES, ACARREOS, CORTES, DESPERDICIOS, HABILITADO, CIMBRADO, DESCIMBRA, MANO DE OBRA, EQUIPO Y HERRAMIENTA._x000D_
</t>
  </si>
  <si>
    <t>SUMINISTRO Y COLOCACION DE CASETON POLIESTIRENO PARA ALIGERAMIENTO DE LOSAS CUALQUIER MEDIDA (DENSIDAD 10), INCLUYE: MATERIALES, ELEVACIONES, MATERIAL PARA SOPORTE Y/O ANCLAJE, MANO DE OBRA Y HERRAMIENTA.</t>
  </si>
  <si>
    <t>CAPA DE COMPRESIÓN DE 5 CM DE CONCRETO F'C=250 KG/CM2, REFORZADO CON MALLA ELECTROSOLDADA 6X6/10-10, INCLUYE: COLADO, CURADO, MATERIALES, MANO DE OBRA, HERRAMIENTAS, EQUIPO Y TODO LO NECESARIO PARA SU CORRECTA EJECUCIÓN.</t>
  </si>
  <si>
    <t>CASTILLO K-3 DE CONCRETO F'C=200 KG/CM2, T.M.A.=3/4", CON SECCION DE 40 X 20 CM, ARMADA CON 1 VARILLAS DEL # 4 EN CADA ESQUINA Y 1 VARILLA DEL # 4 EN CADA CARA LARGA  CON ESTRIBOS Y GRAPAS  DEL NO. 3 A CADA 15 CM, INCLUYE: ARMADO, COLADO, CURADO, VIBRADO, CIMBRA APARENTE, DESCIMBRA, DESPERDICIOS, TRASLAPES, CRUCES DE VARILLAS CON ELEMENTOS TRANSVERSALES, OCHAVOS  EN ARISTAS, ANDAMIOS, MANO DE OBRA, HERRAMIENTA Y ACARREO DE MATERIALES AL SITIO DE SU UTILIZACION, A CUALQUIER ALTURA.</t>
  </si>
  <si>
    <t>EDIFICIO DE TALLERES</t>
  </si>
  <si>
    <t>ALBAÑILERIAS TALLERES</t>
  </si>
  <si>
    <t>ESTRUCTURA TALLERES</t>
  </si>
  <si>
    <t>LOSAS TALLERES</t>
  </si>
  <si>
    <t>TRAZO Y NIVELACIÓN CON EQUIPO TOPOGRÁFICO DEL TERRENO ESTABLECIENDO EJES Y REFERENCIAS Y BANCOS DE NIVEL, INCLUYE: CRUCETAS, ESTACAS, HILOS, MARCAS Y TRAZOS CON CALHIDRA, MANO DE OBRA, EQUIPO Y HERRAMIENTA.</t>
  </si>
  <si>
    <t>Construcción de estructura, albañilerías en talleres del Centro de Autismo de Puerto Vallarta, Jalisco.</t>
  </si>
  <si>
    <t>SIOP-E-SMA-OB-LP-0569-2026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</si>
</sst>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2">
    <font>
      <sz val="11"/>
      <color rgb="FF000000"/>
      <name val="Calibri"/>
      <family val="2"/>
      <charset val="134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CC"/>
      <name val="Calibri"/>
      <family val="2"/>
    </font>
    <font>
      <sz val="11"/>
      <color rgb="FF000000"/>
      <name val="Calibr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333F48"/>
      </left>
      <right/>
      <top style="medium">
        <color rgb="FF333F48"/>
      </top>
      <bottom style="medium">
        <color rgb="FF333F48"/>
      </bottom>
      <diagonal/>
    </border>
    <border>
      <left/>
      <right/>
      <top style="medium">
        <color rgb="FF333F48"/>
      </top>
      <bottom style="medium">
        <color rgb="FF333F48"/>
      </bottom>
      <diagonal/>
    </border>
    <border>
      <left/>
      <right style="thin">
        <color rgb="FF333F48"/>
      </right>
      <top style="medium">
        <color rgb="FF333F48"/>
      </top>
      <bottom style="medium">
        <color rgb="FF333F4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8">
    <xf numFmtId="0" fontId="0" fillId="0" borderId="0"/>
    <xf numFmtId="165" fontId="21" fillId="0" borderId="0" applyBorder="0" applyProtection="0"/>
    <xf numFmtId="0" fontId="16" fillId="0" borderId="0"/>
    <xf numFmtId="0" fontId="21" fillId="0" borderId="0"/>
    <xf numFmtId="165" fontId="21" fillId="0" borderId="0" applyBorder="0" applyProtection="0"/>
    <xf numFmtId="0" fontId="16" fillId="0" borderId="0"/>
    <xf numFmtId="0" fontId="16" fillId="0" borderId="0"/>
    <xf numFmtId="0" fontId="16" fillId="0" borderId="0"/>
    <xf numFmtId="164" fontId="16" fillId="0" borderId="0"/>
    <xf numFmtId="0" fontId="16" fillId="0" borderId="0"/>
    <xf numFmtId="0" fontId="16" fillId="0" borderId="0"/>
    <xf numFmtId="0" fontId="16" fillId="0" borderId="0"/>
    <xf numFmtId="165" fontId="21" fillId="0" borderId="0" applyBorder="0" applyProtection="0"/>
    <xf numFmtId="165" fontId="21" fillId="0" borderId="0" applyBorder="0" applyProtection="0"/>
    <xf numFmtId="0" fontId="16" fillId="0" borderId="0"/>
    <xf numFmtId="0" fontId="21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2" fillId="0" borderId="13" xfId="11" applyFont="1" applyBorder="1" applyAlignment="1">
      <alignment horizontal="center" vertical="top"/>
    </xf>
    <xf numFmtId="0" fontId="2" fillId="0" borderId="12" xfId="11" applyFont="1" applyBorder="1" applyAlignment="1">
      <alignment horizontal="center" vertical="top"/>
    </xf>
    <xf numFmtId="0" fontId="2" fillId="0" borderId="4" xfId="11" applyFont="1" applyBorder="1" applyAlignment="1">
      <alignment horizontal="center" vertical="top"/>
    </xf>
    <xf numFmtId="0" fontId="2" fillId="0" borderId="0" xfId="11" applyFont="1" applyAlignment="1">
      <alignment horizontal="center" vertical="top"/>
    </xf>
    <xf numFmtId="0" fontId="2" fillId="0" borderId="3" xfId="11" applyFont="1" applyBorder="1" applyAlignment="1">
      <alignment horizontal="center" vertical="top"/>
    </xf>
    <xf numFmtId="0" fontId="2" fillId="0" borderId="8" xfId="11" applyFont="1" applyBorder="1" applyAlignment="1">
      <alignment horizontal="justify" vertical="top"/>
    </xf>
    <xf numFmtId="0" fontId="17" fillId="2" borderId="0" xfId="15" applyFont="1" applyFill="1" applyAlignment="1">
      <alignment horizontal="center" vertical="center" wrapText="1"/>
    </xf>
    <xf numFmtId="14" fontId="6" fillId="0" borderId="12" xfId="11" applyNumberFormat="1" applyFont="1" applyBorder="1" applyAlignment="1">
      <alignment horizontal="right" vertical="top"/>
    </xf>
    <xf numFmtId="14" fontId="6" fillId="0" borderId="3" xfId="11" applyNumberFormat="1" applyFont="1" applyBorder="1" applyAlignment="1">
      <alignment horizontal="right" vertical="top"/>
    </xf>
    <xf numFmtId="0" fontId="3" fillId="0" borderId="8" xfId="11" applyFont="1" applyBorder="1" applyAlignment="1">
      <alignment horizontal="justify" vertical="top"/>
    </xf>
    <xf numFmtId="14" fontId="6" fillId="0" borderId="5" xfId="11" applyNumberFormat="1" applyFont="1" applyBorder="1" applyAlignment="1">
      <alignment horizontal="right" vertical="top"/>
    </xf>
    <xf numFmtId="0" fontId="6" fillId="0" borderId="8" xfId="11" applyFont="1" applyBorder="1" applyAlignment="1">
      <alignment horizontal="justify" vertical="top" wrapText="1"/>
    </xf>
    <xf numFmtId="0" fontId="8" fillId="0" borderId="8" xfId="11" applyFont="1" applyBorder="1" applyAlignment="1">
      <alignment horizontal="center" vertical="top"/>
    </xf>
    <xf numFmtId="0" fontId="6" fillId="0" borderId="1" xfId="11" applyFont="1" applyBorder="1" applyAlignment="1">
      <alignment horizontal="center" vertical="top"/>
    </xf>
    <xf numFmtId="0" fontId="2" fillId="0" borderId="7" xfId="11" applyFont="1" applyBorder="1" applyAlignment="1">
      <alignment horizontal="center" vertical="top"/>
    </xf>
    <xf numFmtId="0" fontId="2" fillId="0" borderId="0" xfId="11" applyFont="1" applyAlignment="1">
      <alignment vertical="top"/>
    </xf>
    <xf numFmtId="0" fontId="3" fillId="0" borderId="0" xfId="11" applyFont="1" applyAlignment="1">
      <alignment vertical="top"/>
    </xf>
    <xf numFmtId="0" fontId="2" fillId="0" borderId="0" xfId="5" applyFont="1" applyAlignment="1">
      <alignment horizontal="center" vertical="center"/>
    </xf>
    <xf numFmtId="0" fontId="4" fillId="0" borderId="0" xfId="11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2" fillId="0" borderId="1" xfId="11" applyFont="1" applyBorder="1" applyAlignment="1">
      <alignment horizontal="left" vertical="top"/>
    </xf>
    <xf numFmtId="0" fontId="6" fillId="0" borderId="1" xfId="11" applyFont="1" applyBorder="1" applyAlignment="1">
      <alignment horizontal="justify" vertical="top"/>
    </xf>
    <xf numFmtId="0" fontId="2" fillId="0" borderId="2" xfId="11" applyFont="1" applyBorder="1" applyAlignment="1">
      <alignment horizontal="left" vertical="top"/>
    </xf>
    <xf numFmtId="0" fontId="6" fillId="0" borderId="2" xfId="11" applyFont="1" applyBorder="1" applyAlignment="1">
      <alignment horizontal="justify" vertical="top" wrapText="1"/>
    </xf>
    <xf numFmtId="0" fontId="6" fillId="0" borderId="3" xfId="11" applyFont="1" applyBorder="1" applyAlignment="1">
      <alignment horizontal="center" vertical="top"/>
    </xf>
    <xf numFmtId="0" fontId="6" fillId="0" borderId="0" xfId="11" applyFont="1" applyAlignment="1">
      <alignment horizontal="center" vertical="top"/>
    </xf>
    <xf numFmtId="0" fontId="6" fillId="0" borderId="4" xfId="11" applyFont="1" applyBorder="1" applyAlignment="1">
      <alignment horizontal="center" vertical="top" wrapText="1"/>
    </xf>
    <xf numFmtId="0" fontId="7" fillId="0" borderId="0" xfId="11" applyFont="1" applyAlignment="1">
      <alignment horizontal="justify" vertical="top" wrapText="1"/>
    </xf>
    <xf numFmtId="0" fontId="6" fillId="0" borderId="5" xfId="11" applyFont="1" applyBorder="1" applyAlignment="1">
      <alignment horizontal="justify" vertical="top"/>
    </xf>
    <xf numFmtId="14" fontId="2" fillId="0" borderId="6" xfId="11" applyNumberFormat="1" applyFont="1" applyBorder="1" applyAlignment="1">
      <alignment horizontal="left" vertical="top" wrapText="1"/>
    </xf>
    <xf numFmtId="14" fontId="2" fillId="0" borderId="4" xfId="11" applyNumberFormat="1" applyFont="1" applyBorder="1" applyAlignment="1">
      <alignment horizontal="left" vertical="top" wrapText="1"/>
    </xf>
    <xf numFmtId="0" fontId="2" fillId="0" borderId="4" xfId="11" applyFont="1" applyBorder="1" applyAlignment="1">
      <alignment horizontal="left" vertical="top" wrapText="1"/>
    </xf>
    <xf numFmtId="14" fontId="2" fillId="0" borderId="7" xfId="11" applyNumberFormat="1" applyFont="1" applyBorder="1" applyAlignment="1">
      <alignment horizontal="left" vertical="top" wrapText="1"/>
    </xf>
    <xf numFmtId="0" fontId="7" fillId="0" borderId="1" xfId="11" applyFont="1" applyBorder="1" applyAlignment="1">
      <alignment horizontal="center" vertical="top"/>
    </xf>
    <xf numFmtId="0" fontId="2" fillId="0" borderId="8" xfId="11" applyFont="1" applyBorder="1" applyAlignment="1">
      <alignment horizontal="left" vertical="top"/>
    </xf>
    <xf numFmtId="0" fontId="3" fillId="0" borderId="0" xfId="11" applyFont="1" applyAlignment="1">
      <alignment horizontal="left" vertical="top"/>
    </xf>
    <xf numFmtId="0" fontId="3" fillId="0" borderId="0" xfId="11" applyFont="1" applyAlignment="1">
      <alignment horizontal="justify" vertical="top"/>
    </xf>
    <xf numFmtId="0" fontId="3" fillId="0" borderId="0" xfId="11" applyFont="1" applyAlignment="1">
      <alignment vertical="top" wrapText="1"/>
    </xf>
    <xf numFmtId="0" fontId="6" fillId="0" borderId="0" xfId="11" applyFont="1" applyAlignment="1">
      <alignment horizontal="left" vertical="top"/>
    </xf>
    <xf numFmtId="0" fontId="6" fillId="0" borderId="0" xfId="11" applyFont="1" applyAlignment="1">
      <alignment horizontal="justify" vertical="top"/>
    </xf>
    <xf numFmtId="0" fontId="6" fillId="0" borderId="0" xfId="11" applyFont="1" applyAlignment="1">
      <alignment vertical="top"/>
    </xf>
    <xf numFmtId="0" fontId="6" fillId="0" borderId="0" xfId="11" applyFont="1" applyAlignment="1">
      <alignment vertical="top" wrapText="1"/>
    </xf>
    <xf numFmtId="49" fontId="3" fillId="0" borderId="0" xfId="11" applyNumberFormat="1" applyFont="1" applyAlignment="1">
      <alignment horizontal="left" vertical="top"/>
    </xf>
    <xf numFmtId="0" fontId="7" fillId="0" borderId="0" xfId="11" applyFont="1" applyAlignment="1">
      <alignment horizontal="justify" vertical="top"/>
    </xf>
    <xf numFmtId="166" fontId="7" fillId="0" borderId="0" xfId="11" applyNumberFormat="1" applyFont="1" applyAlignment="1">
      <alignment horizontal="justify" vertical="top" wrapText="1"/>
    </xf>
    <xf numFmtId="166" fontId="7" fillId="0" borderId="0" xfId="11" applyNumberFormat="1" applyFont="1" applyAlignment="1">
      <alignment horizontal="right" vertical="top" wrapText="1"/>
    </xf>
    <xf numFmtId="0" fontId="9" fillId="0" borderId="0" xfId="11" applyFont="1" applyAlignment="1">
      <alignment horizontal="left" vertical="top"/>
    </xf>
    <xf numFmtId="0" fontId="9" fillId="0" borderId="0" xfId="11" applyFont="1" applyAlignment="1">
      <alignment horizontal="justify" vertical="top"/>
    </xf>
    <xf numFmtId="49" fontId="10" fillId="0" borderId="0" xfId="11" applyNumberFormat="1" applyFont="1" applyAlignment="1">
      <alignment horizontal="center" vertical="top" wrapText="1"/>
    </xf>
    <xf numFmtId="167" fontId="10" fillId="0" borderId="0" xfId="11" applyNumberFormat="1" applyFont="1" applyAlignment="1">
      <alignment horizontal="right" vertical="top"/>
    </xf>
    <xf numFmtId="166" fontId="11" fillId="0" borderId="0" xfId="0" applyNumberFormat="1" applyFont="1" applyAlignment="1">
      <alignment horizontal="justify" vertical="top" wrapText="1"/>
    </xf>
    <xf numFmtId="168" fontId="4" fillId="0" borderId="0" xfId="11" applyNumberFormat="1" applyFont="1" applyAlignment="1">
      <alignment horizontal="left" vertical="top"/>
    </xf>
    <xf numFmtId="0" fontId="4" fillId="0" borderId="0" xfId="0" applyFont="1" applyAlignment="1">
      <alignment horizontal="justify" vertical="top"/>
    </xf>
    <xf numFmtId="0" fontId="4" fillId="0" borderId="0" xfId="11" applyFont="1" applyAlignment="1">
      <alignment horizontal="center" vertical="top"/>
    </xf>
    <xf numFmtId="4" fontId="4" fillId="0" borderId="0" xfId="11" applyNumberFormat="1" applyFont="1" applyAlignment="1">
      <alignment vertical="top"/>
    </xf>
    <xf numFmtId="169" fontId="4" fillId="0" borderId="0" xfId="1" applyNumberFormat="1" applyFont="1" applyBorder="1" applyAlignment="1" applyProtection="1">
      <alignment vertical="top"/>
    </xf>
    <xf numFmtId="4" fontId="4" fillId="0" borderId="0" xfId="0" applyNumberFormat="1" applyFont="1" applyAlignment="1">
      <alignment horizontal="center" vertical="top" wrapText="1"/>
    </xf>
    <xf numFmtId="169" fontId="12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left" vertical="top" shrinkToFit="1"/>
    </xf>
    <xf numFmtId="49" fontId="13" fillId="0" borderId="0" xfId="0" applyNumberFormat="1" applyFont="1" applyAlignment="1">
      <alignment horizontal="justify" vertical="top" shrinkToFi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7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top" wrapText="1"/>
    </xf>
    <xf numFmtId="0" fontId="3" fillId="0" borderId="0" xfId="11" applyFont="1" applyAlignment="1">
      <alignment horizontal="center" vertical="top"/>
    </xf>
    <xf numFmtId="4" fontId="3" fillId="0" borderId="0" xfId="11" applyNumberFormat="1" applyFont="1" applyAlignment="1">
      <alignment vertical="top"/>
    </xf>
    <xf numFmtId="169" fontId="3" fillId="0" borderId="0" xfId="1" applyNumberFormat="1" applyFont="1" applyBorder="1" applyAlignment="1" applyProtection="1">
      <alignment vertical="top"/>
    </xf>
    <xf numFmtId="4" fontId="13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right" vertical="top"/>
    </xf>
    <xf numFmtId="166" fontId="9" fillId="0" borderId="0" xfId="0" applyNumberFormat="1" applyFont="1" applyAlignment="1">
      <alignment horizontal="right" vertical="top" wrapText="1"/>
    </xf>
    <xf numFmtId="166" fontId="1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shrinkToFit="1"/>
    </xf>
    <xf numFmtId="0" fontId="13" fillId="0" borderId="0" xfId="0" applyFont="1" applyAlignment="1">
      <alignment horizontal="justify" vertical="top" shrinkToFit="1"/>
    </xf>
    <xf numFmtId="0" fontId="6" fillId="0" borderId="1" xfId="11" applyFont="1" applyBorder="1" applyAlignment="1">
      <alignment vertical="top"/>
    </xf>
    <xf numFmtId="0" fontId="6" fillId="0" borderId="2" xfId="11" applyFont="1" applyBorder="1" applyAlignment="1">
      <alignment vertical="top"/>
    </xf>
    <xf numFmtId="0" fontId="6" fillId="0" borderId="8" xfId="11" applyFont="1" applyBorder="1" applyAlignment="1">
      <alignment vertical="top"/>
    </xf>
    <xf numFmtId="0" fontId="17" fillId="2" borderId="0" xfId="15" applyFont="1" applyFill="1" applyAlignment="1">
      <alignment horizontal="left" vertical="center" wrapText="1"/>
    </xf>
    <xf numFmtId="169" fontId="17" fillId="2" borderId="0" xfId="15" applyNumberFormat="1" applyFont="1" applyFill="1" applyAlignment="1">
      <alignment horizontal="right" vertical="center" wrapText="1"/>
    </xf>
    <xf numFmtId="0" fontId="18" fillId="3" borderId="0" xfId="5" applyFont="1" applyFill="1" applyAlignment="1">
      <alignment vertical="top"/>
    </xf>
    <xf numFmtId="0" fontId="19" fillId="3" borderId="0" xfId="5" applyFont="1" applyFill="1" applyAlignment="1">
      <alignment horizontal="center" vertical="top"/>
    </xf>
    <xf numFmtId="0" fontId="18" fillId="3" borderId="0" xfId="5" applyFont="1" applyFill="1" applyAlignment="1">
      <alignment horizontal="center" vertical="top"/>
    </xf>
    <xf numFmtId="170" fontId="18" fillId="3" borderId="0" xfId="5" applyNumberFormat="1" applyFont="1" applyFill="1" applyAlignment="1">
      <alignment vertical="top"/>
    </xf>
    <xf numFmtId="0" fontId="17" fillId="2" borderId="0" xfId="15" applyFont="1" applyFill="1" applyAlignment="1">
      <alignment horizontal="center" vertical="center" wrapText="1"/>
    </xf>
    <xf numFmtId="0" fontId="17" fillId="2" borderId="9" xfId="15" applyFont="1" applyFill="1" applyBorder="1" applyAlignment="1">
      <alignment horizontal="center" vertical="center" wrapText="1"/>
    </xf>
    <xf numFmtId="0" fontId="17" fillId="2" borderId="10" xfId="15" applyFont="1" applyFill="1" applyBorder="1" applyAlignment="1">
      <alignment horizontal="center" vertical="center" wrapText="1"/>
    </xf>
    <xf numFmtId="0" fontId="17" fillId="2" borderId="11" xfId="1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166" fontId="6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49" fontId="15" fillId="0" borderId="0" xfId="0" applyNumberFormat="1" applyFont="1" applyAlignment="1">
      <alignment horizontal="left" vertical="top" shrinkToFit="1"/>
    </xf>
    <xf numFmtId="49" fontId="15" fillId="0" borderId="0" xfId="0" applyNumberFormat="1" applyFont="1" applyAlignment="1">
      <alignment horizontal="justify" vertical="top" shrinkToFit="1"/>
    </xf>
    <xf numFmtId="7" fontId="15" fillId="0" borderId="0" xfId="0" applyNumberFormat="1" applyFont="1" applyAlignment="1">
      <alignment horizontal="right" vertical="top"/>
    </xf>
    <xf numFmtId="0" fontId="20" fillId="0" borderId="0" xfId="11" applyFont="1" applyAlignment="1">
      <alignment vertical="top"/>
    </xf>
    <xf numFmtId="0" fontId="4" fillId="0" borderId="0" xfId="11" applyFont="1" applyAlignment="1">
      <alignment horizontal="justify" vertical="top" wrapText="1"/>
    </xf>
    <xf numFmtId="169" fontId="0" fillId="0" borderId="0" xfId="0" applyNumberFormat="1"/>
    <xf numFmtId="0" fontId="6" fillId="0" borderId="2" xfId="11" applyFont="1" applyBorder="1" applyAlignment="1">
      <alignment horizontal="center" vertical="top"/>
    </xf>
    <xf numFmtId="0" fontId="6" fillId="0" borderId="8" xfId="11" applyFont="1" applyBorder="1" applyAlignment="1">
      <alignment horizontal="center" vertical="top"/>
    </xf>
    <xf numFmtId="0" fontId="17" fillId="2" borderId="9" xfId="15" applyFont="1" applyFill="1" applyBorder="1" applyAlignment="1">
      <alignment horizontal="center" vertical="center" wrapText="1"/>
    </xf>
    <xf numFmtId="0" fontId="17" fillId="2" borderId="10" xfId="15" applyFont="1" applyFill="1" applyBorder="1" applyAlignment="1">
      <alignment horizontal="center" vertical="center" wrapText="1"/>
    </xf>
    <xf numFmtId="0" fontId="17" fillId="2" borderId="11" xfId="15" applyFont="1" applyFill="1" applyBorder="1" applyAlignment="1">
      <alignment horizontal="center" vertical="center" wrapText="1"/>
    </xf>
  </cellXfs>
  <cellStyles count="18">
    <cellStyle name="Millares 2" xfId="9" xr:uid="{00000000-0005-0000-0000-00000D000000}"/>
    <cellStyle name="Moneda" xfId="1" builtinId="4"/>
    <cellStyle name="Moneda 2" xfId="12" xr:uid="{00000000-0005-0000-0000-000010000000}"/>
    <cellStyle name="Moneda 2 2" xfId="4" xr:uid="{00000000-0005-0000-0000-000008000000}"/>
    <cellStyle name="Moneda 2 2 2" xfId="13" xr:uid="{00000000-0005-0000-0000-000011000000}"/>
    <cellStyle name="Normal" xfId="0" builtinId="0"/>
    <cellStyle name="Normal 10" xfId="6" xr:uid="{00000000-0005-0000-0000-00000A000000}"/>
    <cellStyle name="Normal 2" xfId="11" xr:uid="{00000000-0005-0000-0000-00000F000000}"/>
    <cellStyle name="Normal 2 2" xfId="5" xr:uid="{00000000-0005-0000-0000-000009000000}"/>
    <cellStyle name="Normal 2 2 2" xfId="14" xr:uid="{00000000-0005-0000-0000-000012000000}"/>
    <cellStyle name="Normal 2 3" xfId="7" xr:uid="{00000000-0005-0000-0000-00000B000000}"/>
    <cellStyle name="Normal 3" xfId="2" xr:uid="{00000000-0005-0000-0000-000006000000}"/>
    <cellStyle name="Normal 3 2" xfId="10" xr:uid="{00000000-0005-0000-0000-00000E000000}"/>
    <cellStyle name="Normal 4" xfId="15" xr:uid="{00000000-0005-0000-0000-000013000000}"/>
    <cellStyle name="Normal 4 2" xfId="8" xr:uid="{00000000-0005-0000-0000-00000C000000}"/>
    <cellStyle name="Normal 5" xfId="3" xr:uid="{00000000-0005-0000-0000-000007000000}"/>
    <cellStyle name="Normal 5 2" xfId="16" xr:uid="{00000000-0005-0000-0000-000014000000}"/>
    <cellStyle name="Normal 5 2 2" xfId="17" xr:uid="{00000000-0005-0000-0000-000015000000}"/>
  </cellStyles>
  <dxfs count="24"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E087A5-72E9-4A2E-BC3F-0045294CB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90550"/>
          <a:ext cx="904875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B30A6C-D652-4986-A6F9-5E04DDB37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742950"/>
          <a:ext cx="149542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8766-DE84-435C-B173-2416CCF204EB}">
  <sheetPr codeName="Hoja11"/>
  <dimension ref="A1:I82"/>
  <sheetViews>
    <sheetView showGridLines="0" tabSelected="1" view="pageBreakPreview" topLeftCell="A40" zoomScale="94" zoomScaleNormal="94" zoomScaleSheetLayoutView="94" workbookViewId="0">
      <selection activeCell="K16" sqref="K16"/>
    </sheetView>
  </sheetViews>
  <sheetFormatPr baseColWidth="10" defaultColWidth="14.5703125" defaultRowHeight="15"/>
  <cols>
    <col min="1" max="1" width="20.5703125" style="20" customWidth="1"/>
    <col min="2" max="2" width="56.85546875" style="21" customWidth="1"/>
    <col min="3" max="3" width="13.7109375" customWidth="1"/>
    <col min="4" max="4" width="15.140625" customWidth="1"/>
    <col min="5" max="5" width="17.85546875" customWidth="1"/>
    <col min="6" max="6" width="25.85546875" style="22" customWidth="1"/>
    <col min="7" max="7" width="24.28515625" customWidth="1"/>
    <col min="8" max="8" width="4.140625" customWidth="1"/>
  </cols>
  <sheetData>
    <row r="1" spans="1:7" s="16" customFormat="1" ht="15" customHeight="1">
      <c r="A1" s="23"/>
      <c r="B1" s="24" t="s">
        <v>0</v>
      </c>
      <c r="C1" s="14" t="s">
        <v>1</v>
      </c>
      <c r="D1" s="14"/>
      <c r="E1" s="14"/>
      <c r="F1" s="14"/>
      <c r="G1" s="77"/>
    </row>
    <row r="2" spans="1:7" s="16" customFormat="1" ht="15" customHeight="1">
      <c r="A2" s="25"/>
      <c r="B2" s="26" t="s">
        <v>2</v>
      </c>
      <c r="C2" s="27"/>
      <c r="D2" s="28"/>
      <c r="E2" s="28"/>
      <c r="F2" s="29"/>
      <c r="G2" s="78"/>
    </row>
    <row r="3" spans="1:7" s="16" customFormat="1" ht="15" customHeight="1" thickBot="1">
      <c r="A3" s="25"/>
      <c r="B3" s="30" t="s">
        <v>3</v>
      </c>
      <c r="C3" s="13" t="s">
        <v>67</v>
      </c>
      <c r="D3" s="13"/>
      <c r="E3" s="13"/>
      <c r="F3" s="13"/>
      <c r="G3" s="78"/>
    </row>
    <row r="4" spans="1:7" s="16" customFormat="1" ht="15" customHeight="1" thickBot="1">
      <c r="A4" s="25"/>
      <c r="B4" s="12"/>
      <c r="C4" s="13"/>
      <c r="D4" s="13"/>
      <c r="E4" s="13"/>
      <c r="F4" s="13"/>
      <c r="G4" s="78"/>
    </row>
    <row r="5" spans="1:7" s="16" customFormat="1" ht="15" customHeight="1" thickBot="1">
      <c r="A5" s="25"/>
      <c r="B5" s="12"/>
      <c r="C5" s="13"/>
      <c r="D5" s="13"/>
      <c r="E5" s="13"/>
      <c r="F5" s="13"/>
      <c r="G5" s="78"/>
    </row>
    <row r="6" spans="1:7" s="16" customFormat="1" ht="15" customHeight="1">
      <c r="A6" s="25"/>
      <c r="B6" s="31" t="s">
        <v>4</v>
      </c>
      <c r="C6" s="11" t="s">
        <v>5</v>
      </c>
      <c r="D6" s="11"/>
      <c r="E6" s="11"/>
      <c r="F6" s="32"/>
      <c r="G6" s="78"/>
    </row>
    <row r="7" spans="1:7" s="16" customFormat="1" ht="15.75" thickBot="1">
      <c r="A7" s="25"/>
      <c r="B7" s="10" t="s">
        <v>66</v>
      </c>
      <c r="C7" s="9" t="s">
        <v>6</v>
      </c>
      <c r="D7" s="9"/>
      <c r="E7" s="9"/>
      <c r="F7" s="33"/>
      <c r="G7" s="78"/>
    </row>
    <row r="8" spans="1:7" s="16" customFormat="1" ht="15.75" thickBot="1">
      <c r="A8" s="25"/>
      <c r="B8" s="10"/>
      <c r="C8" s="9" t="s">
        <v>7</v>
      </c>
      <c r="D8" s="9"/>
      <c r="E8" s="9"/>
      <c r="F8" s="34"/>
      <c r="G8" s="78"/>
    </row>
    <row r="9" spans="1:7" s="16" customFormat="1" ht="21.95" customHeight="1" thickBot="1">
      <c r="A9" s="25"/>
      <c r="B9" s="10"/>
      <c r="C9" s="8" t="s">
        <v>8</v>
      </c>
      <c r="D9" s="8"/>
      <c r="E9" s="8"/>
      <c r="F9" s="35"/>
      <c r="G9" s="79"/>
    </row>
    <row r="10" spans="1:7" s="16" customFormat="1" ht="15" customHeight="1">
      <c r="A10" s="25"/>
      <c r="B10" s="24" t="s">
        <v>9</v>
      </c>
      <c r="C10" s="14" t="s">
        <v>10</v>
      </c>
      <c r="D10" s="14"/>
      <c r="E10" s="14"/>
      <c r="F10" s="14"/>
      <c r="G10" s="36" t="s">
        <v>11</v>
      </c>
    </row>
    <row r="11" spans="1:7" s="16" customFormat="1" ht="15" customHeight="1" thickBot="1">
      <c r="A11" s="25"/>
      <c r="B11" s="6"/>
      <c r="C11" s="5"/>
      <c r="D11" s="4"/>
      <c r="E11" s="4"/>
      <c r="F11" s="3"/>
      <c r="G11" s="99"/>
    </row>
    <row r="12" spans="1:7" s="16" customFormat="1" ht="15" customHeight="1" thickBot="1">
      <c r="A12" s="37"/>
      <c r="B12" s="6"/>
      <c r="C12" s="2"/>
      <c r="D12" s="1"/>
      <c r="E12" s="1"/>
      <c r="F12" s="15"/>
      <c r="G12" s="100"/>
    </row>
    <row r="13" spans="1:7" s="17" customFormat="1" ht="15" customHeight="1" thickBot="1">
      <c r="A13" s="38"/>
      <c r="B13" s="39"/>
      <c r="D13" s="39"/>
      <c r="F13" s="40"/>
    </row>
    <row r="14" spans="1:7" s="16" customFormat="1" ht="15" customHeight="1" thickBot="1">
      <c r="A14" s="101" t="s">
        <v>12</v>
      </c>
      <c r="B14" s="102"/>
      <c r="C14" s="102"/>
      <c r="D14" s="102"/>
      <c r="E14" s="102"/>
      <c r="F14" s="102"/>
      <c r="G14" s="103"/>
    </row>
    <row r="15" spans="1:7" s="16" customFormat="1" ht="15" customHeight="1" thickBot="1">
      <c r="A15" s="41"/>
      <c r="B15" s="42"/>
      <c r="C15" s="43"/>
      <c r="D15" s="43"/>
      <c r="E15" s="43"/>
      <c r="F15" s="44"/>
      <c r="G15" s="43"/>
    </row>
    <row r="16" spans="1:7" s="18" customFormat="1" ht="40.5" customHeight="1" thickBot="1">
      <c r="A16" s="87" t="s">
        <v>13</v>
      </c>
      <c r="B16" s="88" t="s">
        <v>14</v>
      </c>
      <c r="C16" s="88" t="s">
        <v>15</v>
      </c>
      <c r="D16" s="88" t="s">
        <v>16</v>
      </c>
      <c r="E16" s="88" t="s">
        <v>17</v>
      </c>
      <c r="F16" s="88" t="s">
        <v>18</v>
      </c>
      <c r="G16" s="89" t="s">
        <v>19</v>
      </c>
    </row>
    <row r="17" spans="1:9" s="17" customFormat="1" ht="25.5">
      <c r="A17" s="45"/>
      <c r="B17" s="46" t="str">
        <f>+B7</f>
        <v>Construcción de estructura, albañilerías en talleres del Centro de Autismo de Puerto Vallarta, Jalisco.</v>
      </c>
      <c r="C17" s="47"/>
      <c r="D17" s="47"/>
      <c r="E17" s="47"/>
      <c r="F17" s="47"/>
      <c r="G17" s="48">
        <f>+G19</f>
        <v>0</v>
      </c>
    </row>
    <row r="18" spans="1:9" s="17" customFormat="1" ht="12.75">
      <c r="A18" s="45"/>
      <c r="B18" s="46"/>
      <c r="C18" s="47"/>
      <c r="D18" s="47"/>
      <c r="E18" s="47"/>
      <c r="F18" s="47"/>
      <c r="G18" s="48"/>
    </row>
    <row r="19" spans="1:9" s="16" customFormat="1" ht="15.75" customHeight="1">
      <c r="A19" s="49" t="s">
        <v>20</v>
      </c>
      <c r="B19" s="50" t="s">
        <v>61</v>
      </c>
      <c r="C19" s="51"/>
      <c r="D19" s="52"/>
      <c r="E19" s="91"/>
      <c r="F19" s="53"/>
      <c r="G19" s="48">
        <f>G20+G38</f>
        <v>0</v>
      </c>
    </row>
    <row r="20" spans="1:9" s="16" customFormat="1" ht="15.75" customHeight="1">
      <c r="A20" s="61" t="s">
        <v>27</v>
      </c>
      <c r="B20" s="62" t="s">
        <v>62</v>
      </c>
      <c r="C20" s="63"/>
      <c r="D20" s="64"/>
      <c r="E20" s="90"/>
      <c r="F20" s="59"/>
      <c r="G20" s="65">
        <f>G21+G33</f>
        <v>0</v>
      </c>
    </row>
    <row r="21" spans="1:9" s="96" customFormat="1" ht="15.75" customHeight="1">
      <c r="A21" s="93" t="s">
        <v>32</v>
      </c>
      <c r="B21" s="94" t="s">
        <v>36</v>
      </c>
      <c r="C21" s="63"/>
      <c r="D21" s="64"/>
      <c r="E21" s="64"/>
      <c r="F21" s="59"/>
      <c r="G21" s="95">
        <f>SUBTOTAL(9,G22:G32)</f>
        <v>0</v>
      </c>
    </row>
    <row r="22" spans="1:9" s="19" customFormat="1" ht="45">
      <c r="A22" s="54">
        <v>1</v>
      </c>
      <c r="B22" s="55" t="s">
        <v>65</v>
      </c>
      <c r="C22" s="56" t="s">
        <v>21</v>
      </c>
      <c r="D22" s="57">
        <v>565.94000000000005</v>
      </c>
      <c r="E22" s="58"/>
      <c r="F22" s="59" t="str">
        <f t="array" ref="F22">+numtext(E22)</f>
        <v>CERO PESOS 00/100 M.N.</v>
      </c>
      <c r="G22" s="60">
        <f t="shared" ref="G22:G32" si="0">+ROUND(D22*E22,2)</f>
        <v>0</v>
      </c>
    </row>
    <row r="23" spans="1:9" s="19" customFormat="1" ht="56.25">
      <c r="A23" s="54">
        <f>A22+1</f>
        <v>2</v>
      </c>
      <c r="B23" s="55" t="s">
        <v>37</v>
      </c>
      <c r="C23" s="56" t="s">
        <v>21</v>
      </c>
      <c r="D23" s="57">
        <v>83.82</v>
      </c>
      <c r="E23" s="58"/>
      <c r="F23" s="59" t="str">
        <f t="array" ref="F23">+numtext(E23)</f>
        <v>CERO PESOS 00/100 M.N.</v>
      </c>
      <c r="G23" s="60">
        <f t="shared" ref="G23" si="1">+ROUND(D23*E23,2)</f>
        <v>0</v>
      </c>
    </row>
    <row r="24" spans="1:9" s="19" customFormat="1" ht="78.75">
      <c r="A24" s="54">
        <f t="shared" ref="A24:A37" si="2">A23+1</f>
        <v>3</v>
      </c>
      <c r="B24" s="55" t="s">
        <v>38</v>
      </c>
      <c r="C24" s="56" t="s">
        <v>31</v>
      </c>
      <c r="D24" s="57">
        <v>186.28</v>
      </c>
      <c r="E24" s="58"/>
      <c r="F24" s="59" t="str">
        <f t="array" ref="F24">+numtext(E24)</f>
        <v>CERO PESOS 00/100 M.N.</v>
      </c>
      <c r="G24" s="60">
        <f t="shared" si="0"/>
        <v>0</v>
      </c>
    </row>
    <row r="25" spans="1:9" s="19" customFormat="1" ht="101.25">
      <c r="A25" s="54">
        <f t="shared" si="2"/>
        <v>4</v>
      </c>
      <c r="B25" s="92" t="s">
        <v>39</v>
      </c>
      <c r="C25" s="56" t="s">
        <v>31</v>
      </c>
      <c r="D25" s="57">
        <v>186.28</v>
      </c>
      <c r="E25" s="58"/>
      <c r="F25" s="59" t="str">
        <f t="array" ref="F25">+numtext(E25)</f>
        <v>CERO PESOS 00/100 M.N.</v>
      </c>
      <c r="G25" s="60">
        <f t="shared" si="0"/>
        <v>0</v>
      </c>
    </row>
    <row r="26" spans="1:9" s="19" customFormat="1" ht="56.25">
      <c r="A26" s="54">
        <f t="shared" si="2"/>
        <v>5</v>
      </c>
      <c r="B26" s="92" t="s">
        <v>40</v>
      </c>
      <c r="C26" s="56" t="s">
        <v>21</v>
      </c>
      <c r="D26" s="57">
        <v>447.09</v>
      </c>
      <c r="E26" s="58"/>
      <c r="F26" s="59" t="str">
        <f t="array" ref="F26">+numtext(E26)</f>
        <v>CERO PESOS 00/100 M.N.</v>
      </c>
      <c r="G26" s="60">
        <f t="shared" si="0"/>
        <v>0</v>
      </c>
    </row>
    <row r="27" spans="1:9" s="19" customFormat="1" ht="67.5">
      <c r="A27" s="54">
        <f t="shared" si="2"/>
        <v>6</v>
      </c>
      <c r="B27" s="55" t="s">
        <v>41</v>
      </c>
      <c r="C27" s="56" t="s">
        <v>42</v>
      </c>
      <c r="D27" s="57">
        <v>558</v>
      </c>
      <c r="E27" s="58"/>
      <c r="F27" s="59" t="str">
        <f t="array" ref="F27">+numtext(E27)</f>
        <v>CERO PESOS 00/100 M.N.</v>
      </c>
      <c r="G27" s="60">
        <f t="shared" si="0"/>
        <v>0</v>
      </c>
    </row>
    <row r="28" spans="1:9" s="19" customFormat="1" ht="56.25">
      <c r="A28" s="54">
        <f t="shared" si="2"/>
        <v>7</v>
      </c>
      <c r="B28" s="55" t="s">
        <v>43</v>
      </c>
      <c r="C28" s="56" t="s">
        <v>31</v>
      </c>
      <c r="D28" s="57">
        <v>460.34</v>
      </c>
      <c r="E28" s="58"/>
      <c r="F28" s="59" t="str">
        <f t="array" ref="F28">+numtext(E28)</f>
        <v>CERO PESOS 00/100 M.N.</v>
      </c>
      <c r="G28" s="60">
        <f t="shared" si="0"/>
        <v>0</v>
      </c>
    </row>
    <row r="29" spans="1:9" s="19" customFormat="1" ht="78.75">
      <c r="A29" s="54">
        <f t="shared" si="2"/>
        <v>8</v>
      </c>
      <c r="B29" s="97" t="s">
        <v>44</v>
      </c>
      <c r="C29" s="56" t="s">
        <v>31</v>
      </c>
      <c r="D29" s="57">
        <v>375</v>
      </c>
      <c r="E29" s="58"/>
      <c r="F29" s="59" t="str">
        <f t="array" ref="F29">+numtext(E29)</f>
        <v>CERO PESOS 00/100 M.N.</v>
      </c>
      <c r="G29" s="60">
        <f t="shared" si="0"/>
        <v>0</v>
      </c>
    </row>
    <row r="30" spans="1:9" s="19" customFormat="1" ht="90">
      <c r="A30" s="54">
        <f t="shared" si="2"/>
        <v>9</v>
      </c>
      <c r="B30" s="55" t="s">
        <v>60</v>
      </c>
      <c r="C30" s="56" t="s">
        <v>31</v>
      </c>
      <c r="D30" s="57">
        <v>15</v>
      </c>
      <c r="E30" s="58"/>
      <c r="F30" s="59" t="str">
        <f t="array" ref="F30">+numtext(E30)</f>
        <v>CERO PESOS 00/100 M.N.</v>
      </c>
      <c r="G30" s="60">
        <f t="shared" si="0"/>
        <v>0</v>
      </c>
    </row>
    <row r="31" spans="1:9" s="19" customFormat="1" ht="56.25">
      <c r="A31" s="54">
        <f t="shared" si="2"/>
        <v>10</v>
      </c>
      <c r="B31" s="97" t="s">
        <v>45</v>
      </c>
      <c r="C31" s="56" t="s">
        <v>30</v>
      </c>
      <c r="D31" s="57">
        <v>957.16</v>
      </c>
      <c r="E31" s="58"/>
      <c r="F31" s="59" t="str">
        <f t="array" ref="F31">+numtext(E31)</f>
        <v>CERO PESOS 00/100 M.N.</v>
      </c>
      <c r="G31" s="60">
        <f t="shared" si="0"/>
        <v>0</v>
      </c>
      <c r="I31" s="96"/>
    </row>
    <row r="32" spans="1:9" s="19" customFormat="1" ht="45">
      <c r="A32" s="54">
        <f t="shared" si="2"/>
        <v>11</v>
      </c>
      <c r="B32" s="55" t="s">
        <v>46</v>
      </c>
      <c r="C32" s="56" t="s">
        <v>29</v>
      </c>
      <c r="D32" s="57">
        <v>16.12</v>
      </c>
      <c r="E32" s="58"/>
      <c r="F32" s="59" t="str">
        <f t="array" ref="F32">+numtext(E32)</f>
        <v>CERO PESOS 00/100 M.N.</v>
      </c>
      <c r="G32" s="60">
        <f t="shared" si="0"/>
        <v>0</v>
      </c>
    </row>
    <row r="33" spans="1:9" s="96" customFormat="1">
      <c r="A33" s="93" t="s">
        <v>33</v>
      </c>
      <c r="B33" s="94" t="s">
        <v>47</v>
      </c>
      <c r="C33" s="63"/>
      <c r="D33" s="64"/>
      <c r="E33" s="64"/>
      <c r="F33" s="59"/>
      <c r="G33" s="95">
        <f>SUBTOTAL(9,G34:G37)</f>
        <v>0</v>
      </c>
      <c r="H33" s="19"/>
    </row>
    <row r="34" spans="1:9" s="19" customFormat="1" ht="56.25">
      <c r="A34" s="54">
        <f>A32+1</f>
        <v>12</v>
      </c>
      <c r="B34" s="97" t="s">
        <v>48</v>
      </c>
      <c r="C34" s="56" t="s">
        <v>21</v>
      </c>
      <c r="D34" s="57">
        <v>558</v>
      </c>
      <c r="E34" s="58"/>
      <c r="F34" s="59" t="str">
        <f t="array" ref="F34">+numtext(E34)</f>
        <v>CERO PESOS 00/100 M.N.</v>
      </c>
      <c r="G34" s="60">
        <f>+ROUND(D34*E34,2)</f>
        <v>0</v>
      </c>
    </row>
    <row r="35" spans="1:9" s="19" customFormat="1" ht="45">
      <c r="A35" s="54">
        <f t="shared" si="2"/>
        <v>13</v>
      </c>
      <c r="B35" s="97" t="s">
        <v>49</v>
      </c>
      <c r="C35" s="56" t="s">
        <v>21</v>
      </c>
      <c r="D35" s="57">
        <v>2010.17</v>
      </c>
      <c r="E35" s="58"/>
      <c r="F35" s="59" t="str">
        <f t="array" ref="F35">+numtext(E35)</f>
        <v>CERO PESOS 00/100 M.N.</v>
      </c>
      <c r="G35" s="60">
        <f>+ROUND(D35*E35,2)</f>
        <v>0</v>
      </c>
    </row>
    <row r="36" spans="1:9" s="19" customFormat="1" ht="45">
      <c r="A36" s="54">
        <f t="shared" si="2"/>
        <v>14</v>
      </c>
      <c r="B36" s="97" t="s">
        <v>50</v>
      </c>
      <c r="C36" s="56" t="s">
        <v>21</v>
      </c>
      <c r="D36" s="57">
        <v>565.94000000000005</v>
      </c>
      <c r="F36" s="59" t="str">
        <f t="array" ref="F36">+numtext(E36)</f>
        <v>CERO PESOS 00/100 M.N.</v>
      </c>
      <c r="G36" s="60">
        <f>+ROUND(D36*E36,2)</f>
        <v>0</v>
      </c>
    </row>
    <row r="37" spans="1:9" s="96" customFormat="1" ht="56.25">
      <c r="A37" s="54">
        <f t="shared" si="2"/>
        <v>15</v>
      </c>
      <c r="B37" s="97" t="s">
        <v>51</v>
      </c>
      <c r="C37" s="56" t="s">
        <v>21</v>
      </c>
      <c r="D37" s="57">
        <v>565.94000000000005</v>
      </c>
      <c r="E37" s="58"/>
      <c r="F37" s="59" t="str">
        <f t="array" ref="F37">+numtext(E37)</f>
        <v>CERO PESOS 00/100 M.N.</v>
      </c>
      <c r="G37" s="60">
        <f>+ROUND(D37*E37,2)</f>
        <v>0</v>
      </c>
      <c r="H37" s="19"/>
    </row>
    <row r="38" spans="1:9" s="16" customFormat="1">
      <c r="A38" s="61" t="s">
        <v>28</v>
      </c>
      <c r="B38" s="62" t="s">
        <v>63</v>
      </c>
      <c r="C38" s="63"/>
      <c r="D38" s="64"/>
      <c r="E38" s="90"/>
      <c r="F38" s="59"/>
      <c r="G38" s="65">
        <f>G39+G43</f>
        <v>0</v>
      </c>
      <c r="H38" s="19"/>
    </row>
    <row r="39" spans="1:9" s="96" customFormat="1">
      <c r="A39" s="93" t="s">
        <v>34</v>
      </c>
      <c r="B39" s="94" t="s">
        <v>52</v>
      </c>
      <c r="C39" s="63"/>
      <c r="D39" s="64"/>
      <c r="E39" s="64"/>
      <c r="F39" s="59"/>
      <c r="G39" s="95">
        <f>SUBTOTAL(9,G40:G42)</f>
        <v>0</v>
      </c>
      <c r="H39" s="19"/>
    </row>
    <row r="40" spans="1:9" s="96" customFormat="1" ht="67.5">
      <c r="A40" s="54">
        <f>A37+1</f>
        <v>16</v>
      </c>
      <c r="B40" s="97" t="s">
        <v>53</v>
      </c>
      <c r="C40" s="56" t="s">
        <v>30</v>
      </c>
      <c r="D40" s="57">
        <v>1413.96</v>
      </c>
      <c r="E40" s="58"/>
      <c r="F40" s="59" t="str">
        <f t="array" ref="F40">+numtext(E40)</f>
        <v>CERO PESOS 00/100 M.N.</v>
      </c>
      <c r="G40" s="60">
        <f>+ROUND(D40*E40,2)</f>
        <v>0</v>
      </c>
      <c r="H40" s="19"/>
    </row>
    <row r="41" spans="1:9" s="19" customFormat="1" ht="45">
      <c r="A41" s="54">
        <f t="shared" ref="A41:A42" si="3">A40+1</f>
        <v>17</v>
      </c>
      <c r="B41" s="97" t="s">
        <v>54</v>
      </c>
      <c r="C41" s="56" t="s">
        <v>21</v>
      </c>
      <c r="D41" s="57">
        <v>70.77</v>
      </c>
      <c r="E41" s="58"/>
      <c r="F41" s="59" t="str">
        <f t="array" ref="F41">+numtext(E41)</f>
        <v>CERO PESOS 00/100 M.N.</v>
      </c>
      <c r="G41" s="60">
        <f>+ROUND(D41*E41,2)</f>
        <v>0</v>
      </c>
    </row>
    <row r="42" spans="1:9" s="19" customFormat="1" ht="56.25">
      <c r="A42" s="54">
        <f t="shared" si="3"/>
        <v>18</v>
      </c>
      <c r="B42" s="97" t="s">
        <v>55</v>
      </c>
      <c r="C42" s="56" t="s">
        <v>29</v>
      </c>
      <c r="D42" s="57">
        <v>6.24</v>
      </c>
      <c r="E42" s="58"/>
      <c r="F42" s="59" t="str">
        <f t="array" ref="F42">+numtext(E42)</f>
        <v>CERO PESOS 00/100 M.N.</v>
      </c>
      <c r="G42" s="60">
        <f>+ROUND(D42*E42,2)</f>
        <v>0</v>
      </c>
    </row>
    <row r="43" spans="1:9" s="96" customFormat="1">
      <c r="A43" s="93" t="s">
        <v>35</v>
      </c>
      <c r="B43" s="94" t="s">
        <v>64</v>
      </c>
      <c r="C43" s="63"/>
      <c r="D43" s="64"/>
      <c r="E43" s="64"/>
      <c r="F43" s="59"/>
      <c r="G43" s="95">
        <f>SUBTOTAL(9,G44:G49)</f>
        <v>0</v>
      </c>
      <c r="H43" s="19"/>
    </row>
    <row r="44" spans="1:9" s="19" customFormat="1" ht="67.5">
      <c r="A44" s="54">
        <f>A42+1</f>
        <v>19</v>
      </c>
      <c r="B44" s="97" t="s">
        <v>53</v>
      </c>
      <c r="C44" s="56" t="s">
        <v>30</v>
      </c>
      <c r="D44" s="57">
        <v>9032.34</v>
      </c>
      <c r="E44" s="58"/>
      <c r="F44" s="59" t="str">
        <f t="array" ref="F44">+numtext(E44)</f>
        <v>CERO PESOS 00/100 M.N.</v>
      </c>
      <c r="G44" s="60">
        <f t="shared" ref="G44:G49" si="4">+ROUND(D44*E44,2)</f>
        <v>0</v>
      </c>
      <c r="I44" s="96"/>
    </row>
    <row r="45" spans="1:9" s="19" customFormat="1" ht="78.75">
      <c r="A45" s="54">
        <f t="shared" ref="A45:A49" si="5">A44+1</f>
        <v>20</v>
      </c>
      <c r="B45" s="55" t="s">
        <v>56</v>
      </c>
      <c r="C45" s="56" t="s">
        <v>21</v>
      </c>
      <c r="D45" s="57">
        <v>565.94000000000005</v>
      </c>
      <c r="E45" s="58"/>
      <c r="F45" s="59" t="str">
        <f t="array" ref="F45">+numtext(E45)</f>
        <v>CERO PESOS 00/100 M.N.</v>
      </c>
      <c r="G45" s="60">
        <f t="shared" si="4"/>
        <v>0</v>
      </c>
    </row>
    <row r="46" spans="1:9" s="19" customFormat="1" ht="56.25">
      <c r="A46" s="54">
        <f t="shared" si="5"/>
        <v>21</v>
      </c>
      <c r="B46" s="92" t="s">
        <v>57</v>
      </c>
      <c r="C46" s="56" t="s">
        <v>31</v>
      </c>
      <c r="D46" s="57">
        <v>47.4</v>
      </c>
      <c r="E46" s="58"/>
      <c r="F46" s="59" t="str">
        <f t="array" ref="F46">+numtext(E46)</f>
        <v>CERO PESOS 00/100 M.N.</v>
      </c>
      <c r="G46" s="60">
        <f t="shared" si="4"/>
        <v>0</v>
      </c>
    </row>
    <row r="47" spans="1:9" s="19" customFormat="1" ht="56.25">
      <c r="A47" s="54">
        <f t="shared" si="5"/>
        <v>22</v>
      </c>
      <c r="B47" s="92" t="s">
        <v>55</v>
      </c>
      <c r="C47" s="56" t="s">
        <v>29</v>
      </c>
      <c r="D47" s="57">
        <v>71.319999999999993</v>
      </c>
      <c r="E47" s="58"/>
      <c r="F47" s="59" t="str">
        <f t="array" ref="F47">+numtext(E47)</f>
        <v>CERO PESOS 00/100 M.N.</v>
      </c>
      <c r="G47" s="60">
        <f t="shared" si="4"/>
        <v>0</v>
      </c>
    </row>
    <row r="48" spans="1:9" s="19" customFormat="1" ht="45">
      <c r="A48" s="54">
        <f t="shared" si="5"/>
        <v>23</v>
      </c>
      <c r="B48" s="92" t="s">
        <v>58</v>
      </c>
      <c r="C48" s="56" t="s">
        <v>29</v>
      </c>
      <c r="D48" s="57">
        <v>110.9</v>
      </c>
      <c r="E48" s="58"/>
      <c r="F48" s="59" t="str">
        <f t="array" ref="F48">+numtext(E48)</f>
        <v>CERO PESOS 00/100 M.N.</v>
      </c>
      <c r="G48" s="60">
        <f t="shared" si="4"/>
        <v>0</v>
      </c>
    </row>
    <row r="49" spans="1:7" s="19" customFormat="1" ht="45">
      <c r="A49" s="54">
        <f t="shared" si="5"/>
        <v>24</v>
      </c>
      <c r="B49" s="92" t="s">
        <v>59</v>
      </c>
      <c r="C49" s="56" t="s">
        <v>21</v>
      </c>
      <c r="D49" s="57">
        <v>565.94000000000005</v>
      </c>
      <c r="E49" s="58"/>
      <c r="F49" s="59" t="str">
        <f t="array" ref="F49">+numtext(E49)</f>
        <v>CERO PESOS 00/100 M.N.</v>
      </c>
      <c r="G49" s="60">
        <f t="shared" si="4"/>
        <v>0</v>
      </c>
    </row>
    <row r="50" spans="1:7" s="16" customFormat="1" ht="15.75" customHeight="1">
      <c r="A50" s="54"/>
      <c r="B50" s="92"/>
      <c r="C50" s="56"/>
      <c r="D50" s="57"/>
      <c r="E50" s="58"/>
      <c r="F50" s="59"/>
      <c r="G50" s="60"/>
    </row>
    <row r="51" spans="1:7" s="96" customFormat="1">
      <c r="A51" s="54"/>
      <c r="B51" s="92"/>
      <c r="C51" s="56"/>
      <c r="D51" s="57"/>
      <c r="E51" s="58"/>
      <c r="F51" s="59"/>
      <c r="G51" s="60"/>
    </row>
    <row r="52" spans="1:7" s="96" customFormat="1">
      <c r="A52" s="54"/>
      <c r="B52" s="92"/>
      <c r="C52" s="56"/>
      <c r="D52" s="57"/>
      <c r="E52" s="58"/>
      <c r="F52" s="59"/>
      <c r="G52" s="60"/>
    </row>
    <row r="53" spans="1:7" s="16" customFormat="1">
      <c r="A53" s="54"/>
      <c r="B53" s="92"/>
      <c r="C53" s="56"/>
      <c r="D53" s="57"/>
      <c r="E53" s="58"/>
      <c r="F53" s="59"/>
      <c r="G53" s="60"/>
    </row>
    <row r="54" spans="1:7" ht="15.75">
      <c r="A54" s="82"/>
      <c r="B54" s="83" t="s">
        <v>22</v>
      </c>
      <c r="C54" s="84"/>
      <c r="D54" s="85"/>
      <c r="E54" s="82"/>
      <c r="F54" s="82"/>
      <c r="G54" s="82"/>
    </row>
    <row r="55" spans="1:7">
      <c r="A55" s="38"/>
      <c r="B55" s="74"/>
      <c r="C55" s="67"/>
      <c r="D55" s="68"/>
      <c r="E55" s="69"/>
      <c r="F55" s="70"/>
      <c r="G55" s="71"/>
    </row>
    <row r="56" spans="1:7" ht="30.75" customHeight="1">
      <c r="A56" s="38"/>
      <c r="B56" s="46" t="str">
        <f>+B7</f>
        <v>Construcción de estructura, albañilerías en talleres del Centro de Autismo de Puerto Vallarta, Jalisco.</v>
      </c>
      <c r="C56" s="47"/>
      <c r="D56" s="47"/>
      <c r="E56" s="47"/>
      <c r="F56" s="47"/>
      <c r="G56" s="48">
        <f>+G17</f>
        <v>0</v>
      </c>
    </row>
    <row r="57" spans="1:7">
      <c r="A57" s="49" t="s">
        <v>20</v>
      </c>
      <c r="B57" s="50" t="str">
        <f t="shared" ref="B57:B63" si="6">+VLOOKUP($A57,$A$17:$G$53,2,0)</f>
        <v>EDIFICIO DE TALLERES</v>
      </c>
      <c r="C57" s="51"/>
      <c r="D57" s="52"/>
      <c r="E57" s="53"/>
      <c r="F57" s="53"/>
      <c r="G57" s="72">
        <f t="shared" ref="G57:G63" si="7">+VLOOKUP($A57,$A$17:$G$53,7,0)</f>
        <v>0</v>
      </c>
    </row>
    <row r="58" spans="1:7">
      <c r="A58" s="75" t="s">
        <v>27</v>
      </c>
      <c r="B58" s="76" t="str">
        <f t="shared" si="6"/>
        <v>ALBAÑILERIAS TALLERES</v>
      </c>
      <c r="C58" s="51"/>
      <c r="D58" s="52"/>
      <c r="E58" s="53"/>
      <c r="F58" s="53"/>
      <c r="G58" s="66">
        <f t="shared" si="7"/>
        <v>0</v>
      </c>
    </row>
    <row r="59" spans="1:7" s="96" customFormat="1">
      <c r="A59" s="93" t="s">
        <v>32</v>
      </c>
      <c r="B59" s="94" t="str">
        <f t="shared" si="6"/>
        <v xml:space="preserve">MUROS DE CARGA </v>
      </c>
      <c r="C59" s="63"/>
      <c r="D59" s="64"/>
      <c r="E59" s="64"/>
      <c r="F59" s="59"/>
      <c r="G59" s="95">
        <f t="shared" si="7"/>
        <v>0</v>
      </c>
    </row>
    <row r="60" spans="1:7" s="96" customFormat="1">
      <c r="A60" s="93" t="s">
        <v>33</v>
      </c>
      <c r="B60" s="94" t="str">
        <f t="shared" si="6"/>
        <v>RECUBRIMIENTOS</v>
      </c>
      <c r="C60" s="63"/>
      <c r="D60" s="64"/>
      <c r="E60" s="64"/>
      <c r="F60" s="59"/>
      <c r="G60" s="95">
        <f t="shared" si="7"/>
        <v>0</v>
      </c>
    </row>
    <row r="61" spans="1:7">
      <c r="A61" s="75" t="s">
        <v>28</v>
      </c>
      <c r="B61" s="76" t="str">
        <f t="shared" si="6"/>
        <v>ESTRUCTURA TALLERES</v>
      </c>
      <c r="C61" s="51"/>
      <c r="D61" s="52"/>
      <c r="E61" s="53"/>
      <c r="F61" s="53"/>
      <c r="G61" s="66">
        <f t="shared" si="7"/>
        <v>0</v>
      </c>
    </row>
    <row r="62" spans="1:7" s="96" customFormat="1">
      <c r="A62" s="93" t="s">
        <v>34</v>
      </c>
      <c r="B62" s="94" t="str">
        <f t="shared" si="6"/>
        <v>TRABES</v>
      </c>
      <c r="C62" s="63"/>
      <c r="D62" s="64"/>
      <c r="E62" s="64"/>
      <c r="F62" s="59"/>
      <c r="G62" s="95">
        <f t="shared" si="7"/>
        <v>0</v>
      </c>
    </row>
    <row r="63" spans="1:7" s="96" customFormat="1">
      <c r="A63" s="93" t="s">
        <v>35</v>
      </c>
      <c r="B63" s="94" t="str">
        <f t="shared" si="6"/>
        <v>LOSAS TALLERES</v>
      </c>
      <c r="C63" s="63"/>
      <c r="D63" s="64"/>
      <c r="E63" s="64"/>
      <c r="F63" s="59"/>
      <c r="G63" s="95">
        <f t="shared" si="7"/>
        <v>0</v>
      </c>
    </row>
    <row r="64" spans="1:7">
      <c r="A64" s="93"/>
      <c r="B64" s="94"/>
      <c r="C64" s="63"/>
      <c r="D64" s="64"/>
      <c r="E64" s="64"/>
      <c r="F64" s="59"/>
      <c r="G64" s="95"/>
    </row>
    <row r="65" spans="1:7">
      <c r="A65" s="93"/>
      <c r="B65" s="94"/>
      <c r="C65" s="63"/>
      <c r="D65" s="64"/>
      <c r="E65" s="64"/>
      <c r="F65" s="59"/>
      <c r="G65" s="95"/>
    </row>
    <row r="66" spans="1:7">
      <c r="A66" s="93"/>
      <c r="B66" s="94"/>
      <c r="C66" s="63"/>
      <c r="D66" s="64"/>
      <c r="E66" s="64"/>
      <c r="F66" s="59"/>
      <c r="G66" s="95"/>
    </row>
    <row r="67" spans="1:7">
      <c r="A67" s="93"/>
      <c r="B67" s="94"/>
      <c r="C67" s="63"/>
      <c r="D67" s="64"/>
      <c r="E67" s="64"/>
      <c r="F67" s="59"/>
      <c r="G67" s="95"/>
    </row>
    <row r="68" spans="1:7">
      <c r="A68" s="93"/>
      <c r="B68" s="94"/>
      <c r="C68" s="63"/>
      <c r="D68" s="64"/>
      <c r="E68" s="64"/>
      <c r="F68" s="59"/>
      <c r="G68" s="95"/>
    </row>
    <row r="69" spans="1:7">
      <c r="A69" s="93"/>
      <c r="B69" s="94"/>
      <c r="C69" s="63"/>
      <c r="D69" s="64"/>
      <c r="E69" s="64"/>
      <c r="F69" s="59"/>
      <c r="G69" s="95"/>
    </row>
    <row r="70" spans="1:7">
      <c r="A70" s="93"/>
      <c r="B70" s="94"/>
      <c r="C70" s="63"/>
      <c r="D70" s="64"/>
      <c r="E70" s="64"/>
      <c r="F70" s="59"/>
      <c r="G70" s="95"/>
    </row>
    <row r="71" spans="1:7">
      <c r="A71" s="93"/>
      <c r="B71" s="94"/>
      <c r="C71" s="63"/>
      <c r="D71" s="64"/>
      <c r="E71" s="64"/>
      <c r="F71" s="59"/>
      <c r="G71" s="95"/>
    </row>
    <row r="72" spans="1:7">
      <c r="A72" s="93"/>
      <c r="B72" s="94"/>
      <c r="C72" s="63"/>
      <c r="D72" s="64"/>
      <c r="E72" s="64"/>
      <c r="F72" s="59"/>
      <c r="G72" s="95"/>
    </row>
    <row r="73" spans="1:7">
      <c r="A73" s="93"/>
      <c r="B73" s="94"/>
      <c r="C73" s="63"/>
      <c r="D73" s="64"/>
      <c r="E73" s="64"/>
      <c r="F73" s="59"/>
      <c r="G73" s="95"/>
    </row>
    <row r="74" spans="1:7">
      <c r="A74" s="93"/>
      <c r="B74" s="94"/>
      <c r="C74" s="63"/>
      <c r="D74" s="64"/>
      <c r="E74" s="64"/>
      <c r="F74" s="59"/>
      <c r="G74" s="95"/>
    </row>
    <row r="75" spans="1:7">
      <c r="A75" s="93"/>
      <c r="B75" s="94"/>
      <c r="C75" s="63"/>
      <c r="D75" s="64"/>
      <c r="E75" s="64"/>
      <c r="F75" s="59"/>
      <c r="G75" s="95"/>
    </row>
    <row r="76" spans="1:7">
      <c r="A76" s="93"/>
      <c r="B76" s="94"/>
      <c r="C76" s="63"/>
      <c r="D76" s="64"/>
      <c r="E76" s="64"/>
      <c r="F76" s="59"/>
      <c r="G76" s="95"/>
    </row>
    <row r="77" spans="1:7">
      <c r="A77" s="93"/>
      <c r="B77" s="94"/>
      <c r="C77" s="63"/>
      <c r="D77" s="64"/>
      <c r="E77" s="64"/>
      <c r="F77" s="59"/>
      <c r="G77" s="95"/>
    </row>
    <row r="78" spans="1:7">
      <c r="A78" s="49"/>
      <c r="B78" s="50"/>
      <c r="C78" s="51"/>
      <c r="D78" s="52"/>
      <c r="E78" s="69"/>
      <c r="F78" s="53"/>
      <c r="G78" s="73"/>
    </row>
    <row r="79" spans="1:7" ht="15" customHeight="1">
      <c r="A79" s="7" t="s">
        <v>23</v>
      </c>
      <c r="B79" s="7"/>
      <c r="C79" s="7"/>
      <c r="D79" s="7"/>
      <c r="E79" s="7"/>
      <c r="F79" s="80" t="s">
        <v>24</v>
      </c>
      <c r="G79" s="81">
        <f>+G56</f>
        <v>0</v>
      </c>
    </row>
    <row r="80" spans="1:7">
      <c r="A80" s="7" t="str">
        <f>+numtext(G81)</f>
        <v>CERO PESOS 00/100 M.N.</v>
      </c>
      <c r="B80" s="7"/>
      <c r="C80" s="7"/>
      <c r="D80" s="7"/>
      <c r="E80" s="7"/>
      <c r="F80" s="80" t="s">
        <v>25</v>
      </c>
      <c r="G80" s="81">
        <f>ROUND(G79*0.16,2)</f>
        <v>0</v>
      </c>
    </row>
    <row r="81" spans="1:7">
      <c r="A81" s="86"/>
      <c r="B81" s="86"/>
      <c r="C81" s="86"/>
      <c r="D81" s="86"/>
      <c r="E81" s="86"/>
      <c r="F81" s="80" t="s">
        <v>26</v>
      </c>
      <c r="G81" s="81">
        <f>+G79+G80</f>
        <v>0</v>
      </c>
    </row>
    <row r="82" spans="1:7">
      <c r="G82" s="98"/>
    </row>
  </sheetData>
  <autoFilter ref="A16:G81" xr:uid="{00000000-0009-0000-0000-000000000000}"/>
  <mergeCells count="15">
    <mergeCell ref="A80:E80"/>
    <mergeCell ref="C10:F10"/>
    <mergeCell ref="B11:B12"/>
    <mergeCell ref="C11:F12"/>
    <mergeCell ref="G11:G12"/>
    <mergeCell ref="A14:G14"/>
    <mergeCell ref="A79:E79"/>
    <mergeCell ref="C1:F1"/>
    <mergeCell ref="C3:F5"/>
    <mergeCell ref="B4:B5"/>
    <mergeCell ref="C6:E6"/>
    <mergeCell ref="B7:B9"/>
    <mergeCell ref="C7:E7"/>
    <mergeCell ref="C8:E8"/>
    <mergeCell ref="C9:E9"/>
  </mergeCells>
  <conditionalFormatting sqref="A20">
    <cfRule type="duplicateValues" dxfId="23" priority="30"/>
  </conditionalFormatting>
  <conditionalFormatting sqref="A21">
    <cfRule type="duplicateValues" dxfId="22" priority="27"/>
  </conditionalFormatting>
  <conditionalFormatting sqref="A33">
    <cfRule type="duplicateValues" dxfId="21" priority="25"/>
  </conditionalFormatting>
  <conditionalFormatting sqref="A38">
    <cfRule type="duplicateValues" dxfId="20" priority="22"/>
  </conditionalFormatting>
  <conditionalFormatting sqref="A39">
    <cfRule type="duplicateValues" dxfId="19" priority="20"/>
  </conditionalFormatting>
  <conditionalFormatting sqref="A43">
    <cfRule type="duplicateValues" dxfId="18" priority="18"/>
  </conditionalFormatting>
  <conditionalFormatting sqref="A58 A61">
    <cfRule type="duplicateValues" dxfId="17" priority="336"/>
  </conditionalFormatting>
  <conditionalFormatting sqref="A59:A60">
    <cfRule type="duplicateValues" dxfId="16" priority="312"/>
  </conditionalFormatting>
  <conditionalFormatting sqref="A62">
    <cfRule type="duplicateValues" dxfId="15" priority="113"/>
  </conditionalFormatting>
  <conditionalFormatting sqref="A63">
    <cfRule type="duplicateValues" dxfId="14" priority="320"/>
  </conditionalFormatting>
  <conditionalFormatting sqref="A64:A77">
    <cfRule type="duplicateValues" dxfId="13" priority="340"/>
  </conditionalFormatting>
  <conditionalFormatting sqref="B20">
    <cfRule type="duplicateValues" dxfId="12" priority="31"/>
  </conditionalFormatting>
  <conditionalFormatting sqref="B21">
    <cfRule type="duplicateValues" dxfId="11" priority="26"/>
  </conditionalFormatting>
  <conditionalFormatting sqref="B33">
    <cfRule type="duplicateValues" dxfId="10" priority="24"/>
  </conditionalFormatting>
  <conditionalFormatting sqref="B38">
    <cfRule type="duplicateValues" dxfId="9" priority="23"/>
  </conditionalFormatting>
  <conditionalFormatting sqref="B39">
    <cfRule type="duplicateValues" dxfId="8" priority="19"/>
  </conditionalFormatting>
  <conditionalFormatting sqref="B43">
    <cfRule type="duplicateValues" dxfId="7" priority="17"/>
  </conditionalFormatting>
  <conditionalFormatting sqref="B58 B61">
    <cfRule type="duplicateValues" dxfId="6" priority="338"/>
  </conditionalFormatting>
  <conditionalFormatting sqref="B59:B60">
    <cfRule type="duplicateValues" dxfId="5" priority="313"/>
  </conditionalFormatting>
  <conditionalFormatting sqref="B62">
    <cfRule type="duplicateValues" dxfId="4" priority="112"/>
  </conditionalFormatting>
  <conditionalFormatting sqref="B63">
    <cfRule type="duplicateValues" dxfId="3" priority="321"/>
  </conditionalFormatting>
  <conditionalFormatting sqref="B64:B77">
    <cfRule type="duplicateValues" dxfId="2" priority="341"/>
  </conditionalFormatting>
  <conditionalFormatting sqref="F17:F53">
    <cfRule type="containsText" dxfId="1" priority="21" operator="containsText" text="CERO">
      <formula>NOT(ISERROR(SEARCH("CERO",F17)))</formula>
    </cfRule>
  </conditionalFormatting>
  <conditionalFormatting sqref="F59:F77">
    <cfRule type="containsText" dxfId="0" priority="111" operator="containsText" text="CERO">
      <formula>NOT(ISERROR(SEARCH("CERO",F59)))</formula>
    </cfRule>
  </conditionalFormatting>
  <pageMargins left="0.196850393700787" right="0.196850393700787" top="0.196850393700787" bottom="0.196850393700787" header="0.511811023622047" footer="0"/>
  <pageSetup scale="76" fitToHeight="0" orientation="landscape" useFirstPageNumber="1" horizontalDpi="300" verticalDpi="300" r:id="rId1"/>
  <headerFooter>
    <oddFooter>&amp;CPágina &amp;P de &amp;N</oddFooter>
  </headerFooter>
  <rowBreaks count="1" manualBreakCount="1">
    <brk id="53" max="16383" man="1"/>
  </rowBreaks>
  <colBreaks count="1" manualBreakCount="1">
    <brk id="7" max="1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</vt:lpstr>
      <vt:lpstr>CATALOGO!Área_de_impresión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ANGELICA VANESA GRANO CASTELLON.</cp:lastModifiedBy>
  <cp:revision>10</cp:revision>
  <cp:lastPrinted>2026-07-29T19:10:00Z</cp:lastPrinted>
  <dcterms:created xsi:type="dcterms:W3CDTF">2020-01-21T15:53:00Z</dcterms:created>
  <dcterms:modified xsi:type="dcterms:W3CDTF">2026-08-13T22:52:26Z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