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228"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32-2026\"/>
    </mc:Choice>
  </mc:AlternateContent>
  <bookViews>
    <workbookView xWindow="-98" yWindow="-98" windowWidth="21795" windowHeight="12975" tabRatio="500" activeTab="0"/>
  </bookViews>
  <sheets>
    <sheet name="CATALOGO" sheetId="6" r:id="rId3"/>
  </sheets>
  <definedNames>
    <definedName name="_xlnm._FilterDatabase" localSheetId="0" hidden="1">CATALOGO!$A$16:$G$691</definedName>
    <definedName name="area" localSheetId="0">#REF!</definedName>
    <definedName name="area">#REF!</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6" l="1"/>
</calcChain>
</file>

<file path=xl/sharedStrings.xml><?xml version="1.0" encoding="utf-8"?>
<sst xmlns="http://schemas.openxmlformats.org/spreadsheetml/2006/main" count="1704" uniqueCount="655">
  <si>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</si>
  <si>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</si>
  <si>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</si>
  <si>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</si>
  <si>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</si>
  <si>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</si>
  <si>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</si>
  <si>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</si>
  <si>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</si>
  <si>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</si>
  <si>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</si>
  <si>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</si>
  <si>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</si>
  <si>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</si>
  <si>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</si>
  <si>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</si>
  <si>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</si>
  <si>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</si>
  <si>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</si>
  <si>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</si>
  <si>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</si>
  <si>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SIOP-001</t>
  </si>
  <si>
    <t>M2</t>
  </si>
  <si>
    <t>SIOP-002</t>
  </si>
  <si>
    <t>SIOP-003</t>
  </si>
  <si>
    <t>SIOP-004</t>
  </si>
  <si>
    <t>SIOP-005</t>
  </si>
  <si>
    <t>PZA</t>
  </si>
  <si>
    <t>SIOP-006</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</si>
  <si>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</si>
  <si>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</si>
  <si>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</si>
  <si>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</si>
  <si>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</si>
  <si>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</si>
  <si>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</si>
  <si>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</si>
  <si>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</si>
  <si>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</si>
  <si>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</si>
  <si>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</si>
  <si>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</si>
  <si>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</si>
  <si>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</si>
  <si>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</si>
  <si>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</si>
  <si>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</si>
  <si>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</si>
  <si>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M</t>
  </si>
  <si>
    <t>KG</t>
  </si>
  <si>
    <t>RESUMEN DE PARTIDAS</t>
  </si>
  <si>
    <t>SUBTOTAL M. N.</t>
  </si>
  <si>
    <t>IVA M. N.</t>
  </si>
  <si>
    <t>TOTAL M. N.</t>
  </si>
  <si>
    <t>SIOP-026</t>
  </si>
  <si>
    <t>SIOP-027</t>
  </si>
  <si>
    <t>SIOP-028</t>
  </si>
  <si>
    <t>SIOP-029</t>
  </si>
  <si>
    <t>SIOP-030</t>
  </si>
  <si>
    <t>SIOP-031</t>
  </si>
  <si>
    <t>SIOP-032</t>
  </si>
  <si>
    <t>SIOP-033</t>
  </si>
  <si>
    <t>SIOP-034</t>
  </si>
  <si>
    <t>SIOP-035</t>
  </si>
  <si>
    <t>SIOP-036</t>
  </si>
  <si>
    <t>SIOP-037</t>
  </si>
  <si>
    <t>SIOP-038</t>
  </si>
  <si>
    <t>SIOP-039</t>
  </si>
  <si>
    <t>SIOP-040</t>
  </si>
  <si>
    <t>SIOP-041</t>
  </si>
  <si>
    <t>SIOP-042</t>
  </si>
  <si>
    <t>SIOP-043</t>
  </si>
  <si>
    <t>SIOP-044</t>
  </si>
  <si>
    <t>SIOP-045</t>
  </si>
  <si>
    <t>SIOP-046</t>
  </si>
  <si>
    <t>SIOP-047</t>
  </si>
  <si>
    <t>SIOP-048</t>
  </si>
  <si>
    <t>SIOP-049</t>
  </si>
  <si>
    <t>SIOP-050</t>
  </si>
  <si>
    <t>SIOP-051</t>
  </si>
  <si>
    <t>SIOP-052</t>
  </si>
  <si>
    <t>SIOP-146</t>
  </si>
  <si>
    <t>SIOP-147</t>
  </si>
  <si>
    <t>SIOP-148</t>
  </si>
  <si>
    <t>SIOP-149</t>
  </si>
  <si>
    <t>SIOP-150</t>
  </si>
  <si>
    <t>SIOP-151</t>
  </si>
  <si>
    <t>SIOP-152</t>
  </si>
  <si>
    <t>SIOP-153</t>
  </si>
  <si>
    <t>SIOP-154</t>
  </si>
  <si>
    <t>SIOP-155</t>
  </si>
  <si>
    <t>SIOP-156</t>
  </si>
  <si>
    <t>SIOP-157</t>
  </si>
  <si>
    <t>SIOP-158</t>
  </si>
  <si>
    <t>SIOP-159</t>
  </si>
  <si>
    <t>SIOP-160</t>
  </si>
  <si>
    <t>SIOP-161</t>
  </si>
  <si>
    <t>SIOP-162</t>
  </si>
  <si>
    <t>SIOP-163</t>
  </si>
  <si>
    <t>SIOP-164</t>
  </si>
  <si>
    <t>SIOP-165</t>
  </si>
  <si>
    <t>SIOP-166</t>
  </si>
  <si>
    <t>SIOP-167</t>
  </si>
  <si>
    <t>SIOP-168</t>
  </si>
  <si>
    <t>SIOP-169</t>
  </si>
  <si>
    <t>SIOP-170</t>
  </si>
  <si>
    <t>SIOP-171</t>
  </si>
  <si>
    <t>SIOP-172</t>
  </si>
  <si>
    <t>SIOP-175</t>
  </si>
  <si>
    <t>SIOP-176</t>
  </si>
  <si>
    <t>SIOP-177</t>
  </si>
  <si>
    <t>SIOP-178</t>
  </si>
  <si>
    <t>SIOP-179</t>
  </si>
  <si>
    <t>SIOP-180</t>
  </si>
  <si>
    <t>SIOP-181</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</si>
  <si>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</si>
  <si>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</si>
  <si>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</si>
  <si>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</si>
  <si>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</si>
  <si>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</si>
  <si>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</si>
  <si>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</si>
  <si>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</si>
  <si>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</si>
  <si>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</si>
  <si>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</si>
  <si>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</si>
  <si>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</si>
  <si>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</si>
  <si>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</si>
  <si>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</si>
  <si>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</si>
  <si>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</si>
  <si>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</si>
  <si>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</si>
  <si>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SIOP-402</t>
  </si>
  <si>
    <t>SIOP-403</t>
  </si>
  <si>
    <t>SIOP-404</t>
  </si>
  <si>
    <t>SIOP-405</t>
  </si>
  <si>
    <t>SIOP-406</t>
  </si>
  <si>
    <t>SIOP-407</t>
  </si>
  <si>
    <t>SIOP-408</t>
  </si>
  <si>
    <t>SIOP-409</t>
  </si>
  <si>
    <t>SIOP-410</t>
  </si>
  <si>
    <t>SIOP-411</t>
  </si>
  <si>
    <t>SIOP-412</t>
  </si>
  <si>
    <t>SIOP-413</t>
  </si>
  <si>
    <t>SIOP-414</t>
  </si>
  <si>
    <t>SIOP-415</t>
  </si>
  <si>
    <t>SIOP-416</t>
  </si>
  <si>
    <t>SIOP-417</t>
  </si>
  <si>
    <t>SIOP-418</t>
  </si>
  <si>
    <t>SIOP-419</t>
  </si>
  <si>
    <t>SIOP-420</t>
  </si>
  <si>
    <t>SIOP-421</t>
  </si>
  <si>
    <t>SIOP-422</t>
  </si>
  <si>
    <t>SIOP-423</t>
  </si>
  <si>
    <t>SIOP-424</t>
  </si>
  <si>
    <t>SIOP-425</t>
  </si>
  <si>
    <t>SIOP-426</t>
  </si>
  <si>
    <t>SIOP-427</t>
  </si>
  <si>
    <t>SIOP-428</t>
  </si>
  <si>
    <t>SIOP-429</t>
  </si>
  <si>
    <t>SIOP-430</t>
  </si>
  <si>
    <t>SIOP-431</t>
  </si>
  <si>
    <t>SIOP-434</t>
  </si>
  <si>
    <t>SIOP-435</t>
  </si>
  <si>
    <t>SIOP-436</t>
  </si>
  <si>
    <t>SIOP-437</t>
  </si>
  <si>
    <t>SIOP-438</t>
  </si>
  <si>
    <t>SIOP-439</t>
  </si>
  <si>
    <t>SIOP-440</t>
  </si>
  <si>
    <t>SIOP-441</t>
  </si>
  <si>
    <t>SIOP-442</t>
  </si>
  <si>
    <t>SIOP-443</t>
  </si>
  <si>
    <t>SIOP-444</t>
  </si>
  <si>
    <t>SIOP-445</t>
  </si>
  <si>
    <t>SIOP-446</t>
  </si>
  <si>
    <t>SIOP-447</t>
  </si>
  <si>
    <t>SIOP-448</t>
  </si>
  <si>
    <t>SIOP-449</t>
  </si>
  <si>
    <t>SIOP-450</t>
  </si>
  <si>
    <t>A1</t>
  </si>
  <si>
    <t>PRELIMINARES</t>
  </si>
  <si>
    <t>TRAZO Y NIVELACION CON EQUIPO TOPOGRAFICO, ESTABLECIENDO EJES DE REFERRENCIA Y BANCOS DE NIVEL, INCLUYE: MATERIALES, MANO DE OBRA, EQUIPO, HERRAMIENTA, EQUIPO DE SEGURIDAD Y TODO LO NECESARIO PARA SU CORRECTA EJECUCION.</t>
  </si>
  <si>
    <t>CORTE CON DISCO DE DIAMANTE HASTA 1/3 DE ESPESOR DE LA LOSA Y HASTA 3 MM DE ANCHO. INCLUYE: EQUIPO, PREPARACIONES Y MANO DE OBRA. (NORMA S.C.T. N-CSV-CAR-2-02-005/02)</t>
  </si>
  <si>
    <t>TAPIAL DE 2.40 M DE ALTURA A BASE DE POSTES CON POLIN DE 4"X4" DE MADERA DE PINO DE 3A, HINCADOS EN EL TERRENO CON CONTRAVENTEOS A BASE DE BARROTE DE PINO DE 1 1/2"X 3 1/2" Y TRIPLAY DE PINO DE 16 MM, DE ESPESOR, INCLUYE: DESINSTALACIÓN Y RECUPERACIÓN EN FAVOR DEL CONTRATISTA, MANO DE OBRA, EQUIPO, HERRAMIENTA, MANO DE OBRA Y TODO LO NECESARIO PARA SU CORRECTA EJECUCION.</t>
  </si>
  <si>
    <t>DEMOLICIÓN DE LOSA DE CONCRETO SIMPLE DE 10 A 25 CM DE ESPESOR POR MEDIOS MANUALES CON EQUIPO LIGERO (ROMPEDOR ELECTRICO 30KG Y GENERADOR DE 10,000W A GASOLINA), EL CONCEPTO INCLUYE: ACARREO EN CARRETILLA DE MATERIAL PRODUCTO DE LA DEMOLICIÓN HASTA 20MT A LA PRIMER ESTACIÓN, MANO DE OBRA, EQUIPO Y HERRAMIENTA.</t>
  </si>
  <si>
    <t>M3</t>
  </si>
  <si>
    <t>EXCAVACIÓN POR MEDIOS MANUALES A UNA PROFUNDIDAD PROMEDIO DE 0.00 A 3.00 M, EN MATERIAL TIPO II, COMPACTADO NATURAL, INCLUYE: MANO DE OBRA, HERRAMIENTA Y EQUIPO.</t>
  </si>
  <si>
    <t>CARGA MECÁNICA Y ACARREO EN CAMION 1 ER. KILOMETRO, DE MATERIAL PRODUCTO DE EXCAVACIÓN Y/O DEMOLICIÓN, INCLUYE: MANO DE OBRA, EQUIPO Y HERRAMIENTA, MEDIDO EN SECCION DE PROYECTO.(NORMA S. C. T. N-CTR-CAR-1-01-013-00).</t>
  </si>
  <si>
    <t>ACARREO EN CAMION A KILÓMETROS SUBSECUENTES DE MATERIAL PRODUCTO DE EXCAVACIÓN Y/O DEMOLICIÓN, INCLUYE: MANO DE OBRA, EQUIPO Y HERRAMIENTA, MEDIDO EN SECCION DE PROYECTO. (NORMA S. C. T. N-CTR-CAR-1-01-013-00)</t>
  </si>
  <si>
    <t>M3/KM</t>
  </si>
  <si>
    <t>A2</t>
  </si>
  <si>
    <t>CIMENTACIÓN</t>
  </si>
  <si>
    <t>AFINE Y CONFORMACIÓN DE TERRENO DE 5 A 15CM DE ESPESOR COMPACTADO EN CAPAS NO MAYORES DE 15 CM CON EQUIPO DE IMPACTO BAILARINA, EL CONCEPTO INCLUYE: AGUA EN PIPA, CONFORMACIÓN, ACARREO DE MATERIAL DESDE 20MT PRIMER ESTACIÓN, HUMEDAD OPTIMA, MANO DE OBRA, EQUIPO Y HERRAMIENTA..</t>
  </si>
  <si>
    <t>PLANTILLA DE 5 CM DE ESPESOR DE CONCRETO HECHO EN OBRA, F´C=100 KG/CM2, INCLUYE: MATERIALES, COLADO, EXTENDIDO, NIVELACIÓN, CIMBRA METALICA DE FORNTERA, MANO DE OBRA, EQUIPO Y HERRAMIENTA.</t>
  </si>
  <si>
    <t>SUMINISTRO Y COLOCACION DE ACERO DE REFUERZO FY=4,200 KG/CM2 (G.E.), CUALQUIER DIAMETRO, EN CIMENTACION, INCLUYE: HABILITADO, ARMADO, PRUEBAS DE TENSION, CORTES, DESPERDICIOS, GANCHOS, DOBLECES, TRASLAPES, AMARRES, SILLETAS, SEPARADORES, APOYOS, ALAMBRE RECOCIDO, ACARREO AL LUGAR DE SU UTILIZACION, MANO DE OBRA Y HERRAMIENTA Y TODO LO NECESARIO PARA SU CORRECTA EJECUCION.</t>
  </si>
  <si>
    <t>CIMBRA COMUN EN MADERA DE PINO, INCLUYE: MATERIAL, HABILITADO, CHAFLANES, PUNTALES, DESMOLDANTE, CLAVOS, DESCIMBRA, LIMPIEZAS, MANO DE OBRA Y HERRAMIENTA.</t>
  </si>
  <si>
    <t>SUMINISTRO Y COLOCACION DE CONCRETO HECHO EN OBRA F'C=250 KG/CM2, T.M.A 3/4", INCLUYE: SUMINISTRO, COLOCACION, COLADO, MATERIALES, VIBRADO, MANO DE OBRA Y TODO LO NECESARIO PARA SU CORRECTA EJECUCION.</t>
  </si>
  <si>
    <t>SUMINISTRO Y COLOCACION DE PLACA DE ACERO A-36 DE 1" DE ESPESOR DE 40X40 CM, CON 6 PERFORACIONES PARA RECIBIR ANCLAS DE 5/8" , INCLUYE: MATERIALES, DESPERDICIOS, MANO DE OBRA, HERRAMIENTA Y EQUIPO NECESARIO PARA SU CORRECTA EJECUCION.</t>
  </si>
  <si>
    <t>ANCLA CON REDONDO LISO A36 DE 5/8" DE DIÁMETRO X 45 CM DE LONGITUD DE DESARROLLO, CON 10 CM DE ROSCA, CON 1 JUEGO DE TUERCA HEXAGONAL Y RONDANA PLANA Y DE PRESIÓN, AHOGADAS EN DADO PARA RECIBIR COLUMNA, INCLUYE: SUMINISTRO, INSTALACIÓN, FABRICACIÓN, CORTE, ROSCA, DESPERDICIOS, NIVELACIÓN, MANO DE OBRA, HERRAMIENTA Y EQUIPO.</t>
  </si>
  <si>
    <t>RELLENO COMPACTADO CON MATERIAL DE BANCO CON PISON DE MANO, AGREGANDO HUMEDAD OPTIMA, EL CONCEPTO INCLUYE: AGUA EN PIPA, ACARREOS, HERRAMIENTAS, EQUIPO Y MANO DE OBRA.</t>
  </si>
  <si>
    <t>A3</t>
  </si>
  <si>
    <t>BANCA DE CONCRETO</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</si>
  <si>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</si>
  <si>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SUMINISTRO Y COLOCACION DE CONCRETO HECHO EN OBRA F'C=250 KG/CM2, T.M.A 3/8", REV. 12, ACABADO LAVADO, INCLUYE: SUMINISTRO, COLOCACION, COLADO, MATERIALES, VIBRADO, MANO DE OBRA Y TODO LO NECESARIO PARA SU CORRECTA EJECUCION.</t>
  </si>
  <si>
    <t>A4</t>
  </si>
  <si>
    <t>ESTRUCTURA</t>
  </si>
  <si>
    <t>SUMINISTRO, FABRICACIÓN, HABILITADO Y MONTAJE CON GRÚA DE ESTRUCTURA DE ACERO A-36 CON PERFIL COMO HSS, PLACA, VIGA, ÁNGULO, CUADRADO, CIRCULAR, PTR, MONTEN, ETCÉTERA, INCLUYE: DOBLADO, SOLDADURA, DESPATINADO, ELEVACIONES A UNA ALTURA DE HASTA 5 METROS, COMBUSTIBLE, MANO DE OBRA, ACARREO DE LOS MATERIALES HASTA EL LUGAR DE LOS TRABAJOS, EQUIPO, COMBUSTIBLES, DESPERDICIOS, HERRAMIENTA.</t>
  </si>
  <si>
    <t>SUMINISTRO Y COLOCACIÓN DE PINTURA ESMALTE ALQUIDÁLICO, MARCA COMEX O SIMILAR, COLOR SMA, SOBRE ESTRUCTURA METÁLICA EXPUESTA EN EXTERIOR, CON LA PREPARACIÓN DE LA SUPERFICIE Y APLICADA CON AIRLESS, SIN DEJAR ESCURRIMIENTOS Y LIMPIEZA DE LA ZONA DE TRABAJO, INCLUYE: SUMINISTRO, APLICACIÓN, INSUMOS, PRIMERA MANO DE ANTICORROSIVO Y TERMINADO CON PINTURA ESMALTE, ANDAMIOS, MANO DE OBRA, HERRAMIENTA Y EQUIPO.</t>
  </si>
  <si>
    <t xml:space="preserve">SUMINISTRO E INSTALACION DE CANALON DE LAMINA LISA DE CAL.24 CON 30CMS DE DESARROLLO. INCLUYE: SUMINISTRO, MANO DE OBRA Y HERRAMIENTA NECESARIA PARA SU CORRECTA INSTALACION. </t>
  </si>
  <si>
    <t>A5</t>
  </si>
  <si>
    <t>INSTALACION ELECTRICA</t>
  </si>
  <si>
    <t>SUMINISTRO Y COLOCACION DE POSTE METALICO CONICO CIRCULAR DE 9.00 M DE ALTURA, CON DOBLE PERCHA, UNA A 5 M Y LA OTRA A 9 M DE ALTURA, INCLUYE: BRAZOS DE 2"X50 CM Y DE 2"X2.00 M DE LONGITUD, MANO DE OBRA, ACARREOS, HERRAMIENTA, LIMPIEZA Y TODO LO NECESARIO PARA SU CORRECTA INSTALACION.</t>
  </si>
  <si>
    <t>SUMINISTRO Y COLOCACION DE POSTE METALICO CONICO CIRCULAR 5.00 M, INCLUYE: BRAZO DE 2"X50 CM DE LONGITUD, MANO DE OBRA, ACARREOS, HERRAMIENTA, LIMPIEZA Y TODO LO NECESARIO PARA SU CORRECTA INSTALACION.</t>
  </si>
  <si>
    <t>SUMINISTRO Y COLOCACION DE BASE DE CONCRETO RECTANGULAR PREFABRICADA PARA POSTE DE ALUMBRADO MEDIDAS 40 X 40 X 80 CM. INCLUYE: MANO DE OBRA, ACARREOS, HERRAMIENTA, DESPERDICIOS, LIMPIEZA Y TODO LO NECESARIO PARA SU CORRECTA INSTALACION.</t>
  </si>
  <si>
    <t>SUMINISTRO Y COLOCACION DE BASE DE CONCRETO RECTANGULAR PREFABRICADA PARA POSTE DE ALUMBRADO MEDIDAS 40 X 40 X 120 CM. INCLUYE: MANO DE OBRA, ACARREOS, HERRAMIENTA, DESPERDICIOS, LIMPIEZA Y TODO LO NECESARIO PARA SU CORRECTA INSTALACION.</t>
  </si>
  <si>
    <t>SUMINISTRO Y COLOCACIÓN DE GROUT PARA NIVELACIÓN DE COLUMNAS, INCLUYE: MATERIAL, MANO DE OBRA, EQUIPO Y HERRAMIENTA.</t>
  </si>
  <si>
    <t>SUMINISTRO Y COLOCACION DE LUMINARIA PEATONAL SOLAR LED MODELO BI-S8B-50W-CG (220 LM/ W IP 66 - IK 10 - 5700K) MARCA BALDER O SIMILAR A 5M DE ALTURA, INCLUYE: MANO DE OBRA, ACARREOS, HERRAMIENTA, DESPERDICIOS, LIMPIEZA Y TODO LO NECESARIO PARA SU CORRECTA INSTALACION.</t>
  </si>
  <si>
    <t>A6</t>
  </si>
  <si>
    <t>BANQUETA</t>
  </si>
  <si>
    <t>BANQUETA DE 12 CM DE ESPESOR A BASE DE CONCRETO PREMEZCLADO F'C=200 KG/CM2, CON AGREGADO DE 3/8, A 14 DIAS, REFORZADA CON MALLA ELECTROSOLDADA 6-6/10-10, ACABADO LAVADO, INCLUYE: CIMBRA, DESCIMBRA, COLADO, CURADO, MATERIALES, MANO DE OBRA, EQUIPO Y HERRAMIENTA.</t>
  </si>
  <si>
    <t>SUMINISTRO E INSTALACIÓN DE PLACA DE LÁMINA DE ACERO INOXIDABLE CAL. 14, DE 18.00X8.00CM, COLOR NATURAL, CON LOGO DE JALISCO 2026 O LOGOTIPO DE SIOP 2026, COLOCADA EN LOSA DE CONCRETO CON UNA SEPARACIÓN DE 5CM RESPECTO A LOS CORTES DE DISCO INTERCALANDO LOGOS, FIJADA CON 2 VARILLAS #3 SOLDADAS A LAMINA, EL CONCEPTO INCLUYE: MATERIALES, ACARREOS Y MANO DE OBRA.</t>
  </si>
  <si>
    <t>GUARNICION TIPO "I" DE CONCRETO PREMEZCLADO DE F'C=200 KG/CM2 CON AGREGADO DE 3/8", EN SECCIÓN DE 40X40 CM, ACABADO LAVADO EN CORONA Y LATERAL EXPUESTO (15 CM), CHAFLÁN A LO LARGO DE TODA LA ARISTA, CORTES CON DISCO EN CORONA Y PERALTE @ 3.20 O SEGÚN MODULACIÓN DE LOSAS, INCLUYE: MATERIALES, HERRAMIENTA, EQUIPO, CORTES, DESPERDICOS, ACARREOS, CIMBRADO, DESCIMBRADO, CURADO, COLADO, VIBRADO, JUNTA FRIA Y MANO DE OBRA.</t>
  </si>
  <si>
    <t>SUMINISTRO Y COLOCACIÓN DE HUELLA PODOTÁCTIL DE ADVERTENCIA DE CONCRETO VIBROPRENSADO COLOR GRIS OSCURO DE 40X40 Y 5.0 CMS DE ESPESOR, BOTONES DE ADVERTENCIA EN RELIEVE DE 1" DE DIÁMETRO Y 5 MM DE ALTURA, INCLUYE: MATERIAL MANO DE OBRA.</t>
  </si>
  <si>
    <t>SUMINISTRO Y COLOCACIÓN DE BOLARDO FIJO CON CORTE DE LOGOTIPO "JALISCO" EN LÁMINA DE ACERO INOXIDABLE EN CABEZAL, GRABADO EN PLACA METALICA SUPERIOR, FABRICADO CON TUBO DE 6" CEDULA 30 CON MUESCA DE 5MM DE 2" DE ANCHO, PINTADO EN GRIS MARTILLO 312-06 MARCA COMEX, CON DIMENSIONES DE 15 CM DE DIÁMETRO Y 105 CM DE ALTO, ANCLAJE CON DADO DE CONCRETO F'C=150 KG/CM2 DE 40 X 40 X 50 CM, INCLUYE: EL SUMINISTRO Y COLOCACIÓN DEL BOLARDO, LA LIMPIEZA FINAL AL CONCLUIR EL TRABAJO, HERRAMIENTA, EQUIPO, MANO DE OBRA Y TODO LO NECESARIO PARA SU CORRECTA EJECUCIÓN. P.U.O.T.</t>
  </si>
  <si>
    <t>A7</t>
  </si>
  <si>
    <t xml:space="preserve">SEÑALIZACION </t>
  </si>
  <si>
    <t>PINTURA DE TRAFICO EN GUARNICION  DE 27 A 35 CM. DE DESARROLLO, COLOR INDICADO POR SUPERVISION PARA OBRAS DE VIALIDADES. INCLUYE: SUMINISTRO Y APLICACIÓN, MICROESFERA A RAZON DE 800 GRS./LT. DE PINTURA, TRAZO, MATERIAL, MANO DE OBRA,  EQUIPO Y TODO LO NECESARIO PARA SU CORRECTA EJECUCION.</t>
  </si>
  <si>
    <t>SUMINISTRO Y APLICACIÓN DE PINTURA TERMOPLÁSTICA PARA PARADA OFICIAL, QUE SE INTEGRA POR DOS CHEVRONES DE 4.00 M LARGO POR 0.40 M DE ANCHO, LÍNEA DE ALTO DE 3.50 M LARGO POR 0.40 M ANCHO, CINCO TRIÁNGULOS DE 11 M DE LARGO CON LÍNEA DE 0.10 M DE ANCHO Y APLICACIÓN DE LÍNEA CALZADA DE 0.20 M DE ANCHO POR 110 M DE LARGO PARA AMBOS LADOS QUE RODEA PICTOGRAMA. CON APLICACIÓN DE PRIMARIO PARA ASEGURAR EL CORRECTO ANCLAJE DE LA PINTURA Y DE MICROESFERA REFLEJANTE 330 GR/M², APLICADA CON MÁQUINA PINTARRAYA, INCLUYE: TRAZO, SEÑALAMIENTOS, MANO DE OBRA, PREPARACIÓN Y LIMPIEZA AL FINAL DE LA OBRA.</t>
  </si>
  <si>
    <t>SUMINISTRO Y COLOCACIÓN DE TOTEM INFORMATIVO DE 3.20 X 0.80 X 0.125 M, HECHO CON PLACA BASE DE ACERO DE 1/4” DE 1.10 X 0.35 M, ESTRUCTURA DE PTR DE 4” X 4” CAL. 14, FORRADO CON PANEL DE ALUMINIO DE 4 MM, ROTULADO CON VINIL LG PARA EXTERIOR IMPRESIÓN UV Y ANTIGRAFFITI SATINADO, FIJADO CON 4 TAQUETES HILTI KWIK-BOLT 3, INCLUYE: ZAPATA DE CIMENTACIÓN DE 160 X 0.90 X 0.20 M ARMADA CON ACERO DE REFUERZO DE 3/8” 3 A CADA 20 CM EN AMBAS DIRECCIONES Y CONCRETO DE F'C= 200 KG/CM2, PLANTILLA DE 5 CM CON CONCRETO DE F'C= 100 KG/CM2, EXCAVACIÓN DE 1.60 X 0.90 X 0.25 M, DEMOLICIÓN DE CONCRETO DE BANQUETA (1.60 X 0.90 X 0.15 M) PARA FORJADO DE ZAPATA, REPOSICIÓN DE CONCRETO DE BANQUETA, TERMINADO, FIJACIÓN, ACARREO EN CARRETILLA DE LA DEMOLICIÓN, EXCAVACIÓN, MATERIALES, MANO DE OBRA Y HERRAMIENTA.</t>
  </si>
  <si>
    <t>A8</t>
  </si>
  <si>
    <t>LIMPIEZA</t>
  </si>
  <si>
    <t>LIMPIEZA GRUESA DE OBRA, INCLUYE: ACARREO A BANCO DE OBRA, MANO DE OBRA, EQUIPO Y HERRAMIENTA.</t>
  </si>
  <si>
    <t>LIMPIEZA FINA DE LA OBRA PARA ENTREGA, INCLUYE: MATERIALES, MANO DE OBRA, EQUIPO Y HERRAMIENTA.</t>
  </si>
  <si>
    <t>SUMINISTRO Y COLOCACIÓN DE TEJA OLA DE MAR COLOR BARRO OSCURO DE 42 X 33 CM, ASENTADA CON MORTERO CEMENTO ARENA EN PROPORCIÓN 1:3, INCLUYE: ANDAMIOS, MATERIALES, MANO DE OBRA, EQUIPO Y HERRAMIENTA. A 3.00 M DE ALTURA.</t>
  </si>
  <si>
    <t>SUMINISTRO Y COLOCACIÓN DE CABALLETE DE CUMBRERA HECHO CON TEJA OLA DE MAR COLOR BARRO OSCURO DE 42 X 33 CM, ASENTADO CON MORTERO CEMENTO ARENA EN PROPORCIÓN 1:3, INCLUYE: ANDAMIOS, MATERIALES, MANO DE OBRA, EQUIPO Y HERRAMIENTA. A 3.00 M DE ALTURA.</t>
  </si>
  <si>
    <t>B</t>
  </si>
  <si>
    <t>B1</t>
  </si>
  <si>
    <t>B2</t>
  </si>
  <si>
    <t>B3</t>
  </si>
  <si>
    <t>B4</t>
  </si>
  <si>
    <t>B5</t>
  </si>
  <si>
    <t>B6</t>
  </si>
  <si>
    <t>B7</t>
  </si>
  <si>
    <t>B8</t>
  </si>
  <si>
    <t>C</t>
  </si>
  <si>
    <t>C1</t>
  </si>
  <si>
    <t>C2</t>
  </si>
  <si>
    <t>C3</t>
  </si>
  <si>
    <t>C4</t>
  </si>
  <si>
    <t>C5</t>
  </si>
  <si>
    <t>C7</t>
  </si>
  <si>
    <t>C6</t>
  </si>
  <si>
    <t>C8</t>
  </si>
  <si>
    <t>D5</t>
  </si>
  <si>
    <t>D</t>
  </si>
  <si>
    <t>D1</t>
  </si>
  <si>
    <t>D2</t>
  </si>
  <si>
    <t>D3</t>
  </si>
  <si>
    <t>D4</t>
  </si>
  <si>
    <t>D6</t>
  </si>
  <si>
    <t>D7</t>
  </si>
  <si>
    <t>D8</t>
  </si>
  <si>
    <t>SIOP-173</t>
  </si>
  <si>
    <t>SIOP-174</t>
  </si>
  <si>
    <t>E</t>
  </si>
  <si>
    <t>E1</t>
  </si>
  <si>
    <t>REHABILITACION DE PINTURA</t>
  </si>
  <si>
    <t>RETIRO DE PINTURA EN MAL ESTADO EN SUPERFICIES DE MUROS CON HERRAMIENTA MENOR PARA LA ELIMINACIÓN DE PINTURA, INCLUYE: , MATERIALES, MANO DE OBRA, EQUIPO, ANDAMIOS HASTA UNA ALTURA DE 3.00 M, HERRAMIENTA, DELIMITACIÓN DE LAS ÁREAS A TRABAJAR Y TODO LO NECESARIO PARA SU CORRECTA EJECUCIÓN.</t>
  </si>
  <si>
    <t>PINTURA VINIL-ACRÍLICA A BASE DE AGUA ACABADO SEMIMATE LAVABLE, PARA INTERIORES Y EXTERIORES QUE NO DESPRENDA VAPORES TÓXICOS NI OLORES DESAGRADABLES, CON LAS SIGUIENTES CARACTERÍSTICAS ( SÓLIDOS POR PESO 46-52%, SÓLIDOS POR VOLUMEN 30-36%, VISCOSIDAD DE 100-130 UK A 25°C, DENSIDAD &gt; O = 1.2 TON/M3., LAVABILIDAD &gt; O = 4,000 CICLOS, TIEMPO DE SECADO AL TACTO, 30-40 MIN., TIEMPO DE SECADO DURO &lt; O = 8 HORAS., CICLO DE CURADO DE 7 DÍAS, PH 6-8, RENDIMIENTO EN SUPERFICIE LISA 8-10 M2/LT., FINEZA DE MOLIDO (HEGMAN) 3-7 UH.) EN MUROS APLANADOS DE MEZCLA APALILLADO O PULIDO, TRABAJO TERMINADO, A DOS MANOS, INCLUYE: MATERIALES MENORES Y DE CONSUMO, ANDAMIOS, PREPARACIÓN DE LA SUPERFICIE, SELLADO DE LA SUPERFICIE, HERRAMIENTAS, LIMPIEZA, MANO DE OBRA Y ACARREOS DE MATERIALES AL SITIO DE SU UTILIZACIÓN.</t>
  </si>
  <si>
    <t>E2</t>
  </si>
  <si>
    <t>SUSTITUCION DE CUBIERTA</t>
  </si>
  <si>
    <t>RETIRO DE LAMINA EXISTENTE (APARENTE TEJA) SIN RECUPERACIÓN DE MATERIAL. INCLUYE: RETIRO DE ELEMENTOS DE FIJACION, DESMONTAJE, HERRAMIENTAS, MANO DE OBRA, ACARREOS Y ACOMODO EN LUGAR INDICADO POR SUPERVISION.</t>
  </si>
  <si>
    <t>E3</t>
  </si>
  <si>
    <t>ILUMINACIÓN</t>
  </si>
  <si>
    <t>SUMINISTRO Y COLOCACION DE BASE DE CONCRETO RECTANGULAR PREFABRICADA PARA POSTE DE ALUMBRADO MEDIDAS 40 X 40 X 60 CM. INCLUYE: MANO DE OBRA, ACARREOS, HERRAMIENTA, DESPERDICIOS, LIMPIEZA Y TODO LO NECESARIO PARA SU CORRECTA INSTALACION.</t>
  </si>
  <si>
    <t>E4</t>
  </si>
  <si>
    <t>E5</t>
  </si>
  <si>
    <t>VEGETACIÓN</t>
  </si>
  <si>
    <t>PODA DE ÁRBOL DE 6.00 M DE ALTURA, INCLUYE: ACARREO DEL MATERIAL FUERA DE OBRA, LIMPIEZA, MANO DE OBRA, EQUIPO Y HERRAMIENTA.</t>
  </si>
  <si>
    <t>E6</t>
  </si>
  <si>
    <t>SIOP-053</t>
  </si>
  <si>
    <t>SIOP-054</t>
  </si>
  <si>
    <t>SIOP-055</t>
  </si>
  <si>
    <t>SIOP-056</t>
  </si>
  <si>
    <t>SIOP-057</t>
  </si>
  <si>
    <t>SIOP-058</t>
  </si>
  <si>
    <t>SIOP-059</t>
  </si>
  <si>
    <t>SIOP-060</t>
  </si>
  <si>
    <t>F</t>
  </si>
  <si>
    <t>F1</t>
  </si>
  <si>
    <t>F2</t>
  </si>
  <si>
    <t>F3</t>
  </si>
  <si>
    <t>F4</t>
  </si>
  <si>
    <t>F5</t>
  </si>
  <si>
    <t>F6</t>
  </si>
  <si>
    <t>G</t>
  </si>
  <si>
    <t>G1</t>
  </si>
  <si>
    <t>G2</t>
  </si>
  <si>
    <t>G3</t>
  </si>
  <si>
    <t>G4</t>
  </si>
  <si>
    <t>G5</t>
  </si>
  <si>
    <t>G6</t>
  </si>
  <si>
    <t>G7</t>
  </si>
  <si>
    <t>G8</t>
  </si>
  <si>
    <t>H</t>
  </si>
  <si>
    <t>H1</t>
  </si>
  <si>
    <t>H2</t>
  </si>
  <si>
    <t>H3</t>
  </si>
  <si>
    <t>H4</t>
  </si>
  <si>
    <t>H5</t>
  </si>
  <si>
    <t>H6</t>
  </si>
  <si>
    <t>H7</t>
  </si>
  <si>
    <t>I</t>
  </si>
  <si>
    <t>I1</t>
  </si>
  <si>
    <t>I2</t>
  </si>
  <si>
    <t>I3</t>
  </si>
  <si>
    <t>I4</t>
  </si>
  <si>
    <t>I5</t>
  </si>
  <si>
    <t>I6</t>
  </si>
  <si>
    <t>J</t>
  </si>
  <si>
    <t>J1</t>
  </si>
  <si>
    <t>J2</t>
  </si>
  <si>
    <t>J3</t>
  </si>
  <si>
    <t>J4</t>
  </si>
  <si>
    <t>J5</t>
  </si>
  <si>
    <t>J6</t>
  </si>
  <si>
    <t>J7</t>
  </si>
  <si>
    <t>K</t>
  </si>
  <si>
    <t>K1</t>
  </si>
  <si>
    <t>K2</t>
  </si>
  <si>
    <t>K3</t>
  </si>
  <si>
    <t>K4</t>
  </si>
  <si>
    <t>K5</t>
  </si>
  <si>
    <t>K6</t>
  </si>
  <si>
    <t>K7</t>
  </si>
  <si>
    <t>L</t>
  </si>
  <si>
    <t>L1</t>
  </si>
  <si>
    <t>L2</t>
  </si>
  <si>
    <t>L3</t>
  </si>
  <si>
    <t>L4</t>
  </si>
  <si>
    <t>L5</t>
  </si>
  <si>
    <t>L6</t>
  </si>
  <si>
    <t>L7</t>
  </si>
  <si>
    <t>M1</t>
  </si>
  <si>
    <t>M4</t>
  </si>
  <si>
    <t>M5</t>
  </si>
  <si>
    <t>M6</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</si>
  <si>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</si>
  <si>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</si>
  <si>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</si>
  <si>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</si>
  <si>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</si>
  <si>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</si>
  <si>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</si>
  <si>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</si>
  <si>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</si>
  <si>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</si>
  <si>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</si>
  <si>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</si>
  <si>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</si>
  <si>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</si>
  <si>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</si>
  <si>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</si>
  <si>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</si>
  <si>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</si>
  <si>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</si>
  <si>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</si>
  <si>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</si>
  <si>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</si>
  <si>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</si>
  <si>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</si>
  <si>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</si>
  <si>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</si>
  <si>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</si>
  <si>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</si>
  <si>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</si>
  <si>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</si>
  <si>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</si>
  <si>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</si>
  <si>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</si>
  <si>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</si>
  <si>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</si>
  <si>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</si>
  <si>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</si>
  <si>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</si>
  <si>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</si>
  <si>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</si>
  <si>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</si>
  <si>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</si>
  <si>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</si>
  <si>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</si>
  <si>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</si>
  <si>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</si>
  <si>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</si>
  <si>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</si>
  <si>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</si>
  <si>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SIOP-110</t>
  </si>
  <si>
    <t>SIOP-111</t>
  </si>
  <si>
    <t>SIOP-112</t>
  </si>
  <si>
    <t>SIOP-113</t>
  </si>
  <si>
    <t>SIOP-114</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</si>
  <si>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</si>
  <si>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</si>
  <si>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</si>
  <si>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</si>
  <si>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</si>
  <si>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</si>
  <si>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</si>
  <si>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</si>
  <si>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</si>
  <si>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</si>
  <si>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</si>
  <si>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</si>
  <si>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</si>
  <si>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</si>
  <si>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</si>
  <si>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</si>
  <si>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</si>
  <si>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</si>
  <si>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</si>
  <si>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</si>
  <si>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SIOP-135</t>
  </si>
  <si>
    <t>SIOP-136</t>
  </si>
  <si>
    <t>SIOP-137</t>
  </si>
  <si>
    <t>SIOP-138</t>
  </si>
  <si>
    <t>SIOP-139</t>
  </si>
  <si>
    <t>SIOP-140</t>
  </si>
  <si>
    <t>SIOP-141</t>
  </si>
  <si>
    <t>SIOP-142</t>
  </si>
  <si>
    <t>SIOP-143</t>
  </si>
  <si>
    <t>SIOP-144</t>
  </si>
  <si>
    <t>SIOP-145</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</si>
  <si>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</si>
  <si>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</si>
  <si>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</si>
  <si>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</si>
  <si>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</si>
  <si>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</si>
  <si>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</si>
  <si>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</si>
  <si>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</si>
  <si>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</si>
  <si>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</si>
  <si>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</si>
  <si>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</si>
  <si>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</si>
  <si>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</si>
  <si>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</si>
  <si>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</si>
  <si>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</si>
  <si>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</si>
  <si>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</si>
  <si>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</si>
  <si>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</si>
  <si>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</si>
  <si>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</si>
  <si>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</si>
  <si>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</si>
  <si>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</si>
  <si>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</si>
  <si>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</si>
  <si>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</si>
  <si>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</si>
  <si>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</si>
  <si>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</si>
  <si>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</si>
  <si>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</si>
  <si>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</si>
  <si>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</si>
  <si>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</si>
  <si>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</si>
  <si>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</si>
  <si>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</si>
  <si>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</si>
  <si>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</si>
  <si>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</si>
  <si>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</si>
  <si>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</si>
  <si>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</si>
  <si>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</si>
  <si>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</si>
  <si>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</si>
  <si>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</si>
  <si>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</si>
  <si>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</si>
  <si>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</si>
  <si>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</si>
  <si>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</si>
  <si>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</si>
  <si>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</si>
  <si>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</si>
  <si>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</si>
  <si>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</si>
  <si>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</si>
  <si>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</si>
  <si>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</si>
  <si>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</si>
  <si>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</si>
  <si>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</si>
  <si>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</si>
  <si>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</si>
  <si>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</si>
  <si>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</si>
  <si>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</si>
  <si>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</si>
  <si>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</si>
  <si>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</si>
  <si>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</si>
  <si>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</si>
  <si>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</si>
  <si>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</si>
  <si>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</si>
  <si>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</si>
  <si>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</si>
  <si>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</si>
  <si>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</si>
  <si>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</si>
  <si>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</si>
  <si>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</si>
  <si>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SIOP-290</t>
  </si>
  <si>
    <t>SIOP-291</t>
  </si>
  <si>
    <t>SIOP-292</t>
  </si>
  <si>
    <t>SIOP-293</t>
  </si>
  <si>
    <t>SIOP-294</t>
  </si>
  <si>
    <t>SIOP-295</t>
  </si>
  <si>
    <t>SIOP-296</t>
  </si>
  <si>
    <t>SIOP-297</t>
  </si>
  <si>
    <t>SIOP-298</t>
  </si>
  <si>
    <t>SIOP-299</t>
  </si>
  <si>
    <t>SIOP-300</t>
  </si>
  <si>
    <t>SIOP-301</t>
  </si>
  <si>
    <t>SIOP-302</t>
  </si>
  <si>
    <t>SIOP-303</t>
  </si>
  <si>
    <t>SIOP-304</t>
  </si>
  <si>
    <t>SIOP-305</t>
  </si>
  <si>
    <t>SIOP-306</t>
  </si>
  <si>
    <t>SIOP-307</t>
  </si>
  <si>
    <t>SIOP-308</t>
  </si>
  <si>
    <t>SIOP-309</t>
  </si>
  <si>
    <t>SIOP-310</t>
  </si>
  <si>
    <t>SIOP-311</t>
  </si>
  <si>
    <t>SIOP-312</t>
  </si>
  <si>
    <t>SIOP-313</t>
  </si>
  <si>
    <t>SIOP-314</t>
  </si>
  <si>
    <t>SIOP-315</t>
  </si>
  <si>
    <t>SIOP-316</t>
  </si>
  <si>
    <t>SIOP-317</t>
  </si>
  <si>
    <t>SIOP-318</t>
  </si>
  <si>
    <t>SIOP-319</t>
  </si>
  <si>
    <t>SIOP-320</t>
  </si>
  <si>
    <t>SIOP-321</t>
  </si>
  <si>
    <t>SIOP-322</t>
  </si>
  <si>
    <t>SIOP-323</t>
  </si>
  <si>
    <t>SIOP-324</t>
  </si>
  <si>
    <t>SIOP-325</t>
  </si>
  <si>
    <t>SIOP-326</t>
  </si>
  <si>
    <t>SIOP-327</t>
  </si>
  <si>
    <t>SIOP-328</t>
  </si>
  <si>
    <t>SIOP-329</t>
  </si>
  <si>
    <t>SIOP-330</t>
  </si>
  <si>
    <t>SIOP-331</t>
  </si>
  <si>
    <t>SIOP-332</t>
  </si>
  <si>
    <t>SIOP-333</t>
  </si>
  <si>
    <t>SIOP-334</t>
  </si>
  <si>
    <t>SIOP-335</t>
  </si>
  <si>
    <t>V</t>
  </si>
  <si>
    <t>SIOP-336</t>
  </si>
  <si>
    <t>SIOP-337</t>
  </si>
  <si>
    <t>SIOP-338</t>
  </si>
  <si>
    <t>SIOP-339</t>
  </si>
  <si>
    <t>SIOP-340</t>
  </si>
  <si>
    <t>SIOP-341</t>
  </si>
  <si>
    <t>SIOP-342</t>
  </si>
  <si>
    <t>SIOP-343</t>
  </si>
  <si>
    <t>SIOP-344</t>
  </si>
  <si>
    <t>SIOP-345</t>
  </si>
  <si>
    <t>SIOP-346</t>
  </si>
  <si>
    <t>SIOP-347</t>
  </si>
  <si>
    <t>SIOP-348</t>
  </si>
  <si>
    <t>SIOP-349</t>
  </si>
  <si>
    <t>SIOP-350</t>
  </si>
  <si>
    <t>SIOP-351</t>
  </si>
  <si>
    <t>SIOP-352</t>
  </si>
  <si>
    <t>SIOP-353</t>
  </si>
  <si>
    <t>SIOP-354</t>
  </si>
  <si>
    <t>SIOP-355</t>
  </si>
  <si>
    <t>SIOP-356</t>
  </si>
  <si>
    <t>SIOP-357</t>
  </si>
  <si>
    <t>SIOP-358</t>
  </si>
  <si>
    <t>SIOP-359</t>
  </si>
  <si>
    <t>SIOP-360</t>
  </si>
  <si>
    <t>SIOP-361</t>
  </si>
  <si>
    <t>SIOP-362</t>
  </si>
  <si>
    <t>SIOP-363</t>
  </si>
  <si>
    <t>SIOP-364</t>
  </si>
  <si>
    <t>SIOP-365</t>
  </si>
  <si>
    <t>SIOP-366</t>
  </si>
  <si>
    <t>SIOP-367</t>
  </si>
  <si>
    <t>SIOP-368</t>
  </si>
  <si>
    <t>SIOP-369</t>
  </si>
  <si>
    <t>SIOP-370</t>
  </si>
  <si>
    <t>SIOP-371</t>
  </si>
  <si>
    <t>SIOP-372</t>
  </si>
  <si>
    <t>SIOP-373</t>
  </si>
  <si>
    <t>SIOP-374</t>
  </si>
  <si>
    <t>SIOP-375</t>
  </si>
  <si>
    <t>SIOP-376</t>
  </si>
  <si>
    <t>SIOP-377</t>
  </si>
  <si>
    <t>SIOP-378</t>
  </si>
  <si>
    <t>SIOP-379</t>
  </si>
  <si>
    <t>SIOP-380</t>
  </si>
  <si>
    <t>SIOP-381</t>
  </si>
  <si>
    <t>SIOP-382</t>
  </si>
  <si>
    <t>SIOP-383</t>
  </si>
  <si>
    <t>SIOP-384</t>
  </si>
  <si>
    <t>SIOP-385</t>
  </si>
  <si>
    <t>SIOP-386</t>
  </si>
  <si>
    <t>SIOP-387</t>
  </si>
  <si>
    <t>SIOP-388</t>
  </si>
  <si>
    <t>SIOP-389</t>
  </si>
  <si>
    <t>SIOP-390</t>
  </si>
  <si>
    <t>SIOP-391</t>
  </si>
  <si>
    <t>SIOP-392</t>
  </si>
  <si>
    <t>SIOP-393</t>
  </si>
  <si>
    <t>SIOP-394</t>
  </si>
  <si>
    <t>SIOP-395</t>
  </si>
  <si>
    <t>SIOP-396</t>
  </si>
  <si>
    <t>SIOP-397</t>
  </si>
  <si>
    <t>SIOP-398</t>
  </si>
  <si>
    <t>SIOP-399</t>
  </si>
  <si>
    <t>SIOP-400</t>
  </si>
  <si>
    <t>SIOP-401</t>
  </si>
  <si>
    <t>SIOP-432</t>
  </si>
  <si>
    <t>SIOP-433</t>
  </si>
  <si>
    <t>M7</t>
  </si>
  <si>
    <t>M8</t>
  </si>
  <si>
    <t>SIOP-E-IV-OB-LP-0581-2026</t>
  </si>
  <si>
    <t>Construcción de paraderos sobre el Blvd. Francisco Medina Ascencio y en la Av. México al cruce con la calle Panamá, municipio de Puerto Vallarta, Jalisco</t>
  </si>
  <si>
    <t>PARADERO EN LA AV. FCO. MEDINA ASCENCIO AL CRUCE CON LA CALLE MIGUEL BARRAGÁN LADO NORTE</t>
  </si>
  <si>
    <t>PARADERO EN LA AV. FCO. MEDINA ASCENCIO AL CRUCE CON LA LATERAL AVENIDA FRANCISCO MEDINA ASCENCIO TERMINAL 2 LADO SUR</t>
  </si>
  <si>
    <t>PARADERO EN LA AV. FCO. MEDINA ASCENCIO AL CRUCE CON LA LATERAL AVENIDA FRANCISCO MEDINA ASCENCIO TERMINAL 1 EN EL LADO NORTE</t>
  </si>
  <si>
    <t>PARADERO EN LA AV. FCO. MEDINA ASCENCIO AL CRUCE CON LA CALLE LAUREL EN EL LADO SUR</t>
  </si>
  <si>
    <t>PARADERO EN LA AV. FCO. MEDINA ASCENCIO AL CRUCE CON LA CALLE PLAYA DE ORO EN EL LADO PONIENTE</t>
  </si>
  <si>
    <t>PARADERO EN LA AV. FCO. MEDINA ASCENCIO AL CRUCE CON LA CALLE MARÍA MONTESORI EN EL LADO ORIENTE</t>
  </si>
  <si>
    <t>PARADERO EN LA AV. FCO. MEDINA ASCENCIO AL CRUCE CON LA CALLE LAS AGUILAS EN EL LADO ORIENTE</t>
  </si>
  <si>
    <t>PARADERO EN LA AV. FCO. MEDINA ASCENCIO ENFRENTE DE LA PLAZA CARACOL EN EL LADO ORIENTE</t>
  </si>
  <si>
    <t>PARADERO EN LA AV. FCO. MEDINA ASCENCIO AL CRUCE CON LA CALLE PABLO PICASSO EN EL LADO PONIENTE</t>
  </si>
  <si>
    <t>PARADERO EN LA AV. FCO. MEDINA ASCENCIO AL CRUCE CON LA LATERAL AVENIDA FRANCISCO MEDINA Y ENTRE LA CALLE LISBOA EN EL LADO ORIENTE</t>
  </si>
  <si>
    <t>PARADERO EN LA AV. FCO. MEDINA ASCENCIO AL CRUCE CON LA CALLE ATLATENGO EN EL LADO PONIENTE</t>
  </si>
  <si>
    <t>PARADERO EN LA AV. FCO. MEDINA ASCENCIO AL CRUCE CON LA CALLE BRASILIA EN EL LADO ORIENTE</t>
  </si>
  <si>
    <t xml:space="preserve">PARADERO EN LA AV. MEXICO AL CRUCE CON LA CALLE PANAMÁ EN EL LADO ORIENTE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</si>
</sst>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164" formatCode="_-[$€-2]* #,##0.00_-;\-[$€-2]* #,##0.00_-;_-[$€-2]* \-??_-"/>
    <numFmt numFmtId="165" formatCode="_-&quot;$&quot;* #,##0.00_-;&quot;-$&quot;* #,##0.00_-;_-&quot;$&quot;* \-??_-;_-@_-"/>
    <numFmt numFmtId="166" formatCode="&quot;$&quot;#,##0.00;[Red]&quot;-$&quot;#,##0.00"/>
    <numFmt numFmtId="167" formatCode="#,##0.0000"/>
    <numFmt numFmtId="168" formatCode="&quot;SIOP-&quot;000"/>
    <numFmt numFmtId="169" formatCode="&quot;$&quot;#,##0.00"/>
    <numFmt numFmtId="170" formatCode="0.000"/>
  </numFmts>
  <fonts count="20">
    <font>
      <sz val="11"/>
      <color rgb="FF000000"/>
      <name val="Calibri"/>
      <family val="2"/>
      <charset val="-122"/>
    </font>
    <font>
      <sz val="10"/>
      <color theme="1"/>
      <name val="Arial"/>
      <family val="2"/>
    </font>
    <font>
      <sz val="11"/>
      <name val="Calibri"/>
      <family val="2"/>
    </font>
    <font>
      <sz val="10"/>
      <name val="Calibri"/>
      <family val="2"/>
    </font>
    <font>
      <sz val="8"/>
      <name val="Arial"/>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sz val="8"/>
      <color rgb="FF000000"/>
      <name val="Arial"/>
      <family val="2"/>
    </font>
    <font>
      <b/>
      <sz val="10"/>
      <color rgb="FF006600"/>
      <name val="Calibri"/>
      <family val="2"/>
    </font>
    <font>
      <b/>
      <sz val="10"/>
      <color rgb="FF0000CC"/>
      <name val="Calibri"/>
      <family val="2"/>
      <scheme val="minor"/>
    </font>
    <font>
      <sz val="10"/>
      <name val="Arial"/>
      <family val="2"/>
    </font>
    <font>
      <sz val="11"/>
      <color theme="0"/>
      <name val="Calibri"/>
      <family val="2"/>
      <scheme val="minor"/>
    </font>
    <font>
      <b/>
      <sz val="12"/>
      <name val="Calibri"/>
      <family val="2"/>
      <scheme val="minor"/>
    </font>
    <font>
      <b/>
      <sz val="10"/>
      <name val="Calibri"/>
      <family val="2"/>
      <scheme val="minor"/>
    </font>
    <font>
      <sz val="8"/>
      <name val="Calibri"/>
      <family val="2"/>
      <charset val="-122"/>
    </font>
  </fonts>
  <fills count="4">
    <fill>
      <patternFill patternType="none"/>
    </fill>
    <fill>
      <patternFill patternType="gray125"/>
    </fill>
    <fill>
      <patternFill patternType="solid">
        <fgColor rgb="FF369443"/>
        <bgColor indexed="64"/>
      </patternFill>
    </fill>
    <fill>
      <patternFill patternType="solid">
        <fgColor theme="0" tint="-0.249970003962517"/>
        <bgColor indexed="64"/>
      </patternFill>
    </fill>
  </fills>
  <borders count="14">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rgb="FF333F48"/>
      </left>
      <right/>
      <top style="medium">
        <color rgb="FF333F48"/>
      </top>
      <bottom style="medium">
        <color rgb="FF333F48"/>
      </bottom>
    </border>
    <border>
      <left/>
      <right/>
      <top style="medium">
        <color rgb="FF333F48"/>
      </top>
      <bottom style="medium">
        <color rgb="FF333F48"/>
      </bottom>
    </border>
    <border>
      <left/>
      <right style="thin">
        <color rgb="FF333F48"/>
      </right>
      <top style="medium">
        <color rgb="FF333F48"/>
      </top>
      <bottom style="medium">
        <color rgb="FF333F48"/>
      </bottom>
    </border>
    <border>
      <left style="medium">
        <color auto="1"/>
      </left>
      <right/>
      <top/>
      <bottom style="medium">
        <color auto="1"/>
      </bottom>
    </border>
    <border>
      <left/>
      <right/>
      <top/>
      <bottom style="medium">
        <color auto="1"/>
      </bottom>
    </border>
  </borders>
  <cellStyleXfs count="3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5" fontId="0" fillId="0" borderId="0" applyBorder="0" applyProtection="0">
      <alignment/>
    </xf>
    <xf numFmtId="0" fontId="15" fillId="0" borderId="0">
      <alignment/>
      <protection/>
    </xf>
    <xf numFmtId="0" fontId="0" fillId="0" borderId="0">
      <alignment/>
      <protection/>
    </xf>
    <xf numFmtId="165" fontId="0" fillId="0" borderId="0" applyBorder="0" applyProtection="0">
      <alignment/>
    </xf>
    <xf numFmtId="0" fontId="15" fillId="0" borderId="0">
      <alignment/>
      <protection/>
    </xf>
    <xf numFmtId="0" fontId="15" fillId="0" borderId="0">
      <alignment/>
      <protection/>
    </xf>
    <xf numFmtId="0" fontId="15" fillId="0" borderId="0">
      <alignment/>
      <protection/>
    </xf>
    <xf numFmtId="164" fontId="15" fillId="0" borderId="0">
      <alignment/>
      <protection/>
    </xf>
    <xf numFmtId="0" fontId="15" fillId="0" borderId="0">
      <alignment/>
      <protection/>
    </xf>
    <xf numFmtId="0" fontId="15" fillId="0" borderId="0">
      <alignment/>
      <protection/>
    </xf>
    <xf numFmtId="0" fontId="15" fillId="0" borderId="0">
      <alignment/>
      <protection/>
    </xf>
    <xf numFmtId="165" fontId="0" fillId="0" borderId="0" applyBorder="0" applyProtection="0">
      <alignment/>
    </xf>
    <xf numFmtId="165" fontId="0" fillId="0" borderId="0" applyBorder="0" applyProtection="0">
      <alignment/>
    </xf>
    <xf numFmtId="0" fontId="15" fillId="0" borderId="0">
      <alignment/>
      <protection/>
    </xf>
    <xf numFmtId="0" fontId="0" fillId="0" borderId="0">
      <alignment/>
      <protection/>
    </xf>
  </cellStyleXfs>
  <cellXfs count="95">
    <xf numFmtId="0" fontId="0" fillId="0" borderId="0" xfId="0"/>
    <xf numFmtId="0" fontId="2" fillId="0" borderId="0" xfId="30" applyFont="1" applyAlignment="1">
      <alignment vertical="top"/>
      <protection/>
    </xf>
    <xf numFmtId="0" fontId="3" fillId="0" borderId="0" xfId="30" applyFont="1" applyAlignment="1">
      <alignment vertical="top"/>
      <protection/>
    </xf>
    <xf numFmtId="0" fontId="2" fillId="0" borderId="0" xfId="24" applyFont="1" applyAlignment="1">
      <alignment horizontal="center" vertical="center"/>
      <protection/>
    </xf>
    <xf numFmtId="0" fontId="4" fillId="0" borderId="0" xfId="30" applyFont="1" applyAlignment="1">
      <alignment vertical="top"/>
      <protection/>
    </xf>
    <xf numFmtId="0" fontId="0" fillId="0" borderId="0" xfId="0" applyAlignment="1">
      <alignment horizontal="left"/>
    </xf>
    <xf numFmtId="0" fontId="0" fillId="0" borderId="0" xfId="0" applyAlignment="1">
      <alignment horizontal="justify"/>
    </xf>
    <xf numFmtId="0" fontId="0" fillId="0" borderId="0" xfId="0" applyAlignment="1">
      <alignment wrapText="1"/>
    </xf>
    <xf numFmtId="0" fontId="2" fillId="0" borderId="1" xfId="30" applyFont="1" applyBorder="1" applyAlignment="1">
      <alignment horizontal="left" vertical="top"/>
      <protection/>
    </xf>
    <xf numFmtId="0" fontId="6" fillId="0" borderId="1" xfId="30" applyFont="1" applyBorder="1" applyAlignment="1">
      <alignment horizontal="justify" vertical="top"/>
      <protection/>
    </xf>
    <xf numFmtId="0" fontId="2" fillId="0" borderId="2" xfId="30" applyFont="1" applyBorder="1" applyAlignment="1">
      <alignment horizontal="left" vertical="top"/>
      <protection/>
    </xf>
    <xf numFmtId="0" fontId="6" fillId="0" borderId="2" xfId="30" applyFont="1" applyBorder="1" applyAlignment="1">
      <alignment horizontal="justify" vertical="top" wrapText="1"/>
      <protection/>
    </xf>
    <xf numFmtId="0" fontId="6" fillId="0" borderId="3" xfId="30" applyFont="1" applyBorder="1" applyAlignment="1">
      <alignment horizontal="center" vertical="top"/>
      <protection/>
    </xf>
    <xf numFmtId="0" fontId="6" fillId="0" borderId="0" xfId="30" applyFont="1" applyAlignment="1">
      <alignment horizontal="center" vertical="top"/>
      <protection/>
    </xf>
    <xf numFmtId="0" fontId="6" fillId="0" borderId="4" xfId="30" applyFont="1" applyBorder="1" applyAlignment="1">
      <alignment horizontal="center" vertical="top" wrapText="1"/>
      <protection/>
    </xf>
    <xf numFmtId="0" fontId="7" fillId="0" borderId="0" xfId="30" applyFont="1" applyAlignment="1">
      <alignment horizontal="justify" vertical="top" wrapText="1"/>
      <protection/>
    </xf>
    <xf numFmtId="0" fontId="6" fillId="0" borderId="5" xfId="30" applyFont="1" applyBorder="1" applyAlignment="1">
      <alignment horizontal="justify" vertical="top"/>
      <protection/>
    </xf>
    <xf numFmtId="14" fontId="2" fillId="0" borderId="6" xfId="30" applyNumberFormat="1" applyFont="1" applyBorder="1" applyAlignment="1">
      <alignment horizontal="left" vertical="top" wrapText="1"/>
      <protection/>
    </xf>
    <xf numFmtId="14" fontId="2" fillId="0" borderId="4" xfId="30" applyNumberFormat="1" applyFont="1" applyBorder="1" applyAlignment="1">
      <alignment horizontal="left" vertical="top" wrapText="1"/>
      <protection/>
    </xf>
    <xf numFmtId="0" fontId="2" fillId="0" borderId="4" xfId="30" applyFont="1" applyBorder="1" applyAlignment="1">
      <alignment horizontal="left" vertical="top" wrapText="1"/>
      <protection/>
    </xf>
    <xf numFmtId="14" fontId="2" fillId="0" borderId="7" xfId="30" applyNumberFormat="1" applyFont="1" applyBorder="1" applyAlignment="1">
      <alignment horizontal="left" vertical="top" wrapText="1"/>
      <protection/>
    </xf>
    <xf numFmtId="0" fontId="7" fillId="0" borderId="1" xfId="30" applyFont="1" applyBorder="1" applyAlignment="1">
      <alignment horizontal="center" vertical="top"/>
      <protection/>
    </xf>
    <xf numFmtId="0" fontId="2" fillId="0" borderId="8" xfId="30" applyFont="1" applyBorder="1" applyAlignment="1">
      <alignment horizontal="left" vertical="top"/>
      <protection/>
    </xf>
    <xf numFmtId="0" fontId="3" fillId="0" borderId="0" xfId="30" applyFont="1" applyAlignment="1">
      <alignment horizontal="left" vertical="top"/>
      <protection/>
    </xf>
    <xf numFmtId="0" fontId="3" fillId="0" borderId="0" xfId="30" applyFont="1" applyAlignment="1">
      <alignment horizontal="justify" vertical="top"/>
      <protection/>
    </xf>
    <xf numFmtId="0" fontId="3" fillId="0" borderId="0" xfId="30" applyFont="1" applyAlignment="1">
      <alignment vertical="top" wrapText="1"/>
      <protection/>
    </xf>
    <xf numFmtId="0" fontId="6" fillId="0" borderId="0" xfId="30" applyFont="1" applyAlignment="1">
      <alignment horizontal="left" vertical="top"/>
      <protection/>
    </xf>
    <xf numFmtId="0" fontId="6" fillId="0" borderId="0" xfId="30" applyFont="1" applyAlignment="1">
      <alignment horizontal="justify" vertical="top"/>
      <protection/>
    </xf>
    <xf numFmtId="0" fontId="6" fillId="0" borderId="0" xfId="30" applyFont="1" applyAlignment="1">
      <alignment vertical="top"/>
      <protection/>
    </xf>
    <xf numFmtId="0" fontId="6" fillId="0" borderId="0" xfId="30" applyFont="1" applyAlignment="1">
      <alignment vertical="top" wrapText="1"/>
      <protection/>
    </xf>
    <xf numFmtId="49" fontId="3" fillId="0" borderId="0" xfId="30" applyNumberFormat="1" applyFont="1" applyAlignment="1">
      <alignment horizontal="left" vertical="top"/>
      <protection/>
    </xf>
    <xf numFmtId="0" fontId="7" fillId="0" borderId="0" xfId="30" applyFont="1" applyAlignment="1">
      <alignment horizontal="justify" vertical="top"/>
      <protection/>
    </xf>
    <xf numFmtId="166" fontId="7" fillId="0" borderId="0" xfId="30" applyNumberFormat="1" applyFont="1" applyAlignment="1">
      <alignment horizontal="justify" vertical="top" wrapText="1"/>
      <protection/>
    </xf>
    <xf numFmtId="166" fontId="7" fillId="0" borderId="0" xfId="30" applyNumberFormat="1" applyFont="1" applyAlignment="1">
      <alignment horizontal="right" vertical="top" wrapText="1"/>
      <protection/>
    </xf>
    <xf numFmtId="0" fontId="9" fillId="0" borderId="0" xfId="30" applyFont="1" applyAlignment="1">
      <alignment horizontal="left" vertical="top"/>
      <protection/>
    </xf>
    <xf numFmtId="0" fontId="9" fillId="0" borderId="0" xfId="30" applyFont="1" applyAlignment="1">
      <alignment horizontal="justify" vertical="top"/>
      <protection/>
    </xf>
    <xf numFmtId="49" fontId="10" fillId="0" borderId="0" xfId="30" applyNumberFormat="1" applyFont="1" applyAlignment="1">
      <alignment horizontal="center" vertical="top" wrapText="1"/>
      <protection/>
    </xf>
    <xf numFmtId="167" fontId="10" fillId="0" borderId="0" xfId="30" applyNumberFormat="1" applyFont="1" applyAlignment="1">
      <alignment horizontal="right" vertical="top"/>
      <protection/>
    </xf>
    <xf numFmtId="166" fontId="11" fillId="0" borderId="0" xfId="0" applyNumberFormat="1" applyFont="1" applyAlignment="1">
      <alignment horizontal="justify" vertical="top" wrapText="1"/>
    </xf>
    <xf numFmtId="168" fontId="4" fillId="0" borderId="0" xfId="30" applyNumberFormat="1" applyFont="1" applyAlignment="1">
      <alignment horizontal="left" vertical="top"/>
      <protection/>
    </xf>
    <xf numFmtId="0" fontId="4" fillId="0" borderId="0" xfId="0" applyFont="1" applyAlignment="1">
      <alignment horizontal="justify" vertical="top"/>
    </xf>
    <xf numFmtId="0" fontId="4" fillId="0" borderId="0" xfId="30" applyFont="1" applyAlignment="1">
      <alignment horizontal="center" vertical="top"/>
      <protection/>
    </xf>
    <xf numFmtId="4" fontId="4" fillId="0" borderId="0" xfId="30" applyNumberFormat="1" applyFont="1" applyAlignment="1">
      <alignment vertical="top"/>
      <protection/>
    </xf>
    <xf numFmtId="169" fontId="4" fillId="0" borderId="0" xfId="20" applyNumberFormat="1" applyFont="1" applyBorder="1" applyAlignment="1" applyProtection="1">
      <alignment vertical="top"/>
      <protection/>
    </xf>
    <xf numFmtId="4" fontId="4" fillId="0" borderId="0" xfId="0" applyNumberFormat="1" applyFont="1" applyAlignment="1">
      <alignment horizontal="center" vertical="top" wrapText="1"/>
    </xf>
    <xf numFmtId="169" fontId="12" fillId="0" borderId="0" xfId="0" applyNumberFormat="1" applyFont="1" applyAlignment="1">
      <alignment horizontal="right" vertical="top"/>
    </xf>
    <xf numFmtId="49" fontId="13" fillId="0" borderId="0" xfId="0" applyNumberFormat="1" applyFont="1" applyAlignment="1">
      <alignment horizontal="left" vertical="top" shrinkToFit="1"/>
    </xf>
    <xf numFmtId="49" fontId="13" fillId="0" borderId="0" xfId="0" applyNumberFormat="1" applyFont="1" applyAlignment="1">
      <alignment horizontal="justify" vertical="top" shrinkToFit="1"/>
    </xf>
    <xf numFmtId="4" fontId="14" fillId="0" borderId="0" xfId="0" applyNumberFormat="1" applyFont="1" applyAlignment="1">
      <alignment horizontal="right" vertical="top"/>
    </xf>
    <xf numFmtId="0" fontId="14" fillId="0" borderId="0" xfId="0" applyFont="1" applyAlignment="1">
      <alignment horizontal="left" vertical="top"/>
    </xf>
    <xf numFmtId="7" fontId="13" fillId="0" borderId="0" xfId="0" applyNumberFormat="1" applyFont="1" applyAlignment="1">
      <alignment horizontal="right" vertical="top"/>
    </xf>
    <xf numFmtId="166" fontId="13" fillId="0" borderId="0" xfId="0" applyNumberFormat="1" applyFont="1" applyAlignment="1">
      <alignment horizontal="right" vertical="top" wrapText="1"/>
    </xf>
    <xf numFmtId="0" fontId="3" fillId="0" borderId="0" xfId="30" applyFont="1" applyAlignment="1">
      <alignment horizontal="center" vertical="top"/>
      <protection/>
    </xf>
    <xf numFmtId="4" fontId="3" fillId="0" borderId="0" xfId="30" applyNumberFormat="1" applyFont="1" applyAlignment="1">
      <alignment vertical="top"/>
      <protection/>
    </xf>
    <xf numFmtId="169" fontId="3" fillId="0" borderId="0" xfId="20" applyNumberFormat="1" applyFont="1" applyBorder="1" applyAlignment="1" applyProtection="1">
      <alignment vertical="top"/>
      <protection/>
    </xf>
    <xf numFmtId="4" fontId="13" fillId="0" borderId="0" xfId="0" applyNumberFormat="1" applyFont="1" applyAlignment="1">
      <alignment horizontal="center" vertical="top" wrapText="1"/>
    </xf>
    <xf numFmtId="169" fontId="5" fillId="0" borderId="0" xfId="0" applyNumberFormat="1" applyFont="1" applyAlignment="1">
      <alignment horizontal="right" vertical="top"/>
    </xf>
    <xf numFmtId="166" fontId="9" fillId="0" borderId="0" xfId="0" applyNumberFormat="1" applyFont="1" applyAlignment="1">
      <alignment horizontal="right" vertical="top" wrapText="1"/>
    </xf>
    <xf numFmtId="166" fontId="11" fillId="0" borderId="0" xfId="0" applyNumberFormat="1" applyFont="1" applyAlignment="1">
      <alignment horizontal="right" vertical="top" wrapText="1"/>
    </xf>
    <xf numFmtId="0" fontId="3" fillId="0" borderId="0" xfId="0" applyFont="1" applyAlignment="1">
      <alignment horizontal="justify" vertical="top" wrapText="1"/>
    </xf>
    <xf numFmtId="0" fontId="13" fillId="0" borderId="0" xfId="0" applyFont="1" applyAlignment="1">
      <alignment horizontal="left" vertical="top" shrinkToFit="1"/>
    </xf>
    <xf numFmtId="0" fontId="13" fillId="0" borderId="0" xfId="0" applyFont="1" applyAlignment="1">
      <alignment horizontal="justify" vertical="top" shrinkToFit="1"/>
    </xf>
    <xf numFmtId="0" fontId="6" fillId="0" borderId="1" xfId="30" applyFont="1" applyBorder="1" applyAlignment="1">
      <alignment vertical="top"/>
      <protection/>
    </xf>
    <xf numFmtId="0" fontId="6" fillId="0" borderId="2" xfId="30" applyFont="1" applyBorder="1" applyAlignment="1">
      <alignment vertical="top"/>
      <protection/>
    </xf>
    <xf numFmtId="0" fontId="6" fillId="0" borderId="8" xfId="30" applyFont="1" applyBorder="1" applyAlignment="1">
      <alignment vertical="top"/>
      <protection/>
    </xf>
    <xf numFmtId="0" fontId="16" fillId="2" borderId="9" xfId="34" applyFont="1" applyFill="1" applyBorder="1" applyAlignment="1">
      <alignment horizontal="center" vertical="center" wrapText="1"/>
      <protection/>
    </xf>
    <xf numFmtId="0" fontId="16" fillId="2" borderId="10" xfId="34" applyFont="1" applyFill="1" applyBorder="1" applyAlignment="1">
      <alignment horizontal="center" vertical="center" wrapText="1"/>
      <protection/>
    </xf>
    <xf numFmtId="0" fontId="16" fillId="2" borderId="11" xfId="34" applyFont="1" applyFill="1" applyBorder="1" applyAlignment="1">
      <alignment horizontal="center" vertical="center" wrapText="1"/>
      <protection/>
    </xf>
    <xf numFmtId="0" fontId="16" fillId="2" borderId="0" xfId="34" applyFont="1" applyFill="1" applyAlignment="1">
      <alignment horizontal="center" vertical="center" wrapText="1"/>
      <protection/>
    </xf>
    <xf numFmtId="0" fontId="16" fillId="2" borderId="0" xfId="34" applyFont="1" applyFill="1" applyAlignment="1">
      <alignment horizontal="left" vertical="center" wrapText="1"/>
      <protection/>
    </xf>
    <xf numFmtId="169" fontId="16" fillId="2" borderId="0" xfId="34" applyNumberFormat="1" applyFont="1" applyFill="1" applyAlignment="1">
      <alignment horizontal="right" vertical="center" wrapText="1"/>
      <protection/>
    </xf>
    <xf numFmtId="0" fontId="17" fillId="3" borderId="0" xfId="24" applyFont="1" applyFill="1" applyAlignment="1">
      <alignment vertical="top"/>
      <protection/>
    </xf>
    <xf numFmtId="0" fontId="18" fillId="3" borderId="0" xfId="24" applyFont="1" applyFill="1" applyAlignment="1">
      <alignment horizontal="center" vertical="top"/>
      <protection/>
    </xf>
    <xf numFmtId="0" fontId="17" fillId="3" borderId="0" xfId="24" applyFont="1" applyFill="1" applyAlignment="1">
      <alignment horizontal="center" vertical="top"/>
      <protection/>
    </xf>
    <xf numFmtId="170" fontId="17" fillId="3" borderId="0" xfId="24" applyNumberFormat="1" applyFont="1" applyFill="1" applyAlignment="1">
      <alignment vertical="top"/>
      <protection/>
    </xf>
    <xf numFmtId="0" fontId="6" fillId="0" borderId="1" xfId="30" applyFont="1" applyBorder="1" applyAlignment="1">
      <alignment horizontal="center" vertical="top"/>
      <protection/>
    </xf>
    <xf numFmtId="0" fontId="8" fillId="0" borderId="8" xfId="30" applyFont="1" applyBorder="1" applyAlignment="1">
      <alignment horizontal="center" vertical="top"/>
      <protection/>
    </xf>
    <xf numFmtId="0" fontId="6" fillId="0" borderId="8" xfId="30" applyFont="1" applyBorder="1" applyAlignment="1">
      <alignment horizontal="justify" vertical="top" wrapText="1"/>
      <protection/>
    </xf>
    <xf numFmtId="14" fontId="6" fillId="0" borderId="5" xfId="30" applyNumberFormat="1" applyFont="1" applyBorder="1" applyAlignment="1">
      <alignment horizontal="right" vertical="top"/>
      <protection/>
    </xf>
    <xf numFmtId="0" fontId="3" fillId="0" borderId="8" xfId="30" applyFont="1" applyBorder="1" applyAlignment="1">
      <alignment horizontal="justify" vertical="top"/>
      <protection/>
    </xf>
    <xf numFmtId="14" fontId="6" fillId="0" borderId="3" xfId="30" applyNumberFormat="1" applyFont="1" applyBorder="1" applyAlignment="1">
      <alignment horizontal="right" vertical="top"/>
      <protection/>
    </xf>
    <xf numFmtId="14" fontId="6" fillId="0" borderId="12" xfId="30" applyNumberFormat="1" applyFont="1" applyBorder="1" applyAlignment="1">
      <alignment horizontal="right" vertical="top"/>
      <protection/>
    </xf>
    <xf numFmtId="0" fontId="16" fillId="2" borderId="0" xfId="34" applyFont="1" applyFill="1" applyAlignment="1">
      <alignment horizontal="center" vertical="center" wrapText="1"/>
      <protection/>
    </xf>
    <xf numFmtId="0" fontId="2" fillId="0" borderId="8" xfId="30" applyFont="1" applyBorder="1" applyAlignment="1">
      <alignment horizontal="justify" vertical="top"/>
      <protection/>
    </xf>
    <xf numFmtId="0" fontId="2" fillId="0" borderId="3" xfId="30" applyFont="1" applyBorder="1" applyAlignment="1">
      <alignment horizontal="center" vertical="top"/>
      <protection/>
    </xf>
    <xf numFmtId="0" fontId="2" fillId="0" borderId="0" xfId="30" applyFont="1" applyAlignment="1">
      <alignment horizontal="center" vertical="top"/>
      <protection/>
    </xf>
    <xf numFmtId="0" fontId="2" fillId="0" borderId="4" xfId="30" applyFont="1" applyBorder="1" applyAlignment="1">
      <alignment horizontal="center" vertical="top"/>
      <protection/>
    </xf>
    <xf numFmtId="0" fontId="2" fillId="0" borderId="12" xfId="30" applyFont="1" applyBorder="1" applyAlignment="1">
      <alignment horizontal="center" vertical="top"/>
      <protection/>
    </xf>
    <xf numFmtId="0" fontId="2" fillId="0" borderId="13" xfId="30" applyFont="1" applyBorder="1" applyAlignment="1">
      <alignment horizontal="center" vertical="top"/>
      <protection/>
    </xf>
    <xf numFmtId="0" fontId="2" fillId="0" borderId="7" xfId="30" applyFont="1" applyBorder="1" applyAlignment="1">
      <alignment horizontal="center" vertical="top"/>
      <protection/>
    </xf>
    <xf numFmtId="0" fontId="6" fillId="0" borderId="2" xfId="30" applyFont="1" applyBorder="1" applyAlignment="1">
      <alignment horizontal="center" vertical="top"/>
      <protection/>
    </xf>
    <xf numFmtId="0" fontId="6" fillId="0" borderId="8" xfId="30" applyFont="1" applyBorder="1" applyAlignment="1">
      <alignment horizontal="center" vertical="top"/>
      <protection/>
    </xf>
    <xf numFmtId="0" fontId="16" fillId="2" borderId="9" xfId="34" applyFont="1" applyFill="1" applyBorder="1" applyAlignment="1">
      <alignment horizontal="center" vertical="center" wrapText="1"/>
      <protection/>
    </xf>
    <xf numFmtId="0" fontId="16" fillId="2" borderId="10" xfId="34" applyFont="1" applyFill="1" applyBorder="1" applyAlignment="1">
      <alignment horizontal="center" vertical="center" wrapText="1"/>
      <protection/>
    </xf>
    <xf numFmtId="0" fontId="16" fillId="2" borderId="11" xfId="34" applyFont="1" applyFill="1" applyBorder="1" applyAlignment="1">
      <alignment horizontal="center" vertical="center" wrapText="1"/>
      <protection/>
    </xf>
  </cellXfs>
  <cellStyles count="21">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Normal 5" xfId="22"/>
    <cellStyle name="Moneda 2 2" xfId="23"/>
    <cellStyle name="Normal 2 2" xfId="24"/>
    <cellStyle name="Normal 10" xfId="25"/>
    <cellStyle name="Normal 2 3" xfId="26"/>
    <cellStyle name="Normal 4 2" xfId="27"/>
    <cellStyle name="Millares 2" xfId="28"/>
    <cellStyle name="Normal 3 2" xfId="29"/>
    <cellStyle name="Normal 2" xfId="30"/>
    <cellStyle name="Moneda 2" xfId="31"/>
    <cellStyle name="Moneda 2 2 2" xfId="32"/>
    <cellStyle name="Normal 2 2 2" xfId="33"/>
    <cellStyle name="Normal 4" xfId="34"/>
  </cellStyles>
  <dxfs count="273">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rgb="FF9C0006"/>
      </font>
      <fill>
        <patternFill patternType="solid">
          <bgColor rgb="FFFFC7CE"/>
        </patternFill>
      </fill>
    </dxf>
    <dxf>
      <font>
        <color theme="0"/>
      </font>
    </dxf>
    <dxf>
      <font>
        <color theme="0"/>
      </font>
    </dxf>
    <dxf>
      <font>
        <color rgb="FF9C0006"/>
      </font>
      <fill>
        <patternFill patternType="solid">
          <bgColor rgb="FFFFC7CE"/>
        </patternFill>
      </fill>
    </dxf>
    <dxf>
      <font>
        <color rgb="FF9C0006"/>
      </font>
      <fill>
        <patternFill patternType="solid">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9C0006"/>
      </font>
      <fill>
        <patternFill patternType="solid">
          <bgColor rgb="FFFFC7CE"/>
        </patternFill>
      </fill>
    </dxf>
    <dxf>
      <font>
        <color theme="0"/>
      </font>
    </dxf>
    <dxf>
      <font>
        <color theme="0"/>
      </font>
    </dxf>
    <dxf>
      <font>
        <color theme="0"/>
      </font>
    </dxf>
    <dxf>
      <font>
        <color theme="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1128117</xdr:colOff>
      <xdr:row>8</xdr:row>
      <xdr:rowOff>42819</xdr:rowOff>
    </xdr:to>
    <xdr:pic>
      <xdr:nvPicPr>
        <xdr:cNvPr id="10" name="Imagen 9">
          <a:extLst>
            <a:ext uri="{FF2B5EF4-FFF2-40B4-BE49-F238E27FC236}">
              <a16:creationId xmlns:a16="http://schemas.microsoft.com/office/drawing/2014/main" id="{e6f6b7cc-a1a6-4176-b35e-0ff44af0dcf5}"/>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219075" y="590550"/>
          <a:ext cx="904875" cy="952500"/>
        </a:xfrm>
        <a:prstGeom prst="rect"/>
      </xdr:spPr>
    </xdr:pic>
    <xdr:clientData/>
  </xdr:twoCellAnchor>
  <xdr:twoCellAnchor editAs="oneCell">
    <xdr:from>
      <xdr:col>6</xdr:col>
      <xdr:colOff>58875</xdr:colOff>
      <xdr:row>3</xdr:row>
      <xdr:rowOff>171330</xdr:rowOff>
    </xdr:from>
    <xdr:to>
      <xdr:col>6</xdr:col>
      <xdr:colOff>1554300</xdr:colOff>
      <xdr:row>5</xdr:row>
      <xdr:rowOff>156562</xdr:rowOff>
    </xdr:to>
    <xdr:pic>
      <xdr:nvPicPr>
        <xdr:cNvPr id="11" name="Imagen 10">
          <a:extLst>
            <a:ext uri="{FF2B5EF4-FFF2-40B4-BE49-F238E27FC236}">
              <a16:creationId xmlns:a16="http://schemas.microsoft.com/office/drawing/2014/main" id="{216e4d38-a095-4b6f-9d2f-08b22e4a8d0e}"/>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10058400" y="742950"/>
          <a:ext cx="1495425" cy="3619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A1:H691"/>
  <sheetViews>
    <sheetView showGridLines="0" tabSelected="1" view="pageBreakPreview" zoomScaleNormal="100" zoomScaleSheetLayoutView="100" workbookViewId="0" topLeftCell="A1">
      <selection pane="topLeft" activeCell="B7" sqref="B7:B9"/>
    </sheetView>
  </sheetViews>
  <sheetFormatPr defaultColWidth="14.5342857142857" defaultRowHeight="14.25"/>
  <cols>
    <col min="1" max="1" width="20.5714285714286" style="5" customWidth="1"/>
    <col min="2" max="2" width="56.8571428571429" style="6" customWidth="1"/>
    <col min="3" max="3" width="13.7142857142857" customWidth="1"/>
    <col min="4" max="4" width="15.1428571428571" customWidth="1"/>
    <col min="5" max="5" width="17.8571428571429" customWidth="1"/>
    <col min="6" max="6" width="25.8571428571429" style="7" customWidth="1"/>
    <col min="7" max="7" width="24.2857142857143" customWidth="1"/>
  </cols>
  <sheetData>
    <row r="1" spans="1:7" s="1" customFormat="1" ht="15" customHeight="1">
      <c r="A1" s="8"/>
      <c r="B1" s="9" t="s">
        <v>0</v>
      </c>
      <c r="C1" s="75" t="s">
        <v>1</v>
      </c>
      <c r="D1" s="75"/>
      <c r="E1" s="75"/>
      <c r="F1" s="75"/>
      <c r="G1" s="62"/>
    </row>
    <row r="2" spans="1:7" s="1" customFormat="1" ht="15" customHeight="1">
      <c r="A2" s="10"/>
      <c r="B2" s="11" t="s">
        <v>2</v>
      </c>
      <c r="C2" s="12"/>
      <c r="D2" s="13"/>
      <c r="E2" s="13"/>
      <c r="F2" s="14"/>
      <c r="G2" s="63"/>
    </row>
    <row r="3" spans="1:7" s="1" customFormat="1" ht="15" customHeight="1" thickBot="1">
      <c r="A3" s="10"/>
      <c r="B3" s="15" t="s">
        <v>3</v>
      </c>
      <c r="C3" s="76" t="s">
        <v>640</v>
      </c>
      <c r="D3" s="76"/>
      <c r="E3" s="76"/>
      <c r="F3" s="76"/>
      <c r="G3" s="63"/>
    </row>
    <row r="4" spans="1:7" s="1" customFormat="1" ht="15" customHeight="1" thickBot="1">
      <c r="A4" s="10"/>
      <c r="B4" s="77"/>
      <c r="C4" s="76"/>
      <c r="D4" s="76"/>
      <c r="E4" s="76"/>
      <c r="F4" s="76"/>
      <c r="G4" s="63"/>
    </row>
    <row r="5" spans="1:7" s="1" customFormat="1" ht="15" customHeight="1" thickBot="1">
      <c r="A5" s="10"/>
      <c r="B5" s="77"/>
      <c r="C5" s="76"/>
      <c r="D5" s="76"/>
      <c r="E5" s="76"/>
      <c r="F5" s="76"/>
      <c r="G5" s="63"/>
    </row>
    <row r="6" spans="1:7" s="1" customFormat="1" ht="15" customHeight="1">
      <c r="A6" s="10"/>
      <c r="B6" s="16" t="s">
        <v>4</v>
      </c>
      <c r="C6" s="78" t="s">
        <v>5</v>
      </c>
      <c r="D6" s="78"/>
      <c r="E6" s="78"/>
      <c r="F6" s="17"/>
      <c r="G6" s="63"/>
    </row>
    <row r="7" spans="1:7" s="1" customFormat="1" ht="14.65" thickBot="1">
      <c r="A7" s="10"/>
      <c r="B7" s="79" t="s">
        <v>641</v>
      </c>
      <c r="C7" s="80" t="s">
        <v>6</v>
      </c>
      <c r="D7" s="80"/>
      <c r="E7" s="80"/>
      <c r="F7" s="18"/>
      <c r="G7" s="63"/>
    </row>
    <row r="8" spans="1:7" s="1" customFormat="1" ht="14.65" thickBot="1">
      <c r="A8" s="10"/>
      <c r="B8" s="79"/>
      <c r="C8" s="80" t="s">
        <v>7</v>
      </c>
      <c r="D8" s="80"/>
      <c r="E8" s="80"/>
      <c r="F8" s="19"/>
      <c r="G8" s="63"/>
    </row>
    <row r="9" spans="1:7" s="1" customFormat="1" ht="14.65" customHeight="1" thickBot="1">
      <c r="A9" s="10"/>
      <c r="B9" s="79"/>
      <c r="C9" s="81" t="s">
        <v>8</v>
      </c>
      <c r="D9" s="81"/>
      <c r="E9" s="81"/>
      <c r="F9" s="20"/>
      <c r="G9" s="64"/>
    </row>
    <row r="10" spans="1:7" s="1" customFormat="1" ht="15" customHeight="1">
      <c r="A10" s="10"/>
      <c r="B10" s="9" t="s">
        <v>9</v>
      </c>
      <c r="C10" s="75" t="s">
        <v>10</v>
      </c>
      <c r="D10" s="75"/>
      <c r="E10" s="75"/>
      <c r="F10" s="75"/>
      <c r="G10" s="21" t="s">
        <v>11</v>
      </c>
    </row>
    <row r="11" spans="1:7" s="1" customFormat="1" ht="15" customHeight="1" thickBot="1">
      <c r="A11" s="10"/>
      <c r="B11" s="83"/>
      <c r="C11" s="84"/>
      <c r="D11" s="85"/>
      <c r="E11" s="85"/>
      <c r="F11" s="86"/>
      <c r="G11" s="90"/>
    </row>
    <row r="12" spans="1:7" s="1" customFormat="1" ht="15" customHeight="1" thickBot="1">
      <c r="A12" s="22"/>
      <c r="B12" s="83"/>
      <c r="C12" s="87"/>
      <c r="D12" s="88"/>
      <c r="E12" s="88"/>
      <c r="F12" s="89"/>
      <c r="G12" s="91"/>
    </row>
    <row r="13" spans="1:6" s="2" customFormat="1" ht="15" customHeight="1" thickBot="1">
      <c r="A13" s="23"/>
      <c r="B13" s="24"/>
      <c r="D13" s="24"/>
      <c r="F13" s="25"/>
    </row>
    <row r="14" spans="1:7" s="1" customFormat="1" ht="15" customHeight="1" thickBot="1">
      <c r="A14" s="92" t="s">
        <v>12</v>
      </c>
      <c r="B14" s="93"/>
      <c r="C14" s="93"/>
      <c r="D14" s="93"/>
      <c r="E14" s="93"/>
      <c r="F14" s="93"/>
      <c r="G14" s="94"/>
    </row>
    <row r="15" spans="1:7" s="1" customFormat="1" ht="15" customHeight="1" thickBot="1">
      <c r="A15" s="26"/>
      <c r="B15" s="27"/>
      <c r="C15" s="28"/>
      <c r="D15" s="28"/>
      <c r="E15" s="28"/>
      <c r="F15" s="29"/>
      <c r="G15" s="28"/>
    </row>
    <row r="16" spans="1:7" s="3" customFormat="1" ht="40.5" customHeight="1" thickBot="1">
      <c r="A16" s="65" t="s">
        <v>13</v>
      </c>
      <c r="B16" s="66" t="s">
        <v>14</v>
      </c>
      <c r="C16" s="66" t="s">
        <v>15</v>
      </c>
      <c r="D16" s="66" t="s">
        <v>16</v>
      </c>
      <c r="E16" s="66" t="s">
        <v>17</v>
      </c>
      <c r="F16" s="66" t="s">
        <v>18</v>
      </c>
      <c r="G16" s="67" t="s">
        <v>19</v>
      </c>
    </row>
    <row r="17" spans="1:7" s="2" customFormat="1" ht="39.4">
      <c r="A17" s="30"/>
      <c r="B17" s="31" t="str">
        <f>+B7</f>
        <v>Construcción de paraderos sobre el Blvd. Francisco Medina Ascencio y en la Av. México al cruce con la calle Panamá, municipio de Puerto Vallarta, Jalisco</v>
      </c>
      <c r="C17" s="32"/>
      <c r="D17" s="32"/>
      <c r="E17" s="32"/>
      <c r="F17" s="32"/>
      <c r="G17" s="33">
        <f>+G18+G72+G126+G180+G232+G253+G274+G328+G373+G394+G437+G480+G525</f>
        <v>0</v>
      </c>
    </row>
    <row r="18" spans="1:7" s="1" customFormat="1" ht="26.25">
      <c r="A18" s="34" t="s">
        <v>20</v>
      </c>
      <c r="B18" s="35" t="s">
        <v>642</v>
      </c>
      <c r="C18" s="36"/>
      <c r="D18" s="37"/>
      <c r="E18" s="38"/>
      <c r="F18" s="38"/>
      <c r="G18" s="33">
        <f>+G19+G27+G39+G43+G49+G56+G65+G69</f>
        <v>0</v>
      </c>
    </row>
    <row r="19" spans="1:7" s="1" customFormat="1" ht="14.25">
      <c r="A19" s="46" t="s">
        <v>183</v>
      </c>
      <c r="B19" s="47" t="s">
        <v>184</v>
      </c>
      <c r="C19" s="48"/>
      <c r="D19" s="49"/>
      <c r="E19" s="49"/>
      <c r="F19" s="44"/>
      <c r="G19" s="50">
        <f>SUM(G20:G26)</f>
        <v>0</v>
      </c>
    </row>
    <row r="20" spans="1:7" s="4" customFormat="1" ht="40.5">
      <c r="A20" s="39" t="s">
        <v>21</v>
      </c>
      <c r="B20" s="40" t="s">
        <v>185</v>
      </c>
      <c r="C20" s="41" t="s">
        <v>22</v>
      </c>
      <c r="D20" s="42">
        <v>116</v>
      </c>
      <c r="E20" s="43"/>
      <c r="F20" s="44" t="str">
        <f t="array" ref="F20">+numtext(E20)</f>
        <v>CERO PESOS 00/100 M.N.</v>
      </c>
      <c r="G20" s="45">
        <f>+ROUND(D20*E20,2)</f>
        <v>0</v>
      </c>
    </row>
    <row r="21" spans="1:7" s="4" customFormat="1" ht="30.4">
      <c r="A21" s="39" t="s">
        <v>23</v>
      </c>
      <c r="B21" s="40" t="s">
        <v>186</v>
      </c>
      <c r="C21" s="41" t="s">
        <v>48</v>
      </c>
      <c r="D21" s="42">
        <v>75</v>
      </c>
      <c r="E21" s="43"/>
      <c r="F21" s="44" t="str">
        <f t="array" ref="F21">+numtext(E21)</f>
        <v>CERO PESOS 00/100 M.N.</v>
      </c>
      <c r="G21" s="45">
        <f>+ROUND(D21*E21,2)</f>
        <v>0</v>
      </c>
    </row>
    <row r="22" spans="1:7" s="4" customFormat="1" ht="60.75">
      <c r="A22" s="39" t="s">
        <v>24</v>
      </c>
      <c r="B22" s="40" t="s">
        <v>187</v>
      </c>
      <c r="C22" s="41" t="s">
        <v>48</v>
      </c>
      <c r="D22" s="42">
        <v>75</v>
      </c>
      <c r="E22" s="43"/>
      <c r="F22" s="44" t="str">
        <f t="array" ref="F22">+numtext(E22)</f>
        <v>CERO PESOS 00/100 M.N.</v>
      </c>
      <c r="G22" s="45">
        <f>+ROUND(D22*E22,2)</f>
        <v>0</v>
      </c>
    </row>
    <row r="23" spans="1:7" s="4" customFormat="1" ht="50.65">
      <c r="A23" s="39" t="s">
        <v>25</v>
      </c>
      <c r="B23" s="40" t="s">
        <v>188</v>
      </c>
      <c r="C23" s="41" t="s">
        <v>189</v>
      </c>
      <c r="D23" s="42">
        <v>17</v>
      </c>
      <c r="E23" s="43"/>
      <c r="F23" s="44" t="str">
        <f t="array" ref="F23">+numtext(E23)</f>
        <v>CERO PESOS 00/100 M.N.</v>
      </c>
      <c r="G23" s="45">
        <f t="shared" si="0" ref="G23:G80">+ROUND(D23*E23,2)</f>
        <v>0</v>
      </c>
    </row>
    <row r="24" spans="1:7" s="4" customFormat="1" ht="30.4">
      <c r="A24" s="39" t="s">
        <v>26</v>
      </c>
      <c r="B24" s="40" t="s">
        <v>190</v>
      </c>
      <c r="C24" s="41" t="s">
        <v>189</v>
      </c>
      <c r="D24" s="42">
        <v>6</v>
      </c>
      <c r="E24" s="43"/>
      <c r="F24" s="44" t="str">
        <f t="array" ref="F24">+numtext(E24)</f>
        <v>CERO PESOS 00/100 M.N.</v>
      </c>
      <c r="G24" s="45">
        <f t="shared" si="0"/>
        <v>0</v>
      </c>
    </row>
    <row r="25" spans="1:7" s="4" customFormat="1" ht="40.5">
      <c r="A25" s="39" t="s">
        <v>28</v>
      </c>
      <c r="B25" s="40" t="s">
        <v>191</v>
      </c>
      <c r="C25" s="41" t="s">
        <v>189</v>
      </c>
      <c r="D25" s="42">
        <v>17</v>
      </c>
      <c r="E25" s="43"/>
      <c r="F25" s="44" t="str">
        <f t="array" ref="F25">+numtext(E25)</f>
        <v>CERO PESOS 00/100 M.N.</v>
      </c>
      <c r="G25" s="45">
        <f t="shared" si="0"/>
        <v>0</v>
      </c>
    </row>
    <row r="26" spans="1:7" s="4" customFormat="1" ht="40.5">
      <c r="A26" s="39" t="s">
        <v>29</v>
      </c>
      <c r="B26" s="40" t="s">
        <v>192</v>
      </c>
      <c r="C26" s="41" t="s">
        <v>193</v>
      </c>
      <c r="D26" s="42">
        <v>347</v>
      </c>
      <c r="E26" s="43"/>
      <c r="F26" s="44" t="str">
        <f t="array" ref="F26">+numtext(E26)</f>
        <v>CERO PESOS 00/100 M.N.</v>
      </c>
      <c r="G26" s="45">
        <f t="shared" si="0"/>
        <v>0</v>
      </c>
    </row>
    <row r="27" spans="1:8" s="1" customFormat="1" ht="14.25">
      <c r="A27" s="46" t="s">
        <v>194</v>
      </c>
      <c r="B27" s="47" t="s">
        <v>195</v>
      </c>
      <c r="C27" s="48"/>
      <c r="D27" s="49"/>
      <c r="E27" s="49"/>
      <c r="F27" s="44"/>
      <c r="G27" s="50">
        <f>SUM(G28:G38)</f>
        <v>0</v>
      </c>
      <c r="H27" s="4"/>
    </row>
    <row r="28" spans="1:7" s="4" customFormat="1" ht="30.4">
      <c r="A28" s="39" t="s">
        <v>30</v>
      </c>
      <c r="B28" s="40" t="s">
        <v>190</v>
      </c>
      <c r="C28" s="41" t="s">
        <v>189</v>
      </c>
      <c r="D28" s="42">
        <v>14</v>
      </c>
      <c r="E28" s="43"/>
      <c r="F28" s="44" t="str">
        <f t="array" ref="F28">+numtext(E28)</f>
        <v>CERO PESOS 00/100 M.N.</v>
      </c>
      <c r="G28" s="45">
        <f t="shared" si="0"/>
        <v>0</v>
      </c>
    </row>
    <row r="29" spans="1:7" s="4" customFormat="1" ht="50.65">
      <c r="A29" s="39" t="s">
        <v>31</v>
      </c>
      <c r="B29" s="40" t="s">
        <v>196</v>
      </c>
      <c r="C29" s="41" t="s">
        <v>22</v>
      </c>
      <c r="D29" s="42">
        <v>11</v>
      </c>
      <c r="E29" s="43"/>
      <c r="F29" s="44" t="str">
        <f t="array" ref="F29">+numtext(E29)</f>
        <v>CERO PESOS 00/100 M.N.</v>
      </c>
      <c r="G29" s="45">
        <f t="shared" si="0"/>
        <v>0</v>
      </c>
    </row>
    <row r="30" spans="1:7" s="4" customFormat="1" ht="30.4">
      <c r="A30" s="39" t="s">
        <v>32</v>
      </c>
      <c r="B30" s="40" t="s">
        <v>197</v>
      </c>
      <c r="C30" s="41" t="s">
        <v>22</v>
      </c>
      <c r="D30" s="42">
        <v>11</v>
      </c>
      <c r="E30" s="43"/>
      <c r="F30" s="44" t="str">
        <f t="array" ref="F30">+numtext(E30)</f>
        <v>CERO PESOS 00/100 M.N.</v>
      </c>
      <c r="G30" s="45">
        <f t="shared" si="0"/>
        <v>0</v>
      </c>
    </row>
    <row r="31" spans="1:7" s="4" customFormat="1" ht="60.75">
      <c r="A31" s="39" t="s">
        <v>33</v>
      </c>
      <c r="B31" s="40" t="s">
        <v>198</v>
      </c>
      <c r="C31" s="41" t="s">
        <v>49</v>
      </c>
      <c r="D31" s="42">
        <v>289</v>
      </c>
      <c r="E31" s="43"/>
      <c r="F31" s="44" t="str">
        <f t="array" ref="F31">+numtext(E31)</f>
        <v>CERO PESOS 00/100 M.N.</v>
      </c>
      <c r="G31" s="45">
        <f t="shared" si="0"/>
        <v>0</v>
      </c>
    </row>
    <row r="32" spans="1:7" s="4" customFormat="1" ht="30.4">
      <c r="A32" s="39" t="s">
        <v>34</v>
      </c>
      <c r="B32" s="40" t="s">
        <v>199</v>
      </c>
      <c r="C32" s="41" t="s">
        <v>22</v>
      </c>
      <c r="D32" s="42">
        <v>27</v>
      </c>
      <c r="E32" s="43"/>
      <c r="F32" s="44" t="str">
        <f t="array" ref="F32">+numtext(E32)</f>
        <v>CERO PESOS 00/100 M.N.</v>
      </c>
      <c r="G32" s="45">
        <f t="shared" si="0"/>
        <v>0</v>
      </c>
    </row>
    <row r="33" spans="1:7" s="4" customFormat="1" ht="40.5">
      <c r="A33" s="39" t="s">
        <v>35</v>
      </c>
      <c r="B33" s="40" t="s">
        <v>200</v>
      </c>
      <c r="C33" s="41" t="s">
        <v>189</v>
      </c>
      <c r="D33" s="42">
        <v>4</v>
      </c>
      <c r="E33" s="43"/>
      <c r="F33" s="44" t="str">
        <f t="array" ref="F33">+numtext(E33)</f>
        <v>CERO PESOS 00/100 M.N.</v>
      </c>
      <c r="G33" s="45">
        <f t="shared" si="0"/>
        <v>0</v>
      </c>
    </row>
    <row r="34" spans="1:7" s="4" customFormat="1" ht="40.5">
      <c r="A34" s="39" t="s">
        <v>36</v>
      </c>
      <c r="B34" s="40" t="s">
        <v>201</v>
      </c>
      <c r="C34" s="41" t="s">
        <v>27</v>
      </c>
      <c r="D34" s="42">
        <v>5</v>
      </c>
      <c r="E34" s="43"/>
      <c r="F34" s="44" t="str">
        <f t="array" ref="F34">+numtext(E34)</f>
        <v>CERO PESOS 00/100 M.N.</v>
      </c>
      <c r="G34" s="45">
        <f t="shared" si="0"/>
        <v>0</v>
      </c>
    </row>
    <row r="35" spans="1:7" s="4" customFormat="1" ht="50.65">
      <c r="A35" s="39" t="s">
        <v>37</v>
      </c>
      <c r="B35" s="40" t="s">
        <v>202</v>
      </c>
      <c r="C35" s="41" t="s">
        <v>27</v>
      </c>
      <c r="D35" s="42">
        <v>29</v>
      </c>
      <c r="E35" s="43"/>
      <c r="F35" s="44" t="str">
        <f t="array" ref="F35">+numtext(E35)</f>
        <v>CERO PESOS 00/100 M.N.</v>
      </c>
      <c r="G35" s="45">
        <f t="shared" si="0"/>
        <v>0</v>
      </c>
    </row>
    <row r="36" spans="1:7" s="4" customFormat="1" ht="30.4">
      <c r="A36" s="39" t="s">
        <v>38</v>
      </c>
      <c r="B36" s="40" t="s">
        <v>203</v>
      </c>
      <c r="C36" s="41" t="s">
        <v>189</v>
      </c>
      <c r="D36" s="42">
        <v>10</v>
      </c>
      <c r="E36" s="43"/>
      <c r="F36" s="44" t="str">
        <f t="array" ref="F36">+numtext(E36)</f>
        <v>CERO PESOS 00/100 M.N.</v>
      </c>
      <c r="G36" s="45">
        <f t="shared" si="0"/>
        <v>0</v>
      </c>
    </row>
    <row r="37" spans="1:7" s="4" customFormat="1" ht="40.5">
      <c r="A37" s="39" t="s">
        <v>39</v>
      </c>
      <c r="B37" s="40" t="s">
        <v>191</v>
      </c>
      <c r="C37" s="41" t="s">
        <v>189</v>
      </c>
      <c r="D37" s="42">
        <v>14</v>
      </c>
      <c r="E37" s="43"/>
      <c r="F37" s="44" t="str">
        <f t="array" ref="F37">+numtext(E37)</f>
        <v>CERO PESOS 00/100 M.N.</v>
      </c>
      <c r="G37" s="45">
        <f t="shared" si="0"/>
        <v>0</v>
      </c>
    </row>
    <row r="38" spans="1:7" s="4" customFormat="1" ht="40.5">
      <c r="A38" s="39" t="s">
        <v>40</v>
      </c>
      <c r="B38" s="40" t="s">
        <v>192</v>
      </c>
      <c r="C38" s="41" t="s">
        <v>193</v>
      </c>
      <c r="D38" s="42">
        <v>272</v>
      </c>
      <c r="E38" s="43"/>
      <c r="F38" s="44" t="str">
        <f t="array" ref="F38">+numtext(E38)</f>
        <v>CERO PESOS 00/100 M.N.</v>
      </c>
      <c r="G38" s="45">
        <f t="shared" si="0"/>
        <v>0</v>
      </c>
    </row>
    <row r="39" spans="1:8" s="1" customFormat="1" ht="14.25">
      <c r="A39" s="46" t="s">
        <v>204</v>
      </c>
      <c r="B39" s="47" t="s">
        <v>205</v>
      </c>
      <c r="C39" s="48"/>
      <c r="D39" s="49"/>
      <c r="E39" s="49"/>
      <c r="F39" s="44"/>
      <c r="G39" s="50">
        <f>SUM(G40:G42)</f>
        <v>0</v>
      </c>
      <c r="H39" s="4"/>
    </row>
    <row r="40" spans="1:7" s="4" customFormat="1" ht="60.75">
      <c r="A40" s="39" t="s">
        <v>41</v>
      </c>
      <c r="B40" s="40" t="s">
        <v>206</v>
      </c>
      <c r="C40" s="41" t="s">
        <v>49</v>
      </c>
      <c r="D40" s="42">
        <v>31</v>
      </c>
      <c r="E40" s="43"/>
      <c r="F40" s="44" t="str">
        <f t="array" ref="F40">+numtext(E40)</f>
        <v>CERO PESOS 00/100 M.N.</v>
      </c>
      <c r="G40" s="45">
        <f t="shared" si="0"/>
        <v>0</v>
      </c>
    </row>
    <row r="41" spans="1:7" s="4" customFormat="1" ht="30.4">
      <c r="A41" s="39" t="s">
        <v>42</v>
      </c>
      <c r="B41" s="40" t="s">
        <v>199</v>
      </c>
      <c r="C41" s="41" t="s">
        <v>22</v>
      </c>
      <c r="D41" s="42">
        <v>14</v>
      </c>
      <c r="E41" s="43"/>
      <c r="F41" s="44" t="str">
        <f t="array" ref="F41">+numtext(E41)</f>
        <v>CERO PESOS 00/100 M.N.</v>
      </c>
      <c r="G41" s="45">
        <f t="shared" si="0"/>
        <v>0</v>
      </c>
    </row>
    <row r="42" spans="1:7" s="4" customFormat="1" ht="40.5">
      <c r="A42" s="39" t="s">
        <v>43</v>
      </c>
      <c r="B42" s="40" t="s">
        <v>207</v>
      </c>
      <c r="C42" s="41" t="s">
        <v>189</v>
      </c>
      <c r="D42" s="42">
        <v>1</v>
      </c>
      <c r="E42" s="43"/>
      <c r="F42" s="44" t="str">
        <f t="array" ref="F42">+numtext(E42)</f>
        <v>CERO PESOS 00/100 M.N.</v>
      </c>
      <c r="G42" s="45">
        <f t="shared" si="0"/>
        <v>0</v>
      </c>
    </row>
    <row r="43" spans="1:8" s="1" customFormat="1" ht="14.25">
      <c r="A43" s="46" t="s">
        <v>208</v>
      </c>
      <c r="B43" s="47" t="s">
        <v>209</v>
      </c>
      <c r="C43" s="48"/>
      <c r="D43" s="49"/>
      <c r="E43" s="49"/>
      <c r="F43" s="44"/>
      <c r="G43" s="50">
        <f>SUM(G44:G48)</f>
        <v>0</v>
      </c>
      <c r="H43" s="4"/>
    </row>
    <row r="44" spans="1:7" s="4" customFormat="1" ht="60.75">
      <c r="A44" s="39" t="s">
        <v>44</v>
      </c>
      <c r="B44" s="40" t="s">
        <v>210</v>
      </c>
      <c r="C44" s="41" t="s">
        <v>49</v>
      </c>
      <c r="D44" s="42">
        <v>1887</v>
      </c>
      <c r="E44" s="43"/>
      <c r="F44" s="44" t="str">
        <f t="array" ref="F44">+numtext(E44)</f>
        <v>CERO PESOS 00/100 M.N.</v>
      </c>
      <c r="G44" s="45">
        <f t="shared" si="0"/>
        <v>0</v>
      </c>
    </row>
    <row r="45" spans="1:7" s="4" customFormat="1" ht="70.9">
      <c r="A45" s="39" t="s">
        <v>45</v>
      </c>
      <c r="B45" s="40" t="s">
        <v>211</v>
      </c>
      <c r="C45" s="41" t="s">
        <v>49</v>
      </c>
      <c r="D45" s="42">
        <v>1887</v>
      </c>
      <c r="E45" s="43"/>
      <c r="F45" s="44" t="str">
        <f t="array" ref="F45">+numtext(E45)</f>
        <v>CERO PESOS 00/100 M.N.</v>
      </c>
      <c r="G45" s="45">
        <f t="shared" si="0"/>
        <v>0</v>
      </c>
    </row>
    <row r="46" spans="1:7" s="4" customFormat="1" ht="30.4">
      <c r="A46" s="39" t="s">
        <v>46</v>
      </c>
      <c r="B46" s="40" t="s">
        <v>212</v>
      </c>
      <c r="C46" s="41" t="s">
        <v>48</v>
      </c>
      <c r="D46" s="42">
        <v>29</v>
      </c>
      <c r="E46" s="43"/>
      <c r="F46" s="44" t="str">
        <f t="array" ref="F46">+numtext(E46)</f>
        <v>CERO PESOS 00/100 M.N.</v>
      </c>
      <c r="G46" s="45">
        <f t="shared" si="0"/>
        <v>0</v>
      </c>
    </row>
    <row r="47" spans="1:7" s="4" customFormat="1" ht="40.5">
      <c r="A47" s="39" t="s">
        <v>47</v>
      </c>
      <c r="B47" s="40" t="s">
        <v>237</v>
      </c>
      <c r="C47" s="41" t="s">
        <v>22</v>
      </c>
      <c r="D47" s="42">
        <v>33</v>
      </c>
      <c r="E47" s="43"/>
      <c r="F47" s="44" t="str">
        <f t="array" ref="F47">+numtext(E47)</f>
        <v>CERO PESOS 00/100 M.N.</v>
      </c>
      <c r="G47" s="45">
        <f t="shared" si="0"/>
        <v>0</v>
      </c>
    </row>
    <row r="48" spans="1:7" s="4" customFormat="1" ht="40.5">
      <c r="A48" s="39" t="s">
        <v>54</v>
      </c>
      <c r="B48" s="40" t="s">
        <v>238</v>
      </c>
      <c r="C48" s="41" t="s">
        <v>48</v>
      </c>
      <c r="D48" s="42">
        <v>14</v>
      </c>
      <c r="E48" s="43"/>
      <c r="F48" s="44" t="str">
        <f t="array" ref="F48">+numtext(E48)</f>
        <v>CERO PESOS 00/100 M.N.</v>
      </c>
      <c r="G48" s="45">
        <f t="shared" si="0"/>
        <v>0</v>
      </c>
    </row>
    <row r="49" spans="1:8" s="1" customFormat="1" ht="14.25">
      <c r="A49" s="46" t="s">
        <v>213</v>
      </c>
      <c r="B49" s="47" t="s">
        <v>214</v>
      </c>
      <c r="C49" s="48"/>
      <c r="D49" s="49"/>
      <c r="E49" s="49"/>
      <c r="F49" s="44"/>
      <c r="G49" s="50">
        <f>SUM(G50:G55)</f>
        <v>0</v>
      </c>
      <c r="H49" s="4"/>
    </row>
    <row r="50" spans="1:7" s="4" customFormat="1" ht="50.65">
      <c r="A50" s="39" t="s">
        <v>55</v>
      </c>
      <c r="B50" s="40" t="s">
        <v>215</v>
      </c>
      <c r="C50" s="41" t="s">
        <v>27</v>
      </c>
      <c r="D50" s="42">
        <v>1</v>
      </c>
      <c r="E50" s="43"/>
      <c r="F50" s="44" t="str">
        <f t="array" ref="F50">+numtext(E50)</f>
        <v>CERO PESOS 00/100 M.N.</v>
      </c>
      <c r="G50" s="45">
        <f t="shared" si="0"/>
        <v>0</v>
      </c>
    </row>
    <row r="51" spans="1:7" s="4" customFormat="1" ht="40.5">
      <c r="A51" s="39" t="s">
        <v>56</v>
      </c>
      <c r="B51" s="40" t="s">
        <v>216</v>
      </c>
      <c r="C51" s="41" t="s">
        <v>27</v>
      </c>
      <c r="D51" s="42">
        <v>1</v>
      </c>
      <c r="E51" s="43"/>
      <c r="F51" s="44" t="str">
        <f t="array" ref="F51">+numtext(E51)</f>
        <v>CERO PESOS 00/100 M.N.</v>
      </c>
      <c r="G51" s="45">
        <f t="shared" si="0"/>
        <v>0</v>
      </c>
    </row>
    <row r="52" spans="1:7" s="4" customFormat="1" ht="40.5">
      <c r="A52" s="39" t="s">
        <v>57</v>
      </c>
      <c r="B52" s="40" t="s">
        <v>217</v>
      </c>
      <c r="C52" s="41" t="s">
        <v>27</v>
      </c>
      <c r="D52" s="42">
        <v>1</v>
      </c>
      <c r="E52" s="43"/>
      <c r="F52" s="44" t="str">
        <f t="array" ref="F52">+numtext(E52)</f>
        <v>CERO PESOS 00/100 M.N.</v>
      </c>
      <c r="G52" s="45">
        <f t="shared" si="0"/>
        <v>0</v>
      </c>
    </row>
    <row r="53" spans="1:7" s="4" customFormat="1" ht="40.5">
      <c r="A53" s="39" t="s">
        <v>58</v>
      </c>
      <c r="B53" s="40" t="s">
        <v>218</v>
      </c>
      <c r="C53" s="41" t="s">
        <v>27</v>
      </c>
      <c r="D53" s="42">
        <v>1</v>
      </c>
      <c r="E53" s="43"/>
      <c r="F53" s="44" t="str">
        <f t="array" ref="F53">+numtext(E53)</f>
        <v>CERO PESOS 00/100 M.N.</v>
      </c>
      <c r="G53" s="45">
        <f t="shared" si="0"/>
        <v>0</v>
      </c>
    </row>
    <row r="54" spans="1:7" s="4" customFormat="1" ht="20.25">
      <c r="A54" s="39" t="s">
        <v>59</v>
      </c>
      <c r="B54" s="40" t="s">
        <v>219</v>
      </c>
      <c r="C54" s="41" t="s">
        <v>189</v>
      </c>
      <c r="D54" s="42">
        <v>0.03200000000000001</v>
      </c>
      <c r="E54" s="43"/>
      <c r="F54" s="44" t="str">
        <f t="array" ref="F54">+numtext(E54)</f>
        <v>CERO PESOS 00/100 M.N.</v>
      </c>
      <c r="G54" s="45">
        <f t="shared" si="0"/>
        <v>0</v>
      </c>
    </row>
    <row r="55" spans="1:7" s="4" customFormat="1" ht="40.5">
      <c r="A55" s="39" t="s">
        <v>60</v>
      </c>
      <c r="B55" s="40" t="s">
        <v>220</v>
      </c>
      <c r="C55" s="41" t="s">
        <v>27</v>
      </c>
      <c r="D55" s="42">
        <v>2</v>
      </c>
      <c r="E55" s="43"/>
      <c r="F55" s="44" t="str">
        <f t="array" ref="F55">+numtext(E55)</f>
        <v>CERO PESOS 00/100 M.N.</v>
      </c>
      <c r="G55" s="45">
        <f t="shared" si="0"/>
        <v>0</v>
      </c>
    </row>
    <row r="56" spans="1:8" s="1" customFormat="1" ht="14.25">
      <c r="A56" s="46" t="s">
        <v>221</v>
      </c>
      <c r="B56" s="47" t="s">
        <v>222</v>
      </c>
      <c r="C56" s="48"/>
      <c r="D56" s="49"/>
      <c r="E56" s="49"/>
      <c r="F56" s="44"/>
      <c r="G56" s="50">
        <f>SUM(G57:G64)</f>
        <v>0</v>
      </c>
      <c r="H56" s="4"/>
    </row>
    <row r="57" spans="1:7" s="4" customFormat="1" ht="50.65">
      <c r="A57" s="39" t="s">
        <v>61</v>
      </c>
      <c r="B57" s="40" t="s">
        <v>196</v>
      </c>
      <c r="C57" s="41" t="s">
        <v>22</v>
      </c>
      <c r="D57" s="42">
        <v>80</v>
      </c>
      <c r="E57" s="43"/>
      <c r="F57" s="44" t="str">
        <f t="array" ref="F57">+numtext(E57)</f>
        <v>CERO PESOS 00/100 M.N.</v>
      </c>
      <c r="G57" s="45">
        <f t="shared" si="0"/>
        <v>0</v>
      </c>
    </row>
    <row r="58" spans="1:7" s="4" customFormat="1" ht="30.4">
      <c r="A58" s="39" t="s">
        <v>62</v>
      </c>
      <c r="B58" s="40" t="s">
        <v>203</v>
      </c>
      <c r="C58" s="41" t="s">
        <v>189</v>
      </c>
      <c r="D58" s="42">
        <v>16</v>
      </c>
      <c r="E58" s="43"/>
      <c r="F58" s="44" t="str">
        <f t="array" ref="F58">+numtext(E58)</f>
        <v>CERO PESOS 00/100 M.N.</v>
      </c>
      <c r="G58" s="45">
        <f t="shared" si="0"/>
        <v>0</v>
      </c>
    </row>
    <row r="59" spans="1:7" s="4" customFormat="1" ht="40.5">
      <c r="A59" s="39" t="s">
        <v>63</v>
      </c>
      <c r="B59" s="40" t="s">
        <v>223</v>
      </c>
      <c r="C59" s="41" t="s">
        <v>22</v>
      </c>
      <c r="D59" s="42">
        <v>80</v>
      </c>
      <c r="E59" s="43"/>
      <c r="F59" s="44" t="str">
        <f t="array" ref="F59">+numtext(E59)</f>
        <v>CERO PESOS 00/100 M.N.</v>
      </c>
      <c r="G59" s="45">
        <f t="shared" si="0"/>
        <v>0</v>
      </c>
    </row>
    <row r="60" spans="1:7" s="4" customFormat="1" ht="30.4">
      <c r="A60" s="39" t="s">
        <v>64</v>
      </c>
      <c r="B60" s="40" t="s">
        <v>186</v>
      </c>
      <c r="C60" s="41" t="s">
        <v>48</v>
      </c>
      <c r="D60" s="42">
        <v>61.89</v>
      </c>
      <c r="E60" s="43"/>
      <c r="F60" s="44" t="str">
        <f t="array" ref="F60">+numtext(E60)</f>
        <v>CERO PESOS 00/100 M.N.</v>
      </c>
      <c r="G60" s="45">
        <f t="shared" si="0"/>
        <v>0</v>
      </c>
    </row>
    <row r="61" spans="1:7" s="4" customFormat="1" ht="60.75">
      <c r="A61" s="39" t="s">
        <v>65</v>
      </c>
      <c r="B61" s="40" t="s">
        <v>224</v>
      </c>
      <c r="C61" s="41" t="s">
        <v>27</v>
      </c>
      <c r="D61" s="42">
        <v>1</v>
      </c>
      <c r="E61" s="43"/>
      <c r="F61" s="44" t="str">
        <f t="array" ref="F61">+numtext(E61)</f>
        <v>CERO PESOS 00/100 M.N.</v>
      </c>
      <c r="G61" s="45">
        <f t="shared" si="0"/>
        <v>0</v>
      </c>
    </row>
    <row r="62" spans="1:7" s="4" customFormat="1" ht="70.9">
      <c r="A62" s="39" t="s">
        <v>66</v>
      </c>
      <c r="B62" s="40" t="s">
        <v>225</v>
      </c>
      <c r="C62" s="41" t="s">
        <v>48</v>
      </c>
      <c r="D62" s="42">
        <v>26.41</v>
      </c>
      <c r="E62" s="43"/>
      <c r="F62" s="44" t="str">
        <f t="array" ref="F62">+numtext(E62)</f>
        <v>CERO PESOS 00/100 M.N.</v>
      </c>
      <c r="G62" s="45">
        <f t="shared" si="0"/>
        <v>0</v>
      </c>
    </row>
    <row r="63" spans="1:7" s="4" customFormat="1" ht="40.5">
      <c r="A63" s="39" t="s">
        <v>67</v>
      </c>
      <c r="B63" s="40" t="s">
        <v>226</v>
      </c>
      <c r="C63" s="41" t="s">
        <v>27</v>
      </c>
      <c r="D63" s="42">
        <v>8</v>
      </c>
      <c r="E63" s="43"/>
      <c r="F63" s="44" t="str">
        <f t="array" ref="F63">+numtext(E63)</f>
        <v>CERO PESOS 00/100 M.N.</v>
      </c>
      <c r="G63" s="45">
        <f t="shared" si="0"/>
        <v>0</v>
      </c>
    </row>
    <row r="64" spans="1:7" s="4" customFormat="1" ht="91.15">
      <c r="A64" s="39" t="s">
        <v>68</v>
      </c>
      <c r="B64" s="40" t="s">
        <v>227</v>
      </c>
      <c r="C64" s="41" t="s">
        <v>27</v>
      </c>
      <c r="D64" s="42">
        <v>3</v>
      </c>
      <c r="E64" s="43"/>
      <c r="F64" s="44" t="str">
        <f t="array" ref="F64">+numtext(E64)</f>
        <v>CERO PESOS 00/100 M.N.</v>
      </c>
      <c r="G64" s="45">
        <f t="shared" si="0"/>
        <v>0</v>
      </c>
    </row>
    <row r="65" spans="1:8" s="1" customFormat="1" ht="14.25">
      <c r="A65" s="46" t="s">
        <v>228</v>
      </c>
      <c r="B65" s="47" t="s">
        <v>229</v>
      </c>
      <c r="C65" s="48"/>
      <c r="D65" s="49"/>
      <c r="E65" s="49"/>
      <c r="F65" s="44"/>
      <c r="G65" s="50">
        <f>SUM(G66:G68)</f>
        <v>0</v>
      </c>
      <c r="H65" s="4"/>
    </row>
    <row r="66" spans="1:7" s="4" customFormat="1" ht="50.65">
      <c r="A66" s="39" t="s">
        <v>69</v>
      </c>
      <c r="B66" s="40" t="s">
        <v>230</v>
      </c>
      <c r="C66" s="41" t="s">
        <v>48</v>
      </c>
      <c r="D66" s="42">
        <v>22</v>
      </c>
      <c r="E66" s="43"/>
      <c r="F66" s="44" t="str">
        <f t="array" ref="F66">+numtext(E66)</f>
        <v>CERO PESOS 00/100 M.N.</v>
      </c>
      <c r="G66" s="45">
        <f t="shared" si="0"/>
        <v>0</v>
      </c>
    </row>
    <row r="67" spans="1:7" s="4" customFormat="1" ht="101.25">
      <c r="A67" s="39" t="s">
        <v>70</v>
      </c>
      <c r="B67" s="40" t="s">
        <v>231</v>
      </c>
      <c r="C67" s="41" t="s">
        <v>27</v>
      </c>
      <c r="D67" s="42">
        <v>1</v>
      </c>
      <c r="E67" s="43"/>
      <c r="F67" s="44" t="str">
        <f t="array" ref="F67">+numtext(E67)</f>
        <v>CERO PESOS 00/100 M.N.</v>
      </c>
      <c r="G67" s="45">
        <f t="shared" si="0"/>
        <v>0</v>
      </c>
    </row>
    <row r="68" spans="1:7" s="4" customFormat="1" ht="121.5">
      <c r="A68" s="39" t="s">
        <v>71</v>
      </c>
      <c r="B68" s="40" t="s">
        <v>232</v>
      </c>
      <c r="C68" s="41" t="s">
        <v>27</v>
      </c>
      <c r="D68" s="42">
        <v>1</v>
      </c>
      <c r="E68" s="43"/>
      <c r="F68" s="44" t="str">
        <f t="array" ref="F68">+numtext(E68)</f>
        <v>CERO PESOS 00/100 M.N.</v>
      </c>
      <c r="G68" s="45">
        <f t="shared" si="0"/>
        <v>0</v>
      </c>
    </row>
    <row r="69" spans="1:8" s="1" customFormat="1" ht="14.25">
      <c r="A69" s="46" t="s">
        <v>233</v>
      </c>
      <c r="B69" s="47" t="s">
        <v>234</v>
      </c>
      <c r="C69" s="48"/>
      <c r="D69" s="49"/>
      <c r="E69" s="49"/>
      <c r="F69" s="44"/>
      <c r="G69" s="50">
        <f>SUM(G70:G71)</f>
        <v>0</v>
      </c>
      <c r="H69" s="4"/>
    </row>
    <row r="70" spans="1:7" s="4" customFormat="1" ht="20.25">
      <c r="A70" s="39" t="s">
        <v>72</v>
      </c>
      <c r="B70" s="40" t="s">
        <v>235</v>
      </c>
      <c r="C70" s="41" t="s">
        <v>22</v>
      </c>
      <c r="D70" s="42">
        <v>116</v>
      </c>
      <c r="E70" s="43"/>
      <c r="F70" s="44" t="str">
        <f t="array" ref="F70">+numtext(E70)</f>
        <v>CERO PESOS 00/100 M.N.</v>
      </c>
      <c r="G70" s="45">
        <f t="shared" si="0"/>
        <v>0</v>
      </c>
    </row>
    <row r="71" spans="1:7" s="4" customFormat="1" ht="20.25">
      <c r="A71" s="39" t="s">
        <v>73</v>
      </c>
      <c r="B71" s="40" t="s">
        <v>236</v>
      </c>
      <c r="C71" s="41" t="s">
        <v>22</v>
      </c>
      <c r="D71" s="42">
        <v>116</v>
      </c>
      <c r="E71" s="43"/>
      <c r="F71" s="44" t="str">
        <f t="array" ref="F71">+numtext(E71)</f>
        <v>CERO PESOS 00/100 M.N.</v>
      </c>
      <c r="G71" s="45">
        <f t="shared" si="0"/>
        <v>0</v>
      </c>
    </row>
    <row r="72" spans="1:8" s="1" customFormat="1" ht="26.25">
      <c r="A72" s="34" t="s">
        <v>239</v>
      </c>
      <c r="B72" s="35" t="s">
        <v>643</v>
      </c>
      <c r="C72" s="36"/>
      <c r="D72" s="37"/>
      <c r="E72" s="38"/>
      <c r="F72" s="38"/>
      <c r="G72" s="33">
        <f>+G73+G81+G93+G97+G103+G110+G119+G123</f>
        <v>0</v>
      </c>
      <c r="H72" s="4"/>
    </row>
    <row r="73" spans="1:8" s="1" customFormat="1" ht="14.25">
      <c r="A73" s="46" t="s">
        <v>240</v>
      </c>
      <c r="B73" s="47" t="s">
        <v>184</v>
      </c>
      <c r="C73" s="48"/>
      <c r="D73" s="49"/>
      <c r="E73" s="49"/>
      <c r="F73" s="44"/>
      <c r="G73" s="50">
        <f>SUM(G74:G80)</f>
        <v>0</v>
      </c>
      <c r="H73" s="4"/>
    </row>
    <row r="74" spans="1:7" s="4" customFormat="1" ht="40.5">
      <c r="A74" s="39" t="s">
        <v>74</v>
      </c>
      <c r="B74" s="40" t="s">
        <v>185</v>
      </c>
      <c r="C74" s="41" t="s">
        <v>22</v>
      </c>
      <c r="D74" s="42">
        <v>116</v>
      </c>
      <c r="E74" s="43"/>
      <c r="F74" s="44" t="str">
        <f t="array" ref="F74">+numtext(E74)</f>
        <v>CERO PESOS 00/100 M.N.</v>
      </c>
      <c r="G74" s="45">
        <f t="shared" si="0"/>
        <v>0</v>
      </c>
    </row>
    <row r="75" spans="1:7" s="4" customFormat="1" ht="30.4">
      <c r="A75" s="39" t="s">
        <v>75</v>
      </c>
      <c r="B75" s="40" t="s">
        <v>186</v>
      </c>
      <c r="C75" s="41" t="s">
        <v>48</v>
      </c>
      <c r="D75" s="42">
        <v>75</v>
      </c>
      <c r="E75" s="43"/>
      <c r="F75" s="44" t="str">
        <f t="array" ref="F75">+numtext(E75)</f>
        <v>CERO PESOS 00/100 M.N.</v>
      </c>
      <c r="G75" s="45">
        <f t="shared" si="0"/>
        <v>0</v>
      </c>
    </row>
    <row r="76" spans="1:7" s="4" customFormat="1" ht="60.75">
      <c r="A76" s="39" t="s">
        <v>76</v>
      </c>
      <c r="B76" s="40" t="s">
        <v>187</v>
      </c>
      <c r="C76" s="41" t="s">
        <v>48</v>
      </c>
      <c r="D76" s="42">
        <v>75</v>
      </c>
      <c r="E76" s="43"/>
      <c r="F76" s="44" t="str">
        <f t="array" ref="F76">+numtext(E76)</f>
        <v>CERO PESOS 00/100 M.N.</v>
      </c>
      <c r="G76" s="45">
        <f t="shared" si="0"/>
        <v>0</v>
      </c>
    </row>
    <row r="77" spans="1:7" s="4" customFormat="1" ht="50.65">
      <c r="A77" s="39" t="s">
        <v>77</v>
      </c>
      <c r="B77" s="40" t="s">
        <v>188</v>
      </c>
      <c r="C77" s="41" t="s">
        <v>189</v>
      </c>
      <c r="D77" s="42">
        <v>17</v>
      </c>
      <c r="E77" s="43"/>
      <c r="F77" s="44" t="str">
        <f t="array" ref="F77">+numtext(E77)</f>
        <v>CERO PESOS 00/100 M.N.</v>
      </c>
      <c r="G77" s="45">
        <f t="shared" si="0"/>
        <v>0</v>
      </c>
    </row>
    <row r="78" spans="1:7" s="4" customFormat="1" ht="30.4">
      <c r="A78" s="39" t="s">
        <v>78</v>
      </c>
      <c r="B78" s="40" t="s">
        <v>190</v>
      </c>
      <c r="C78" s="41" t="s">
        <v>189</v>
      </c>
      <c r="D78" s="42">
        <v>6</v>
      </c>
      <c r="E78" s="43"/>
      <c r="F78" s="44" t="str">
        <f t="array" ref="F78">+numtext(E78)</f>
        <v>CERO PESOS 00/100 M.N.</v>
      </c>
      <c r="G78" s="45">
        <f t="shared" si="0"/>
        <v>0</v>
      </c>
    </row>
    <row r="79" spans="1:7" s="4" customFormat="1" ht="40.5">
      <c r="A79" s="39" t="s">
        <v>79</v>
      </c>
      <c r="B79" s="40" t="s">
        <v>191</v>
      </c>
      <c r="C79" s="41" t="s">
        <v>189</v>
      </c>
      <c r="D79" s="42">
        <v>17</v>
      </c>
      <c r="E79" s="43"/>
      <c r="F79" s="44" t="str">
        <f t="array" ref="F79">+numtext(E79)</f>
        <v>CERO PESOS 00/100 M.N.</v>
      </c>
      <c r="G79" s="45">
        <f t="shared" si="0"/>
        <v>0</v>
      </c>
    </row>
    <row r="80" spans="1:7" s="4" customFormat="1" ht="40.5">
      <c r="A80" s="39" t="s">
        <v>80</v>
      </c>
      <c r="B80" s="40" t="s">
        <v>192</v>
      </c>
      <c r="C80" s="41" t="s">
        <v>193</v>
      </c>
      <c r="D80" s="42">
        <v>347</v>
      </c>
      <c r="E80" s="43"/>
      <c r="F80" s="44" t="str">
        <f t="array" ref="F80">+numtext(E80)</f>
        <v>CERO PESOS 00/100 M.N.</v>
      </c>
      <c r="G80" s="45">
        <f t="shared" si="0"/>
        <v>0</v>
      </c>
    </row>
    <row r="81" spans="1:7" s="4" customFormat="1" ht="13.15">
      <c r="A81" s="46" t="s">
        <v>241</v>
      </c>
      <c r="B81" s="47" t="s">
        <v>195</v>
      </c>
      <c r="C81" s="48"/>
      <c r="D81" s="49"/>
      <c r="E81" s="49"/>
      <c r="F81" s="44"/>
      <c r="G81" s="50">
        <f>SUM(G82:G92)</f>
        <v>0</v>
      </c>
    </row>
    <row r="82" spans="1:7" s="4" customFormat="1" ht="30.4">
      <c r="A82" s="39" t="s">
        <v>284</v>
      </c>
      <c r="B82" s="40" t="s">
        <v>190</v>
      </c>
      <c r="C82" s="41" t="s">
        <v>189</v>
      </c>
      <c r="D82" s="42">
        <v>14</v>
      </c>
      <c r="E82" s="43"/>
      <c r="F82" s="44" t="str">
        <f t="array" ref="F82">+numtext(E82)</f>
        <v>CERO PESOS 00/100 M.N.</v>
      </c>
      <c r="G82" s="45">
        <f t="shared" si="1" ref="G82:G92">+ROUND(D82*E82,2)</f>
        <v>0</v>
      </c>
    </row>
    <row r="83" spans="1:7" s="4" customFormat="1" ht="50.65">
      <c r="A83" s="39" t="s">
        <v>285</v>
      </c>
      <c r="B83" s="40" t="s">
        <v>196</v>
      </c>
      <c r="C83" s="41" t="s">
        <v>22</v>
      </c>
      <c r="D83" s="42">
        <v>11</v>
      </c>
      <c r="E83" s="43"/>
      <c r="F83" s="44" t="str">
        <f t="array" ref="F83">+numtext(E83)</f>
        <v>CERO PESOS 00/100 M.N.</v>
      </c>
      <c r="G83" s="45">
        <f t="shared" si="1"/>
        <v>0</v>
      </c>
    </row>
    <row r="84" spans="1:7" s="4" customFormat="1" ht="30.4">
      <c r="A84" s="39" t="s">
        <v>286</v>
      </c>
      <c r="B84" s="40" t="s">
        <v>197</v>
      </c>
      <c r="C84" s="41" t="s">
        <v>22</v>
      </c>
      <c r="D84" s="42">
        <v>11</v>
      </c>
      <c r="E84" s="43"/>
      <c r="F84" s="44" t="str">
        <f t="array" ref="F84">+numtext(E84)</f>
        <v>CERO PESOS 00/100 M.N.</v>
      </c>
      <c r="G84" s="45">
        <f t="shared" si="1"/>
        <v>0</v>
      </c>
    </row>
    <row r="85" spans="1:7" s="4" customFormat="1" ht="60.75">
      <c r="A85" s="39" t="s">
        <v>287</v>
      </c>
      <c r="B85" s="40" t="s">
        <v>198</v>
      </c>
      <c r="C85" s="41" t="s">
        <v>49</v>
      </c>
      <c r="D85" s="42">
        <v>289</v>
      </c>
      <c r="E85" s="43"/>
      <c r="F85" s="44" t="str">
        <f t="array" ref="F85">+numtext(E85)</f>
        <v>CERO PESOS 00/100 M.N.</v>
      </c>
      <c r="G85" s="45">
        <f t="shared" si="1"/>
        <v>0</v>
      </c>
    </row>
    <row r="86" spans="1:7" s="4" customFormat="1" ht="30.4">
      <c r="A86" s="39" t="s">
        <v>288</v>
      </c>
      <c r="B86" s="40" t="s">
        <v>199</v>
      </c>
      <c r="C86" s="41" t="s">
        <v>22</v>
      </c>
      <c r="D86" s="42">
        <v>27</v>
      </c>
      <c r="E86" s="43"/>
      <c r="F86" s="44" t="str">
        <f t="array" ref="F86">+numtext(E86)</f>
        <v>CERO PESOS 00/100 M.N.</v>
      </c>
      <c r="G86" s="45">
        <f t="shared" si="1"/>
        <v>0</v>
      </c>
    </row>
    <row r="87" spans="1:7" s="4" customFormat="1" ht="40.5">
      <c r="A87" s="39" t="s">
        <v>289</v>
      </c>
      <c r="B87" s="40" t="s">
        <v>200</v>
      </c>
      <c r="C87" s="41" t="s">
        <v>189</v>
      </c>
      <c r="D87" s="42">
        <v>4</v>
      </c>
      <c r="E87" s="43"/>
      <c r="F87" s="44" t="str">
        <f t="array" ref="F87">+numtext(E87)</f>
        <v>CERO PESOS 00/100 M.N.</v>
      </c>
      <c r="G87" s="45">
        <f t="shared" si="1"/>
        <v>0</v>
      </c>
    </row>
    <row r="88" spans="1:7" s="4" customFormat="1" ht="40.5">
      <c r="A88" s="39" t="s">
        <v>290</v>
      </c>
      <c r="B88" s="40" t="s">
        <v>201</v>
      </c>
      <c r="C88" s="41" t="s">
        <v>27</v>
      </c>
      <c r="D88" s="42">
        <v>5</v>
      </c>
      <c r="E88" s="43"/>
      <c r="F88" s="44" t="str">
        <f t="array" ref="F88">+numtext(E88)</f>
        <v>CERO PESOS 00/100 M.N.</v>
      </c>
      <c r="G88" s="45">
        <f t="shared" si="1"/>
        <v>0</v>
      </c>
    </row>
    <row r="89" spans="1:7" s="4" customFormat="1" ht="50.65">
      <c r="A89" s="39" t="s">
        <v>291</v>
      </c>
      <c r="B89" s="40" t="s">
        <v>202</v>
      </c>
      <c r="C89" s="41" t="s">
        <v>27</v>
      </c>
      <c r="D89" s="42">
        <v>29</v>
      </c>
      <c r="E89" s="43"/>
      <c r="F89" s="44" t="str">
        <f t="array" ref="F89">+numtext(E89)</f>
        <v>CERO PESOS 00/100 M.N.</v>
      </c>
      <c r="G89" s="45">
        <f t="shared" si="1"/>
        <v>0</v>
      </c>
    </row>
    <row r="90" spans="1:7" s="4" customFormat="1" ht="30.4">
      <c r="A90" s="39" t="s">
        <v>351</v>
      </c>
      <c r="B90" s="40" t="s">
        <v>203</v>
      </c>
      <c r="C90" s="41" t="s">
        <v>189</v>
      </c>
      <c r="D90" s="42">
        <v>10</v>
      </c>
      <c r="E90" s="43"/>
      <c r="F90" s="44" t="str">
        <f t="array" ref="F90">+numtext(E90)</f>
        <v>CERO PESOS 00/100 M.N.</v>
      </c>
      <c r="G90" s="45">
        <f t="shared" si="1"/>
        <v>0</v>
      </c>
    </row>
    <row r="91" spans="1:7" s="4" customFormat="1" ht="40.5">
      <c r="A91" s="39" t="s">
        <v>352</v>
      </c>
      <c r="B91" s="40" t="s">
        <v>191</v>
      </c>
      <c r="C91" s="41" t="s">
        <v>189</v>
      </c>
      <c r="D91" s="42">
        <v>14</v>
      </c>
      <c r="E91" s="43"/>
      <c r="F91" s="44" t="str">
        <f t="array" ref="F91">+numtext(E91)</f>
        <v>CERO PESOS 00/100 M.N.</v>
      </c>
      <c r="G91" s="45">
        <f t="shared" si="1"/>
        <v>0</v>
      </c>
    </row>
    <row r="92" spans="1:7" s="4" customFormat="1" ht="40.5">
      <c r="A92" s="39" t="s">
        <v>353</v>
      </c>
      <c r="B92" s="40" t="s">
        <v>192</v>
      </c>
      <c r="C92" s="41" t="s">
        <v>193</v>
      </c>
      <c r="D92" s="42">
        <v>272</v>
      </c>
      <c r="E92" s="43"/>
      <c r="F92" s="44" t="str">
        <f t="array" ref="F92">+numtext(E92)</f>
        <v>CERO PESOS 00/100 M.N.</v>
      </c>
      <c r="G92" s="45">
        <f t="shared" si="1"/>
        <v>0</v>
      </c>
    </row>
    <row r="93" spans="1:7" s="4" customFormat="1" ht="13.15">
      <c r="A93" s="46" t="s">
        <v>242</v>
      </c>
      <c r="B93" s="47" t="s">
        <v>205</v>
      </c>
      <c r="C93" s="48"/>
      <c r="D93" s="49"/>
      <c r="E93" s="49"/>
      <c r="F93" s="44"/>
      <c r="G93" s="50">
        <f>SUM(G94:G96)</f>
        <v>0</v>
      </c>
    </row>
    <row r="94" spans="1:7" s="4" customFormat="1" ht="60.75">
      <c r="A94" s="39" t="s">
        <v>354</v>
      </c>
      <c r="B94" s="40" t="s">
        <v>206</v>
      </c>
      <c r="C94" s="41" t="s">
        <v>49</v>
      </c>
      <c r="D94" s="42">
        <v>31</v>
      </c>
      <c r="E94" s="43"/>
      <c r="F94" s="44" t="str">
        <f t="array" ref="F94">+numtext(E94)</f>
        <v>CERO PESOS 00/100 M.N.</v>
      </c>
      <c r="G94" s="45">
        <f t="shared" si="2" ref="G94:G96">+ROUND(D94*E94,2)</f>
        <v>0</v>
      </c>
    </row>
    <row r="95" spans="1:7" s="4" customFormat="1" ht="30.4">
      <c r="A95" s="39" t="s">
        <v>355</v>
      </c>
      <c r="B95" s="40" t="s">
        <v>199</v>
      </c>
      <c r="C95" s="41" t="s">
        <v>22</v>
      </c>
      <c r="D95" s="42">
        <v>14</v>
      </c>
      <c r="E95" s="43"/>
      <c r="F95" s="44" t="str">
        <f t="array" ref="F95">+numtext(E95)</f>
        <v>CERO PESOS 00/100 M.N.</v>
      </c>
      <c r="G95" s="45">
        <f t="shared" si="2"/>
        <v>0</v>
      </c>
    </row>
    <row r="96" spans="1:7" s="4" customFormat="1" ht="40.5">
      <c r="A96" s="39" t="s">
        <v>356</v>
      </c>
      <c r="B96" s="40" t="s">
        <v>207</v>
      </c>
      <c r="C96" s="41" t="s">
        <v>189</v>
      </c>
      <c r="D96" s="42">
        <v>1</v>
      </c>
      <c r="E96" s="43"/>
      <c r="F96" s="44" t="str">
        <f t="array" ref="F96">+numtext(E96)</f>
        <v>CERO PESOS 00/100 M.N.</v>
      </c>
      <c r="G96" s="45">
        <f t="shared" si="2"/>
        <v>0</v>
      </c>
    </row>
    <row r="97" spans="1:7" s="4" customFormat="1" ht="13.15">
      <c r="A97" s="46" t="s">
        <v>243</v>
      </c>
      <c r="B97" s="47" t="s">
        <v>209</v>
      </c>
      <c r="C97" s="48"/>
      <c r="D97" s="49"/>
      <c r="E97" s="49"/>
      <c r="F97" s="44"/>
      <c r="G97" s="50">
        <f>SUM(G98:G102)</f>
        <v>0</v>
      </c>
    </row>
    <row r="98" spans="1:7" s="4" customFormat="1" ht="60.75">
      <c r="A98" s="39" t="s">
        <v>356</v>
      </c>
      <c r="B98" s="40" t="s">
        <v>210</v>
      </c>
      <c r="C98" s="41" t="s">
        <v>49</v>
      </c>
      <c r="D98" s="42">
        <v>1887</v>
      </c>
      <c r="E98" s="43"/>
      <c r="F98" s="44" t="str">
        <f t="array" ref="F98">+numtext(E98)</f>
        <v>CERO PESOS 00/100 M.N.</v>
      </c>
      <c r="G98" s="45">
        <f t="shared" si="3" ref="G98:G102">+ROUND(D98*E98,2)</f>
        <v>0</v>
      </c>
    </row>
    <row r="99" spans="1:7" s="4" customFormat="1" ht="70.9">
      <c r="A99" s="39" t="s">
        <v>357</v>
      </c>
      <c r="B99" s="40" t="s">
        <v>211</v>
      </c>
      <c r="C99" s="41" t="s">
        <v>49</v>
      </c>
      <c r="D99" s="42">
        <v>1887</v>
      </c>
      <c r="E99" s="43"/>
      <c r="F99" s="44" t="str">
        <f t="array" ref="F99">+numtext(E99)</f>
        <v>CERO PESOS 00/100 M.N.</v>
      </c>
      <c r="G99" s="45">
        <f t="shared" si="3"/>
        <v>0</v>
      </c>
    </row>
    <row r="100" spans="1:7" s="4" customFormat="1" ht="30.4">
      <c r="A100" s="39" t="s">
        <v>358</v>
      </c>
      <c r="B100" s="40" t="s">
        <v>212</v>
      </c>
      <c r="C100" s="41" t="s">
        <v>48</v>
      </c>
      <c r="D100" s="42">
        <v>29</v>
      </c>
      <c r="E100" s="43"/>
      <c r="F100" s="44" t="str">
        <f t="array" ref="F100">+numtext(E100)</f>
        <v>CERO PESOS 00/100 M.N.</v>
      </c>
      <c r="G100" s="45">
        <f t="shared" si="3"/>
        <v>0</v>
      </c>
    </row>
    <row r="101" spans="1:7" s="4" customFormat="1" ht="40.5">
      <c r="A101" s="39" t="s">
        <v>359</v>
      </c>
      <c r="B101" s="40" t="s">
        <v>237</v>
      </c>
      <c r="C101" s="41" t="s">
        <v>22</v>
      </c>
      <c r="D101" s="42">
        <v>33</v>
      </c>
      <c r="E101" s="43"/>
      <c r="F101" s="44" t="str">
        <f t="array" ref="F101">+numtext(E101)</f>
        <v>CERO PESOS 00/100 M.N.</v>
      </c>
      <c r="G101" s="45">
        <f t="shared" si="3"/>
        <v>0</v>
      </c>
    </row>
    <row r="102" spans="1:7" s="4" customFormat="1" ht="40.5">
      <c r="A102" s="39" t="s">
        <v>360</v>
      </c>
      <c r="B102" s="40" t="s">
        <v>238</v>
      </c>
      <c r="C102" s="41" t="s">
        <v>48</v>
      </c>
      <c r="D102" s="42">
        <v>14</v>
      </c>
      <c r="E102" s="43"/>
      <c r="F102" s="44" t="str">
        <f t="array" ref="F102">+numtext(E102)</f>
        <v>CERO PESOS 00/100 M.N.</v>
      </c>
      <c r="G102" s="45">
        <f t="shared" si="3"/>
        <v>0</v>
      </c>
    </row>
    <row r="103" spans="1:7" s="4" customFormat="1" ht="13.15">
      <c r="A103" s="46" t="s">
        <v>244</v>
      </c>
      <c r="B103" s="47" t="s">
        <v>214</v>
      </c>
      <c r="C103" s="48"/>
      <c r="D103" s="49"/>
      <c r="E103" s="49"/>
      <c r="F103" s="44"/>
      <c r="G103" s="50">
        <f>SUM(G104:G109)</f>
        <v>0</v>
      </c>
    </row>
    <row r="104" spans="1:7" s="4" customFormat="1" ht="50.65">
      <c r="A104" s="39" t="s">
        <v>361</v>
      </c>
      <c r="B104" s="40" t="s">
        <v>215</v>
      </c>
      <c r="C104" s="41" t="s">
        <v>27</v>
      </c>
      <c r="D104" s="42">
        <v>1</v>
      </c>
      <c r="E104" s="43"/>
      <c r="F104" s="44" t="str">
        <f t="array" ref="F104">+numtext(E104)</f>
        <v>CERO PESOS 00/100 M.N.</v>
      </c>
      <c r="G104" s="45">
        <f t="shared" si="4" ref="G104:G109">+ROUND(D104*E104,2)</f>
        <v>0</v>
      </c>
    </row>
    <row r="105" spans="1:7" s="4" customFormat="1" ht="40.5">
      <c r="A105" s="39" t="s">
        <v>362</v>
      </c>
      <c r="B105" s="40" t="s">
        <v>216</v>
      </c>
      <c r="C105" s="41" t="s">
        <v>27</v>
      </c>
      <c r="D105" s="42">
        <v>1</v>
      </c>
      <c r="E105" s="43"/>
      <c r="F105" s="44" t="str">
        <f t="array" ref="F105">+numtext(E105)</f>
        <v>CERO PESOS 00/100 M.N.</v>
      </c>
      <c r="G105" s="45">
        <f t="shared" si="4"/>
        <v>0</v>
      </c>
    </row>
    <row r="106" spans="1:7" s="4" customFormat="1" ht="40.5">
      <c r="A106" s="39" t="s">
        <v>363</v>
      </c>
      <c r="B106" s="40" t="s">
        <v>217</v>
      </c>
      <c r="C106" s="41" t="s">
        <v>27</v>
      </c>
      <c r="D106" s="42">
        <v>1</v>
      </c>
      <c r="E106" s="43"/>
      <c r="F106" s="44" t="str">
        <f t="array" ref="F106">+numtext(E106)</f>
        <v>CERO PESOS 00/100 M.N.</v>
      </c>
      <c r="G106" s="45">
        <f t="shared" si="4"/>
        <v>0</v>
      </c>
    </row>
    <row r="107" spans="1:7" s="4" customFormat="1" ht="40.5">
      <c r="A107" s="39" t="s">
        <v>364</v>
      </c>
      <c r="B107" s="40" t="s">
        <v>218</v>
      </c>
      <c r="C107" s="41" t="s">
        <v>27</v>
      </c>
      <c r="D107" s="42">
        <v>1</v>
      </c>
      <c r="E107" s="43"/>
      <c r="F107" s="44" t="str">
        <f t="array" ref="F107">+numtext(E107)</f>
        <v>CERO PESOS 00/100 M.N.</v>
      </c>
      <c r="G107" s="45">
        <f t="shared" si="4"/>
        <v>0</v>
      </c>
    </row>
    <row r="108" spans="1:7" s="4" customFormat="1" ht="20.25">
      <c r="A108" s="39" t="s">
        <v>365</v>
      </c>
      <c r="B108" s="40" t="s">
        <v>219</v>
      </c>
      <c r="C108" s="41" t="s">
        <v>189</v>
      </c>
      <c r="D108" s="42">
        <v>0.03200000000000001</v>
      </c>
      <c r="E108" s="43"/>
      <c r="F108" s="44" t="str">
        <f t="array" ref="F108">+numtext(E108)</f>
        <v>CERO PESOS 00/100 M.N.</v>
      </c>
      <c r="G108" s="45">
        <f t="shared" si="4"/>
        <v>0</v>
      </c>
    </row>
    <row r="109" spans="1:7" s="4" customFormat="1" ht="40.5">
      <c r="A109" s="39" t="s">
        <v>366</v>
      </c>
      <c r="B109" s="40" t="s">
        <v>220</v>
      </c>
      <c r="C109" s="41" t="s">
        <v>27</v>
      </c>
      <c r="D109" s="42">
        <v>2</v>
      </c>
      <c r="E109" s="43"/>
      <c r="F109" s="44" t="str">
        <f t="array" ref="F109">+numtext(E109)</f>
        <v>CERO PESOS 00/100 M.N.</v>
      </c>
      <c r="G109" s="45">
        <f t="shared" si="4"/>
        <v>0</v>
      </c>
    </row>
    <row r="110" spans="1:7" s="4" customFormat="1" ht="13.15">
      <c r="A110" s="46" t="s">
        <v>245</v>
      </c>
      <c r="B110" s="47" t="s">
        <v>222</v>
      </c>
      <c r="C110" s="48"/>
      <c r="D110" s="49"/>
      <c r="E110" s="49"/>
      <c r="F110" s="44"/>
      <c r="G110" s="50">
        <f>SUM(G111:G118)</f>
        <v>0</v>
      </c>
    </row>
    <row r="111" spans="1:7" s="4" customFormat="1" ht="50.65">
      <c r="A111" s="39" t="s">
        <v>367</v>
      </c>
      <c r="B111" s="40" t="s">
        <v>196</v>
      </c>
      <c r="C111" s="41" t="s">
        <v>22</v>
      </c>
      <c r="D111" s="42">
        <v>80</v>
      </c>
      <c r="E111" s="43"/>
      <c r="F111" s="44" t="str">
        <f t="array" ref="F111">+numtext(E111)</f>
        <v>CERO PESOS 00/100 M.N.</v>
      </c>
      <c r="G111" s="45">
        <f t="shared" si="5" ref="G111:G118">+ROUND(D111*E111,2)</f>
        <v>0</v>
      </c>
    </row>
    <row r="112" spans="1:7" s="4" customFormat="1" ht="30.4">
      <c r="A112" s="39" t="s">
        <v>368</v>
      </c>
      <c r="B112" s="40" t="s">
        <v>203</v>
      </c>
      <c r="C112" s="41" t="s">
        <v>189</v>
      </c>
      <c r="D112" s="42">
        <v>16</v>
      </c>
      <c r="E112" s="43"/>
      <c r="F112" s="44" t="str">
        <f t="array" ref="F112">+numtext(E112)</f>
        <v>CERO PESOS 00/100 M.N.</v>
      </c>
      <c r="G112" s="45">
        <f t="shared" si="5"/>
        <v>0</v>
      </c>
    </row>
    <row r="113" spans="1:7" s="4" customFormat="1" ht="40.5">
      <c r="A113" s="39" t="s">
        <v>369</v>
      </c>
      <c r="B113" s="40" t="s">
        <v>223</v>
      </c>
      <c r="C113" s="41" t="s">
        <v>22</v>
      </c>
      <c r="D113" s="42">
        <v>80</v>
      </c>
      <c r="E113" s="43"/>
      <c r="F113" s="44" t="str">
        <f t="array" ref="F113">+numtext(E113)</f>
        <v>CERO PESOS 00/100 M.N.</v>
      </c>
      <c r="G113" s="45">
        <f t="shared" si="5"/>
        <v>0</v>
      </c>
    </row>
    <row r="114" spans="1:7" s="4" customFormat="1" ht="30.4">
      <c r="A114" s="39" t="s">
        <v>370</v>
      </c>
      <c r="B114" s="40" t="s">
        <v>186</v>
      </c>
      <c r="C114" s="41" t="s">
        <v>48</v>
      </c>
      <c r="D114" s="42">
        <v>61.89</v>
      </c>
      <c r="E114" s="43"/>
      <c r="F114" s="44" t="str">
        <f t="array" ref="F114">+numtext(E114)</f>
        <v>CERO PESOS 00/100 M.N.</v>
      </c>
      <c r="G114" s="45">
        <f t="shared" si="5"/>
        <v>0</v>
      </c>
    </row>
    <row r="115" spans="1:7" s="4" customFormat="1" ht="60.75">
      <c r="A115" s="39" t="s">
        <v>371</v>
      </c>
      <c r="B115" s="40" t="s">
        <v>224</v>
      </c>
      <c r="C115" s="41" t="s">
        <v>27</v>
      </c>
      <c r="D115" s="42">
        <v>1</v>
      </c>
      <c r="E115" s="43"/>
      <c r="F115" s="44" t="str">
        <f t="array" ref="F115">+numtext(E115)</f>
        <v>CERO PESOS 00/100 M.N.</v>
      </c>
      <c r="G115" s="45">
        <f t="shared" si="5"/>
        <v>0</v>
      </c>
    </row>
    <row r="116" spans="1:7" s="4" customFormat="1" ht="70.9">
      <c r="A116" s="39" t="s">
        <v>372</v>
      </c>
      <c r="B116" s="40" t="s">
        <v>225</v>
      </c>
      <c r="C116" s="41" t="s">
        <v>48</v>
      </c>
      <c r="D116" s="42">
        <v>26.41</v>
      </c>
      <c r="E116" s="43"/>
      <c r="F116" s="44" t="str">
        <f t="array" ref="F116">+numtext(E116)</f>
        <v>CERO PESOS 00/100 M.N.</v>
      </c>
      <c r="G116" s="45">
        <f t="shared" si="5"/>
        <v>0</v>
      </c>
    </row>
    <row r="117" spans="1:7" s="4" customFormat="1" ht="40.5">
      <c r="A117" s="39" t="s">
        <v>373</v>
      </c>
      <c r="B117" s="40" t="s">
        <v>226</v>
      </c>
      <c r="C117" s="41" t="s">
        <v>27</v>
      </c>
      <c r="D117" s="42">
        <v>8</v>
      </c>
      <c r="E117" s="43"/>
      <c r="F117" s="44" t="str">
        <f t="array" ref="F117">+numtext(E117)</f>
        <v>CERO PESOS 00/100 M.N.</v>
      </c>
      <c r="G117" s="45">
        <f t="shared" si="5"/>
        <v>0</v>
      </c>
    </row>
    <row r="118" spans="1:7" s="4" customFormat="1" ht="91.15">
      <c r="A118" s="39" t="s">
        <v>374</v>
      </c>
      <c r="B118" s="40" t="s">
        <v>227</v>
      </c>
      <c r="C118" s="41" t="s">
        <v>27</v>
      </c>
      <c r="D118" s="42">
        <v>3</v>
      </c>
      <c r="E118" s="43"/>
      <c r="F118" s="44" t="str">
        <f t="array" ref="F118">+numtext(E118)</f>
        <v>CERO PESOS 00/100 M.N.</v>
      </c>
      <c r="G118" s="45">
        <f t="shared" si="5"/>
        <v>0</v>
      </c>
    </row>
    <row r="119" spans="1:7" s="4" customFormat="1" ht="13.15">
      <c r="A119" s="46" t="s">
        <v>246</v>
      </c>
      <c r="B119" s="47" t="s">
        <v>229</v>
      </c>
      <c r="C119" s="48"/>
      <c r="D119" s="49"/>
      <c r="E119" s="49"/>
      <c r="F119" s="44"/>
      <c r="G119" s="50">
        <f>SUM(G120:G122)</f>
        <v>0</v>
      </c>
    </row>
    <row r="120" spans="1:7" s="4" customFormat="1" ht="50.65">
      <c r="A120" s="39" t="s">
        <v>375</v>
      </c>
      <c r="B120" s="40" t="s">
        <v>230</v>
      </c>
      <c r="C120" s="41" t="s">
        <v>48</v>
      </c>
      <c r="D120" s="42">
        <v>22</v>
      </c>
      <c r="E120" s="43"/>
      <c r="F120" s="44" t="str">
        <f t="array" ref="F120">+numtext(E120)</f>
        <v>CERO PESOS 00/100 M.N.</v>
      </c>
      <c r="G120" s="45">
        <f t="shared" si="6" ref="G120:G122">+ROUND(D120*E120,2)</f>
        <v>0</v>
      </c>
    </row>
    <row r="121" spans="1:7" s="4" customFormat="1" ht="101.25">
      <c r="A121" s="39" t="s">
        <v>376</v>
      </c>
      <c r="B121" s="40" t="s">
        <v>231</v>
      </c>
      <c r="C121" s="41" t="s">
        <v>27</v>
      </c>
      <c r="D121" s="42">
        <v>1</v>
      </c>
      <c r="E121" s="43"/>
      <c r="F121" s="44" t="str">
        <f t="array" ref="F121">+numtext(E121)</f>
        <v>CERO PESOS 00/100 M.N.</v>
      </c>
      <c r="G121" s="45">
        <f t="shared" si="6"/>
        <v>0</v>
      </c>
    </row>
    <row r="122" spans="1:7" s="4" customFormat="1" ht="121.5">
      <c r="A122" s="39" t="s">
        <v>377</v>
      </c>
      <c r="B122" s="40" t="s">
        <v>232</v>
      </c>
      <c r="C122" s="41" t="s">
        <v>27</v>
      </c>
      <c r="D122" s="42">
        <v>1</v>
      </c>
      <c r="E122" s="43"/>
      <c r="F122" s="44" t="str">
        <f t="array" ref="F122">+numtext(E122)</f>
        <v>CERO PESOS 00/100 M.N.</v>
      </c>
      <c r="G122" s="45">
        <f t="shared" si="6"/>
        <v>0</v>
      </c>
    </row>
    <row r="123" spans="1:7" s="4" customFormat="1" ht="13.15">
      <c r="A123" s="46" t="s">
        <v>247</v>
      </c>
      <c r="B123" s="47" t="s">
        <v>234</v>
      </c>
      <c r="C123" s="48"/>
      <c r="D123" s="49"/>
      <c r="E123" s="49"/>
      <c r="F123" s="44"/>
      <c r="G123" s="50">
        <f>SUM(G124:G125)</f>
        <v>0</v>
      </c>
    </row>
    <row r="124" spans="1:7" s="4" customFormat="1" ht="20.25">
      <c r="A124" s="39" t="s">
        <v>378</v>
      </c>
      <c r="B124" s="40" t="s">
        <v>235</v>
      </c>
      <c r="C124" s="41" t="s">
        <v>22</v>
      </c>
      <c r="D124" s="42">
        <v>116</v>
      </c>
      <c r="E124" s="43"/>
      <c r="F124" s="44" t="str">
        <f t="array" ref="F124">+numtext(E124)</f>
        <v>CERO PESOS 00/100 M.N.</v>
      </c>
      <c r="G124" s="45">
        <f t="shared" si="7" ref="G124:G125">+ROUND(D124*E124,2)</f>
        <v>0</v>
      </c>
    </row>
    <row r="125" spans="1:7" s="4" customFormat="1" ht="20.25">
      <c r="A125" s="39" t="s">
        <v>379</v>
      </c>
      <c r="B125" s="40" t="s">
        <v>236</v>
      </c>
      <c r="C125" s="41" t="s">
        <v>22</v>
      </c>
      <c r="D125" s="42">
        <v>116</v>
      </c>
      <c r="E125" s="43"/>
      <c r="F125" s="44" t="str">
        <f t="array" ref="F125">+numtext(E125)</f>
        <v>CERO PESOS 00/100 M.N.</v>
      </c>
      <c r="G125" s="45">
        <f t="shared" si="7"/>
        <v>0</v>
      </c>
    </row>
    <row r="126" spans="1:8" s="1" customFormat="1" ht="26.25">
      <c r="A126" s="34" t="s">
        <v>248</v>
      </c>
      <c r="B126" s="35" t="s">
        <v>644</v>
      </c>
      <c r="C126" s="36"/>
      <c r="D126" s="37"/>
      <c r="E126" s="38"/>
      <c r="F126" s="38"/>
      <c r="G126" s="33">
        <f>+G127+G135+G147+G151+G157+G164+G173+G177</f>
        <v>0</v>
      </c>
      <c r="H126" s="4"/>
    </row>
    <row r="127" spans="1:8" s="1" customFormat="1" ht="14.25">
      <c r="A127" s="46" t="s">
        <v>249</v>
      </c>
      <c r="B127" s="47" t="s">
        <v>184</v>
      </c>
      <c r="C127" s="48"/>
      <c r="D127" s="49"/>
      <c r="E127" s="49"/>
      <c r="F127" s="44"/>
      <c r="G127" s="50">
        <f>SUM(G128:G134)</f>
        <v>0</v>
      </c>
      <c r="H127" s="4"/>
    </row>
    <row r="128" spans="1:7" s="4" customFormat="1" ht="40.5">
      <c r="A128" s="39" t="s">
        <v>380</v>
      </c>
      <c r="B128" s="40" t="s">
        <v>185</v>
      </c>
      <c r="C128" s="41" t="s">
        <v>22</v>
      </c>
      <c r="D128" s="42">
        <v>116</v>
      </c>
      <c r="E128" s="43"/>
      <c r="F128" s="44" t="str">
        <f t="array" ref="F128">+numtext(E128)</f>
        <v>CERO PESOS 00/100 M.N.</v>
      </c>
      <c r="G128" s="45">
        <f t="shared" si="8" ref="G128:G134">+ROUND(D128*E128,2)</f>
        <v>0</v>
      </c>
    </row>
    <row r="129" spans="1:7" s="4" customFormat="1" ht="30.4">
      <c r="A129" s="39" t="s">
        <v>381</v>
      </c>
      <c r="B129" s="40" t="s">
        <v>186</v>
      </c>
      <c r="C129" s="41" t="s">
        <v>48</v>
      </c>
      <c r="D129" s="42">
        <v>75</v>
      </c>
      <c r="E129" s="43"/>
      <c r="F129" s="44" t="str">
        <f t="array" ref="F129">+numtext(E129)</f>
        <v>CERO PESOS 00/100 M.N.</v>
      </c>
      <c r="G129" s="45">
        <f t="shared" si="8"/>
        <v>0</v>
      </c>
    </row>
    <row r="130" spans="1:7" s="4" customFormat="1" ht="60.75">
      <c r="A130" s="39" t="s">
        <v>382</v>
      </c>
      <c r="B130" s="40" t="s">
        <v>187</v>
      </c>
      <c r="C130" s="41" t="s">
        <v>48</v>
      </c>
      <c r="D130" s="42">
        <v>75</v>
      </c>
      <c r="E130" s="43"/>
      <c r="F130" s="44" t="str">
        <f t="array" ref="F130">+numtext(E130)</f>
        <v>CERO PESOS 00/100 M.N.</v>
      </c>
      <c r="G130" s="45">
        <f t="shared" si="8"/>
        <v>0</v>
      </c>
    </row>
    <row r="131" spans="1:7" s="4" customFormat="1" ht="50.65">
      <c r="A131" s="39" t="s">
        <v>383</v>
      </c>
      <c r="B131" s="40" t="s">
        <v>188</v>
      </c>
      <c r="C131" s="41" t="s">
        <v>189</v>
      </c>
      <c r="D131" s="42">
        <v>17</v>
      </c>
      <c r="E131" s="43"/>
      <c r="F131" s="44" t="str">
        <f t="array" ref="F131">+numtext(E131)</f>
        <v>CERO PESOS 00/100 M.N.</v>
      </c>
      <c r="G131" s="45">
        <f t="shared" si="8"/>
        <v>0</v>
      </c>
    </row>
    <row r="132" spans="1:7" s="4" customFormat="1" ht="30.4">
      <c r="A132" s="39" t="s">
        <v>384</v>
      </c>
      <c r="B132" s="40" t="s">
        <v>190</v>
      </c>
      <c r="C132" s="41" t="s">
        <v>189</v>
      </c>
      <c r="D132" s="42">
        <v>6</v>
      </c>
      <c r="E132" s="43"/>
      <c r="F132" s="44" t="str">
        <f t="array" ref="F132">+numtext(E132)</f>
        <v>CERO PESOS 00/100 M.N.</v>
      </c>
      <c r="G132" s="45">
        <f t="shared" si="8"/>
        <v>0</v>
      </c>
    </row>
    <row r="133" spans="1:7" s="4" customFormat="1" ht="40.5">
      <c r="A133" s="39" t="s">
        <v>385</v>
      </c>
      <c r="B133" s="40" t="s">
        <v>191</v>
      </c>
      <c r="C133" s="41" t="s">
        <v>189</v>
      </c>
      <c r="D133" s="42">
        <v>17</v>
      </c>
      <c r="E133" s="43"/>
      <c r="F133" s="44" t="str">
        <f t="array" ref="F133">+numtext(E133)</f>
        <v>CERO PESOS 00/100 M.N.</v>
      </c>
      <c r="G133" s="45">
        <f t="shared" si="8"/>
        <v>0</v>
      </c>
    </row>
    <row r="134" spans="1:7" s="4" customFormat="1" ht="40.5">
      <c r="A134" s="39" t="s">
        <v>386</v>
      </c>
      <c r="B134" s="40" t="s">
        <v>192</v>
      </c>
      <c r="C134" s="41" t="s">
        <v>193</v>
      </c>
      <c r="D134" s="42">
        <v>347</v>
      </c>
      <c r="E134" s="43"/>
      <c r="F134" s="44" t="str">
        <f t="array" ref="F134">+numtext(E134)</f>
        <v>CERO PESOS 00/100 M.N.</v>
      </c>
      <c r="G134" s="45">
        <f t="shared" si="8"/>
        <v>0</v>
      </c>
    </row>
    <row r="135" spans="1:7" s="4" customFormat="1" ht="13.15">
      <c r="A135" s="46" t="s">
        <v>250</v>
      </c>
      <c r="B135" s="47" t="s">
        <v>195</v>
      </c>
      <c r="C135" s="48"/>
      <c r="D135" s="49"/>
      <c r="E135" s="49"/>
      <c r="F135" s="44"/>
      <c r="G135" s="50">
        <f>SUM(G136:G146)</f>
        <v>0</v>
      </c>
    </row>
    <row r="136" spans="1:7" s="4" customFormat="1" ht="30.4">
      <c r="A136" s="39" t="s">
        <v>387</v>
      </c>
      <c r="B136" s="40" t="s">
        <v>190</v>
      </c>
      <c r="C136" s="41" t="s">
        <v>189</v>
      </c>
      <c r="D136" s="42">
        <v>14</v>
      </c>
      <c r="E136" s="43"/>
      <c r="F136" s="44" t="str">
        <f t="array" ref="F136">+numtext(E136)</f>
        <v>CERO PESOS 00/100 M.N.</v>
      </c>
      <c r="G136" s="45">
        <f t="shared" si="9" ref="G136:G146">+ROUND(D136*E136,2)</f>
        <v>0</v>
      </c>
    </row>
    <row r="137" spans="1:7" s="4" customFormat="1" ht="50.65">
      <c r="A137" s="39" t="s">
        <v>388</v>
      </c>
      <c r="B137" s="40" t="s">
        <v>196</v>
      </c>
      <c r="C137" s="41" t="s">
        <v>22</v>
      </c>
      <c r="D137" s="42">
        <v>11</v>
      </c>
      <c r="E137" s="43"/>
      <c r="F137" s="44" t="str">
        <f t="array" ref="F137">+numtext(E137)</f>
        <v>CERO PESOS 00/100 M.N.</v>
      </c>
      <c r="G137" s="45">
        <f t="shared" si="9"/>
        <v>0</v>
      </c>
    </row>
    <row r="138" spans="1:7" s="4" customFormat="1" ht="30.4">
      <c r="A138" s="39" t="s">
        <v>389</v>
      </c>
      <c r="B138" s="40" t="s">
        <v>197</v>
      </c>
      <c r="C138" s="41" t="s">
        <v>22</v>
      </c>
      <c r="D138" s="42">
        <v>11</v>
      </c>
      <c r="E138" s="43"/>
      <c r="F138" s="44" t="str">
        <f t="array" ref="F138">+numtext(E138)</f>
        <v>CERO PESOS 00/100 M.N.</v>
      </c>
      <c r="G138" s="45">
        <f t="shared" si="9"/>
        <v>0</v>
      </c>
    </row>
    <row r="139" spans="1:7" s="4" customFormat="1" ht="60.75">
      <c r="A139" s="39" t="s">
        <v>390</v>
      </c>
      <c r="B139" s="40" t="s">
        <v>198</v>
      </c>
      <c r="C139" s="41" t="s">
        <v>49</v>
      </c>
      <c r="D139" s="42">
        <v>289</v>
      </c>
      <c r="E139" s="43"/>
      <c r="F139" s="44" t="str">
        <f t="array" ref="F139">+numtext(E139)</f>
        <v>CERO PESOS 00/100 M.N.</v>
      </c>
      <c r="G139" s="45">
        <f t="shared" si="9"/>
        <v>0</v>
      </c>
    </row>
    <row r="140" spans="1:7" s="4" customFormat="1" ht="30.4">
      <c r="A140" s="39" t="s">
        <v>391</v>
      </c>
      <c r="B140" s="40" t="s">
        <v>199</v>
      </c>
      <c r="C140" s="41" t="s">
        <v>22</v>
      </c>
      <c r="D140" s="42">
        <v>27</v>
      </c>
      <c r="E140" s="43"/>
      <c r="F140" s="44" t="str">
        <f t="array" ref="F140">+numtext(E140)</f>
        <v>CERO PESOS 00/100 M.N.</v>
      </c>
      <c r="G140" s="45">
        <f t="shared" si="9"/>
        <v>0</v>
      </c>
    </row>
    <row r="141" spans="1:7" s="4" customFormat="1" ht="40.5">
      <c r="A141" s="39" t="s">
        <v>392</v>
      </c>
      <c r="B141" s="40" t="s">
        <v>200</v>
      </c>
      <c r="C141" s="41" t="s">
        <v>189</v>
      </c>
      <c r="D141" s="42">
        <v>4</v>
      </c>
      <c r="E141" s="43"/>
      <c r="F141" s="44" t="str">
        <f t="array" ref="F141">+numtext(E141)</f>
        <v>CERO PESOS 00/100 M.N.</v>
      </c>
      <c r="G141" s="45">
        <f t="shared" si="9"/>
        <v>0</v>
      </c>
    </row>
    <row r="142" spans="1:7" s="4" customFormat="1" ht="40.5">
      <c r="A142" s="39" t="s">
        <v>393</v>
      </c>
      <c r="B142" s="40" t="s">
        <v>201</v>
      </c>
      <c r="C142" s="41" t="s">
        <v>27</v>
      </c>
      <c r="D142" s="42">
        <v>5</v>
      </c>
      <c r="E142" s="43"/>
      <c r="F142" s="44" t="str">
        <f t="array" ref="F142">+numtext(E142)</f>
        <v>CERO PESOS 00/100 M.N.</v>
      </c>
      <c r="G142" s="45">
        <f t="shared" si="9"/>
        <v>0</v>
      </c>
    </row>
    <row r="143" spans="1:7" s="4" customFormat="1" ht="50.65">
      <c r="A143" s="39" t="s">
        <v>394</v>
      </c>
      <c r="B143" s="40" t="s">
        <v>202</v>
      </c>
      <c r="C143" s="41" t="s">
        <v>27</v>
      </c>
      <c r="D143" s="42">
        <v>29</v>
      </c>
      <c r="E143" s="43"/>
      <c r="F143" s="44" t="str">
        <f t="array" ref="F143">+numtext(E143)</f>
        <v>CERO PESOS 00/100 M.N.</v>
      </c>
      <c r="G143" s="45">
        <f t="shared" si="9"/>
        <v>0</v>
      </c>
    </row>
    <row r="144" spans="1:7" s="4" customFormat="1" ht="30.4">
      <c r="A144" s="39" t="s">
        <v>395</v>
      </c>
      <c r="B144" s="40" t="s">
        <v>203</v>
      </c>
      <c r="C144" s="41" t="s">
        <v>189</v>
      </c>
      <c r="D144" s="42">
        <v>10</v>
      </c>
      <c r="E144" s="43"/>
      <c r="F144" s="44" t="str">
        <f t="array" ref="F144">+numtext(E144)</f>
        <v>CERO PESOS 00/100 M.N.</v>
      </c>
      <c r="G144" s="45">
        <f t="shared" si="9"/>
        <v>0</v>
      </c>
    </row>
    <row r="145" spans="1:7" s="4" customFormat="1" ht="40.5">
      <c r="A145" s="39" t="s">
        <v>396</v>
      </c>
      <c r="B145" s="40" t="s">
        <v>191</v>
      </c>
      <c r="C145" s="41" t="s">
        <v>189</v>
      </c>
      <c r="D145" s="42">
        <v>14</v>
      </c>
      <c r="E145" s="43"/>
      <c r="F145" s="44" t="str">
        <f t="array" ref="F145">+numtext(E145)</f>
        <v>CERO PESOS 00/100 M.N.</v>
      </c>
      <c r="G145" s="45">
        <f t="shared" si="9"/>
        <v>0</v>
      </c>
    </row>
    <row r="146" spans="1:7" s="4" customFormat="1" ht="40.5">
      <c r="A146" s="39" t="s">
        <v>397</v>
      </c>
      <c r="B146" s="40" t="s">
        <v>192</v>
      </c>
      <c r="C146" s="41" t="s">
        <v>193</v>
      </c>
      <c r="D146" s="42">
        <v>272</v>
      </c>
      <c r="E146" s="43"/>
      <c r="F146" s="44" t="str">
        <f t="array" ref="F146">+numtext(E146)</f>
        <v>CERO PESOS 00/100 M.N.</v>
      </c>
      <c r="G146" s="45">
        <f t="shared" si="9"/>
        <v>0</v>
      </c>
    </row>
    <row r="147" spans="1:7" s="4" customFormat="1" ht="13.15">
      <c r="A147" s="46" t="s">
        <v>251</v>
      </c>
      <c r="B147" s="47" t="s">
        <v>205</v>
      </c>
      <c r="C147" s="48"/>
      <c r="D147" s="49"/>
      <c r="E147" s="49"/>
      <c r="F147" s="44"/>
      <c r="G147" s="50">
        <f>SUM(G148:G150)</f>
        <v>0</v>
      </c>
    </row>
    <row r="148" spans="1:7" s="4" customFormat="1" ht="60.75">
      <c r="A148" s="39" t="s">
        <v>398</v>
      </c>
      <c r="B148" s="40" t="s">
        <v>206</v>
      </c>
      <c r="C148" s="41" t="s">
        <v>49</v>
      </c>
      <c r="D148" s="42">
        <v>31</v>
      </c>
      <c r="E148" s="43"/>
      <c r="F148" s="44" t="str">
        <f t="array" ref="F148">+numtext(E148)</f>
        <v>CERO PESOS 00/100 M.N.</v>
      </c>
      <c r="G148" s="45">
        <f t="shared" si="10" ref="G148:G150">+ROUND(D148*E148,2)</f>
        <v>0</v>
      </c>
    </row>
    <row r="149" spans="1:7" s="4" customFormat="1" ht="30.4">
      <c r="A149" s="39" t="s">
        <v>399</v>
      </c>
      <c r="B149" s="40" t="s">
        <v>199</v>
      </c>
      <c r="C149" s="41" t="s">
        <v>22</v>
      </c>
      <c r="D149" s="42">
        <v>14</v>
      </c>
      <c r="E149" s="43"/>
      <c r="F149" s="44" t="str">
        <f t="array" ref="F149">+numtext(E149)</f>
        <v>CERO PESOS 00/100 M.N.</v>
      </c>
      <c r="G149" s="45">
        <f t="shared" si="10"/>
        <v>0</v>
      </c>
    </row>
    <row r="150" spans="1:7" s="4" customFormat="1" ht="40.5">
      <c r="A150" s="39" t="s">
        <v>400</v>
      </c>
      <c r="B150" s="40" t="s">
        <v>207</v>
      </c>
      <c r="C150" s="41" t="s">
        <v>189</v>
      </c>
      <c r="D150" s="42">
        <v>1</v>
      </c>
      <c r="E150" s="43"/>
      <c r="F150" s="44" t="str">
        <f t="array" ref="F150">+numtext(E150)</f>
        <v>CERO PESOS 00/100 M.N.</v>
      </c>
      <c r="G150" s="45">
        <f t="shared" si="10"/>
        <v>0</v>
      </c>
    </row>
    <row r="151" spans="1:7" s="4" customFormat="1" ht="13.15">
      <c r="A151" s="46" t="s">
        <v>252</v>
      </c>
      <c r="B151" s="47" t="s">
        <v>209</v>
      </c>
      <c r="C151" s="48"/>
      <c r="D151" s="49"/>
      <c r="E151" s="49"/>
      <c r="F151" s="44"/>
      <c r="G151" s="50">
        <f>SUM(G152:G156)</f>
        <v>0</v>
      </c>
    </row>
    <row r="152" spans="1:7" s="4" customFormat="1" ht="60.75">
      <c r="A152" s="39" t="s">
        <v>401</v>
      </c>
      <c r="B152" s="40" t="s">
        <v>210</v>
      </c>
      <c r="C152" s="41" t="s">
        <v>49</v>
      </c>
      <c r="D152" s="42">
        <v>1887</v>
      </c>
      <c r="E152" s="43"/>
      <c r="F152" s="44" t="str">
        <f t="array" ref="F152">+numtext(E152)</f>
        <v>CERO PESOS 00/100 M.N.</v>
      </c>
      <c r="G152" s="45">
        <f t="shared" si="11" ref="G152:G156">+ROUND(D152*E152,2)</f>
        <v>0</v>
      </c>
    </row>
    <row r="153" spans="1:7" s="4" customFormat="1" ht="70.9">
      <c r="A153" s="39" t="s">
        <v>402</v>
      </c>
      <c r="B153" s="40" t="s">
        <v>211</v>
      </c>
      <c r="C153" s="41" t="s">
        <v>49</v>
      </c>
      <c r="D153" s="42">
        <v>1887</v>
      </c>
      <c r="E153" s="43"/>
      <c r="F153" s="44" t="str">
        <f t="array" ref="F153">+numtext(E153)</f>
        <v>CERO PESOS 00/100 M.N.</v>
      </c>
      <c r="G153" s="45">
        <f t="shared" si="11"/>
        <v>0</v>
      </c>
    </row>
    <row r="154" spans="1:7" s="4" customFormat="1" ht="30.4">
      <c r="A154" s="39" t="s">
        <v>403</v>
      </c>
      <c r="B154" s="40" t="s">
        <v>212</v>
      </c>
      <c r="C154" s="41" t="s">
        <v>48</v>
      </c>
      <c r="D154" s="42">
        <v>29</v>
      </c>
      <c r="E154" s="43"/>
      <c r="F154" s="44" t="str">
        <f t="array" ref="F154">+numtext(E154)</f>
        <v>CERO PESOS 00/100 M.N.</v>
      </c>
      <c r="G154" s="45">
        <f t="shared" si="11"/>
        <v>0</v>
      </c>
    </row>
    <row r="155" spans="1:7" s="4" customFormat="1" ht="40.5">
      <c r="A155" s="39" t="s">
        <v>404</v>
      </c>
      <c r="B155" s="40" t="s">
        <v>237</v>
      </c>
      <c r="C155" s="41" t="s">
        <v>22</v>
      </c>
      <c r="D155" s="42">
        <v>33</v>
      </c>
      <c r="E155" s="43"/>
      <c r="F155" s="44" t="str">
        <f t="array" ref="F155">+numtext(E155)</f>
        <v>CERO PESOS 00/100 M.N.</v>
      </c>
      <c r="G155" s="45">
        <f t="shared" si="11"/>
        <v>0</v>
      </c>
    </row>
    <row r="156" spans="1:7" s="4" customFormat="1" ht="40.5">
      <c r="A156" s="39" t="s">
        <v>405</v>
      </c>
      <c r="B156" s="40" t="s">
        <v>238</v>
      </c>
      <c r="C156" s="41" t="s">
        <v>48</v>
      </c>
      <c r="D156" s="42">
        <v>14</v>
      </c>
      <c r="E156" s="43"/>
      <c r="F156" s="44" t="str">
        <f t="array" ref="F156">+numtext(E156)</f>
        <v>CERO PESOS 00/100 M.N.</v>
      </c>
      <c r="G156" s="45">
        <f t="shared" si="11"/>
        <v>0</v>
      </c>
    </row>
    <row r="157" spans="1:7" s="4" customFormat="1" ht="13.15">
      <c r="A157" s="46" t="s">
        <v>253</v>
      </c>
      <c r="B157" s="47" t="s">
        <v>214</v>
      </c>
      <c r="C157" s="48"/>
      <c r="D157" s="49"/>
      <c r="E157" s="49"/>
      <c r="F157" s="44"/>
      <c r="G157" s="50">
        <f>SUM(G158:G163)</f>
        <v>0</v>
      </c>
    </row>
    <row r="158" spans="1:7" s="4" customFormat="1" ht="50.65">
      <c r="A158" s="39" t="s">
        <v>406</v>
      </c>
      <c r="B158" s="40" t="s">
        <v>215</v>
      </c>
      <c r="C158" s="41" t="s">
        <v>27</v>
      </c>
      <c r="D158" s="42">
        <v>1</v>
      </c>
      <c r="E158" s="43"/>
      <c r="F158" s="44" t="str">
        <f t="array" ref="F158">+numtext(E158)</f>
        <v>CERO PESOS 00/100 M.N.</v>
      </c>
      <c r="G158" s="45">
        <f t="shared" si="12" ref="G158:G163">+ROUND(D158*E158,2)</f>
        <v>0</v>
      </c>
    </row>
    <row r="159" spans="1:7" s="4" customFormat="1" ht="40.5">
      <c r="A159" s="39" t="s">
        <v>407</v>
      </c>
      <c r="B159" s="40" t="s">
        <v>216</v>
      </c>
      <c r="C159" s="41" t="s">
        <v>27</v>
      </c>
      <c r="D159" s="42">
        <v>1</v>
      </c>
      <c r="E159" s="43"/>
      <c r="F159" s="44" t="str">
        <f t="array" ref="F159">+numtext(E159)</f>
        <v>CERO PESOS 00/100 M.N.</v>
      </c>
      <c r="G159" s="45">
        <f t="shared" si="12"/>
        <v>0</v>
      </c>
    </row>
    <row r="160" spans="1:7" s="4" customFormat="1" ht="40.5">
      <c r="A160" s="39" t="s">
        <v>408</v>
      </c>
      <c r="B160" s="40" t="s">
        <v>217</v>
      </c>
      <c r="C160" s="41" t="s">
        <v>27</v>
      </c>
      <c r="D160" s="42">
        <v>1</v>
      </c>
      <c r="E160" s="43"/>
      <c r="F160" s="44" t="str">
        <f t="array" ref="F160">+numtext(E160)</f>
        <v>CERO PESOS 00/100 M.N.</v>
      </c>
      <c r="G160" s="45">
        <f t="shared" si="12"/>
        <v>0</v>
      </c>
    </row>
    <row r="161" spans="1:7" s="4" customFormat="1" ht="40.5">
      <c r="A161" s="39" t="s">
        <v>409</v>
      </c>
      <c r="B161" s="40" t="s">
        <v>218</v>
      </c>
      <c r="C161" s="41" t="s">
        <v>27</v>
      </c>
      <c r="D161" s="42">
        <v>1</v>
      </c>
      <c r="E161" s="43"/>
      <c r="F161" s="44" t="str">
        <f t="array" ref="F161">+numtext(E161)</f>
        <v>CERO PESOS 00/100 M.N.</v>
      </c>
      <c r="G161" s="45">
        <f t="shared" si="12"/>
        <v>0</v>
      </c>
    </row>
    <row r="162" spans="1:7" s="4" customFormat="1" ht="20.25">
      <c r="A162" s="39" t="s">
        <v>410</v>
      </c>
      <c r="B162" s="40" t="s">
        <v>219</v>
      </c>
      <c r="C162" s="41" t="s">
        <v>189</v>
      </c>
      <c r="D162" s="42">
        <v>0.03200000000000001</v>
      </c>
      <c r="E162" s="43"/>
      <c r="F162" s="44" t="str">
        <f t="array" ref="F162">+numtext(E162)</f>
        <v>CERO PESOS 00/100 M.N.</v>
      </c>
      <c r="G162" s="45">
        <f t="shared" si="12"/>
        <v>0</v>
      </c>
    </row>
    <row r="163" spans="1:7" s="4" customFormat="1" ht="40.5">
      <c r="A163" s="39" t="s">
        <v>411</v>
      </c>
      <c r="B163" s="40" t="s">
        <v>220</v>
      </c>
      <c r="C163" s="41" t="s">
        <v>27</v>
      </c>
      <c r="D163" s="42">
        <v>2</v>
      </c>
      <c r="E163" s="43"/>
      <c r="F163" s="44" t="str">
        <f t="array" ref="F163">+numtext(E163)</f>
        <v>CERO PESOS 00/100 M.N.</v>
      </c>
      <c r="G163" s="45">
        <f t="shared" si="12"/>
        <v>0</v>
      </c>
    </row>
    <row r="164" spans="1:7" s="4" customFormat="1" ht="13.15">
      <c r="A164" s="46" t="s">
        <v>255</v>
      </c>
      <c r="B164" s="47" t="s">
        <v>222</v>
      </c>
      <c r="C164" s="48"/>
      <c r="D164" s="49"/>
      <c r="E164" s="49"/>
      <c r="F164" s="44"/>
      <c r="G164" s="50">
        <f>SUM(G165:G172)</f>
        <v>0</v>
      </c>
    </row>
    <row r="165" spans="1:7" s="4" customFormat="1" ht="50.65">
      <c r="A165" s="39" t="s">
        <v>412</v>
      </c>
      <c r="B165" s="40" t="s">
        <v>196</v>
      </c>
      <c r="C165" s="41" t="s">
        <v>22</v>
      </c>
      <c r="D165" s="42">
        <v>70</v>
      </c>
      <c r="E165" s="43"/>
      <c r="F165" s="44" t="str">
        <f t="array" ref="F165">+numtext(E165)</f>
        <v>CERO PESOS 00/100 M.N.</v>
      </c>
      <c r="G165" s="45">
        <f t="shared" si="13" ref="G165:G172">+ROUND(D165*E165,2)</f>
        <v>0</v>
      </c>
    </row>
    <row r="166" spans="1:7" s="4" customFormat="1" ht="30.4">
      <c r="A166" s="39" t="s">
        <v>413</v>
      </c>
      <c r="B166" s="40" t="s">
        <v>203</v>
      </c>
      <c r="C166" s="41" t="s">
        <v>189</v>
      </c>
      <c r="D166" s="42">
        <v>14</v>
      </c>
      <c r="E166" s="43"/>
      <c r="F166" s="44" t="str">
        <f t="array" ref="F166">+numtext(E166)</f>
        <v>CERO PESOS 00/100 M.N.</v>
      </c>
      <c r="G166" s="45">
        <f t="shared" si="13"/>
        <v>0</v>
      </c>
    </row>
    <row r="167" spans="1:7" s="4" customFormat="1" ht="40.5">
      <c r="A167" s="39" t="s">
        <v>414</v>
      </c>
      <c r="B167" s="40" t="s">
        <v>223</v>
      </c>
      <c r="C167" s="41" t="s">
        <v>22</v>
      </c>
      <c r="D167" s="42">
        <v>70</v>
      </c>
      <c r="E167" s="43"/>
      <c r="F167" s="44" t="str">
        <f t="array" ref="F167">+numtext(E167)</f>
        <v>CERO PESOS 00/100 M.N.</v>
      </c>
      <c r="G167" s="45">
        <f t="shared" si="13"/>
        <v>0</v>
      </c>
    </row>
    <row r="168" spans="1:7" s="4" customFormat="1" ht="30.4">
      <c r="A168" s="39" t="s">
        <v>415</v>
      </c>
      <c r="B168" s="40" t="s">
        <v>186</v>
      </c>
      <c r="C168" s="41" t="s">
        <v>48</v>
      </c>
      <c r="D168" s="42">
        <v>54.15</v>
      </c>
      <c r="E168" s="43"/>
      <c r="F168" s="44" t="str">
        <f t="array" ref="F168">+numtext(E168)</f>
        <v>CERO PESOS 00/100 M.N.</v>
      </c>
      <c r="G168" s="45">
        <f t="shared" si="13"/>
        <v>0</v>
      </c>
    </row>
    <row r="169" spans="1:7" s="4" customFormat="1" ht="60.75">
      <c r="A169" s="39" t="s">
        <v>416</v>
      </c>
      <c r="B169" s="40" t="s">
        <v>224</v>
      </c>
      <c r="C169" s="41" t="s">
        <v>27</v>
      </c>
      <c r="D169" s="42">
        <v>1</v>
      </c>
      <c r="E169" s="43"/>
      <c r="F169" s="44" t="str">
        <f t="array" ref="F169">+numtext(E169)</f>
        <v>CERO PESOS 00/100 M.N.</v>
      </c>
      <c r="G169" s="45">
        <f t="shared" si="13"/>
        <v>0</v>
      </c>
    </row>
    <row r="170" spans="1:7" s="4" customFormat="1" ht="70.9">
      <c r="A170" s="39" t="s">
        <v>417</v>
      </c>
      <c r="B170" s="40" t="s">
        <v>225</v>
      </c>
      <c r="C170" s="41" t="s">
        <v>48</v>
      </c>
      <c r="D170" s="42">
        <v>23.11</v>
      </c>
      <c r="E170" s="43"/>
      <c r="F170" s="44" t="str">
        <f t="array" ref="F170">+numtext(E170)</f>
        <v>CERO PESOS 00/100 M.N.</v>
      </c>
      <c r="G170" s="45">
        <f t="shared" si="13"/>
        <v>0</v>
      </c>
    </row>
    <row r="171" spans="1:7" s="4" customFormat="1" ht="40.5">
      <c r="A171" s="39" t="s">
        <v>418</v>
      </c>
      <c r="B171" s="40" t="s">
        <v>226</v>
      </c>
      <c r="C171" s="41" t="s">
        <v>27</v>
      </c>
      <c r="D171" s="42">
        <v>7</v>
      </c>
      <c r="E171" s="43"/>
      <c r="F171" s="44" t="str">
        <f t="array" ref="F171">+numtext(E171)</f>
        <v>CERO PESOS 00/100 M.N.</v>
      </c>
      <c r="G171" s="45">
        <f t="shared" si="13"/>
        <v>0</v>
      </c>
    </row>
    <row r="172" spans="1:7" s="4" customFormat="1" ht="91.15">
      <c r="A172" s="39" t="s">
        <v>419</v>
      </c>
      <c r="B172" s="40" t="s">
        <v>227</v>
      </c>
      <c r="C172" s="41" t="s">
        <v>27</v>
      </c>
      <c r="D172" s="42">
        <v>3</v>
      </c>
      <c r="E172" s="43"/>
      <c r="F172" s="44" t="str">
        <f t="array" ref="F172">+numtext(E172)</f>
        <v>CERO PESOS 00/100 M.N.</v>
      </c>
      <c r="G172" s="45">
        <f t="shared" si="13"/>
        <v>0</v>
      </c>
    </row>
    <row r="173" spans="1:7" s="4" customFormat="1" ht="13.15">
      <c r="A173" s="46" t="s">
        <v>254</v>
      </c>
      <c r="B173" s="47" t="s">
        <v>229</v>
      </c>
      <c r="C173" s="48"/>
      <c r="D173" s="49"/>
      <c r="E173" s="49"/>
      <c r="F173" s="44"/>
      <c r="G173" s="50">
        <f>SUM(G174:G176)</f>
        <v>0</v>
      </c>
    </row>
    <row r="174" spans="1:7" s="4" customFormat="1" ht="50.65">
      <c r="A174" s="39" t="s">
        <v>420</v>
      </c>
      <c r="B174" s="40" t="s">
        <v>230</v>
      </c>
      <c r="C174" s="41" t="s">
        <v>48</v>
      </c>
      <c r="D174" s="42">
        <v>22</v>
      </c>
      <c r="E174" s="43"/>
      <c r="F174" s="44" t="str">
        <f t="array" ref="F174">+numtext(E174)</f>
        <v>CERO PESOS 00/100 M.N.</v>
      </c>
      <c r="G174" s="45">
        <f t="shared" si="14" ref="G174:G176">+ROUND(D174*E174,2)</f>
        <v>0</v>
      </c>
    </row>
    <row r="175" spans="1:7" s="4" customFormat="1" ht="101.25">
      <c r="A175" s="39" t="s">
        <v>421</v>
      </c>
      <c r="B175" s="40" t="s">
        <v>231</v>
      </c>
      <c r="C175" s="41" t="s">
        <v>27</v>
      </c>
      <c r="D175" s="42">
        <v>1</v>
      </c>
      <c r="E175" s="43"/>
      <c r="F175" s="44" t="str">
        <f t="array" ref="F175">+numtext(E175)</f>
        <v>CERO PESOS 00/100 M.N.</v>
      </c>
      <c r="G175" s="45">
        <f t="shared" si="14"/>
        <v>0</v>
      </c>
    </row>
    <row r="176" spans="1:7" s="4" customFormat="1" ht="121.5">
      <c r="A176" s="39" t="s">
        <v>422</v>
      </c>
      <c r="B176" s="40" t="s">
        <v>232</v>
      </c>
      <c r="C176" s="41" t="s">
        <v>27</v>
      </c>
      <c r="D176" s="42">
        <v>1</v>
      </c>
      <c r="E176" s="43"/>
      <c r="F176" s="44" t="str">
        <f t="array" ref="F176">+numtext(E176)</f>
        <v>CERO PESOS 00/100 M.N.</v>
      </c>
      <c r="G176" s="45">
        <f t="shared" si="14"/>
        <v>0</v>
      </c>
    </row>
    <row r="177" spans="1:7" s="4" customFormat="1" ht="13.15">
      <c r="A177" s="46" t="s">
        <v>256</v>
      </c>
      <c r="B177" s="47" t="s">
        <v>234</v>
      </c>
      <c r="C177" s="48"/>
      <c r="D177" s="49"/>
      <c r="E177" s="49"/>
      <c r="F177" s="44"/>
      <c r="G177" s="50">
        <f>SUM(G178:G179)</f>
        <v>0</v>
      </c>
    </row>
    <row r="178" spans="1:7" s="4" customFormat="1" ht="20.25">
      <c r="A178" s="39" t="s">
        <v>423</v>
      </c>
      <c r="B178" s="40" t="s">
        <v>235</v>
      </c>
      <c r="C178" s="41" t="s">
        <v>22</v>
      </c>
      <c r="D178" s="42">
        <v>116</v>
      </c>
      <c r="E178" s="43"/>
      <c r="F178" s="44" t="str">
        <f t="array" ref="F178">+numtext(E178)</f>
        <v>CERO PESOS 00/100 M.N.</v>
      </c>
      <c r="G178" s="45">
        <f t="shared" si="15" ref="G178:G179">+ROUND(D178*E178,2)</f>
        <v>0</v>
      </c>
    </row>
    <row r="179" spans="1:7" s="4" customFormat="1" ht="20.25">
      <c r="A179" s="39" t="s">
        <v>424</v>
      </c>
      <c r="B179" s="40" t="s">
        <v>236</v>
      </c>
      <c r="C179" s="41" t="s">
        <v>22</v>
      </c>
      <c r="D179" s="42">
        <v>116</v>
      </c>
      <c r="E179" s="43"/>
      <c r="F179" s="44" t="str">
        <f t="array" ref="F179">+numtext(E179)</f>
        <v>CERO PESOS 00/100 M.N.</v>
      </c>
      <c r="G179" s="45">
        <f t="shared" si="15"/>
        <v>0</v>
      </c>
    </row>
    <row r="180" spans="1:8" s="1" customFormat="1" ht="26.25">
      <c r="A180" s="34" t="s">
        <v>258</v>
      </c>
      <c r="B180" s="35" t="s">
        <v>645</v>
      </c>
      <c r="C180" s="36"/>
      <c r="D180" s="37"/>
      <c r="E180" s="38"/>
      <c r="F180" s="38"/>
      <c r="G180" s="33">
        <f>+G181+G189+G201+G205+G211+G216+G225+G229</f>
        <v>0</v>
      </c>
      <c r="H180" s="4"/>
    </row>
    <row r="181" spans="1:8" s="1" customFormat="1" ht="14.25">
      <c r="A181" s="46" t="s">
        <v>259</v>
      </c>
      <c r="B181" s="47" t="s">
        <v>184</v>
      </c>
      <c r="C181" s="48"/>
      <c r="D181" s="49"/>
      <c r="E181" s="49"/>
      <c r="F181" s="44"/>
      <c r="G181" s="50">
        <f>SUM(G182:G188)</f>
        <v>0</v>
      </c>
      <c r="H181" s="4"/>
    </row>
    <row r="182" spans="1:7" s="4" customFormat="1" ht="40.5">
      <c r="A182" s="39" t="s">
        <v>425</v>
      </c>
      <c r="B182" s="40" t="s">
        <v>185</v>
      </c>
      <c r="C182" s="41" t="s">
        <v>22</v>
      </c>
      <c r="D182" s="42">
        <v>56</v>
      </c>
      <c r="E182" s="43"/>
      <c r="F182" s="44" t="str">
        <f t="array" ref="F182">+numtext(E182)</f>
        <v>CERO PESOS 00/100 M.N.</v>
      </c>
      <c r="G182" s="45">
        <f t="shared" si="16" ref="G182">+ROUND(D182*E182,2)</f>
        <v>0</v>
      </c>
    </row>
    <row r="183" spans="1:7" s="4" customFormat="1" ht="30.4">
      <c r="A183" s="39" t="s">
        <v>426</v>
      </c>
      <c r="B183" s="40" t="s">
        <v>186</v>
      </c>
      <c r="C183" s="41" t="s">
        <v>48</v>
      </c>
      <c r="D183" s="42">
        <v>46</v>
      </c>
      <c r="E183" s="43"/>
      <c r="F183" s="44" t="str">
        <f t="array" ref="F183">+numtext(E183)</f>
        <v>CERO PESOS 00/100 M.N.</v>
      </c>
      <c r="G183" s="45">
        <f t="shared" si="17" ref="G183:G195">+ROUND(D183*E183,2)</f>
        <v>0</v>
      </c>
    </row>
    <row r="184" spans="1:7" s="4" customFormat="1" ht="60.75">
      <c r="A184" s="39" t="s">
        <v>427</v>
      </c>
      <c r="B184" s="40" t="s">
        <v>187</v>
      </c>
      <c r="C184" s="41" t="s">
        <v>48</v>
      </c>
      <c r="D184" s="42">
        <v>46</v>
      </c>
      <c r="E184" s="43"/>
      <c r="F184" s="44" t="str">
        <f t="array" ref="F184">+numtext(E184)</f>
        <v>CERO PESOS 00/100 M.N.</v>
      </c>
      <c r="G184" s="45">
        <f t="shared" si="17"/>
        <v>0</v>
      </c>
    </row>
    <row r="185" spans="1:7" s="4" customFormat="1" ht="50.65">
      <c r="A185" s="39" t="s">
        <v>428</v>
      </c>
      <c r="B185" s="40" t="s">
        <v>188</v>
      </c>
      <c r="C185" s="41" t="s">
        <v>189</v>
      </c>
      <c r="D185" s="42">
        <v>8</v>
      </c>
      <c r="E185" s="43"/>
      <c r="F185" s="44" t="str">
        <f t="array" ref="F185">+numtext(E185)</f>
        <v>CERO PESOS 00/100 M.N.</v>
      </c>
      <c r="G185" s="45">
        <f t="shared" si="17"/>
        <v>0</v>
      </c>
    </row>
    <row r="186" spans="1:7" s="4" customFormat="1" ht="30.4">
      <c r="A186" s="39" t="s">
        <v>429</v>
      </c>
      <c r="B186" s="40" t="s">
        <v>190</v>
      </c>
      <c r="C186" s="41" t="s">
        <v>189</v>
      </c>
      <c r="D186" s="42">
        <v>6</v>
      </c>
      <c r="E186" s="43"/>
      <c r="F186" s="44" t="str">
        <f t="array" ref="F186">+numtext(E186)</f>
        <v>CERO PESOS 00/100 M.N.</v>
      </c>
      <c r="G186" s="45">
        <f t="shared" si="17"/>
        <v>0</v>
      </c>
    </row>
    <row r="187" spans="1:7" s="4" customFormat="1" ht="40.5">
      <c r="A187" s="39" t="s">
        <v>430</v>
      </c>
      <c r="B187" s="40" t="s">
        <v>191</v>
      </c>
      <c r="C187" s="41" t="s">
        <v>189</v>
      </c>
      <c r="D187" s="42">
        <v>14</v>
      </c>
      <c r="E187" s="43"/>
      <c r="F187" s="44" t="str">
        <f t="array" ref="F187">+numtext(E187)</f>
        <v>CERO PESOS 00/100 M.N.</v>
      </c>
      <c r="G187" s="45">
        <f t="shared" si="17"/>
        <v>0</v>
      </c>
    </row>
    <row r="188" spans="1:7" s="4" customFormat="1" ht="40.5">
      <c r="A188" s="39" t="s">
        <v>431</v>
      </c>
      <c r="B188" s="40" t="s">
        <v>192</v>
      </c>
      <c r="C188" s="41" t="s">
        <v>193</v>
      </c>
      <c r="D188" s="42">
        <v>266</v>
      </c>
      <c r="E188" s="43"/>
      <c r="F188" s="44" t="str">
        <f t="array" ref="F188">+numtext(E188)</f>
        <v>CERO PESOS 00/100 M.N.</v>
      </c>
      <c r="G188" s="45">
        <f t="shared" si="17"/>
        <v>0</v>
      </c>
    </row>
    <row r="189" spans="1:8" s="1" customFormat="1" ht="14.25">
      <c r="A189" s="46" t="s">
        <v>260</v>
      </c>
      <c r="B189" s="47" t="s">
        <v>195</v>
      </c>
      <c r="C189" s="48"/>
      <c r="D189" s="49"/>
      <c r="E189" s="49"/>
      <c r="F189" s="44"/>
      <c r="G189" s="50">
        <f>SUM(G190:G200)</f>
        <v>0</v>
      </c>
      <c r="H189" s="4"/>
    </row>
    <row r="190" spans="1:7" s="4" customFormat="1" ht="30.4">
      <c r="A190" s="39" t="s">
        <v>432</v>
      </c>
      <c r="B190" s="40" t="s">
        <v>190</v>
      </c>
      <c r="C190" s="41" t="s">
        <v>189</v>
      </c>
      <c r="D190" s="42">
        <v>14</v>
      </c>
      <c r="E190" s="43"/>
      <c r="F190" s="44" t="str">
        <f t="array" ref="F190">+numtext(E190)</f>
        <v>CERO PESOS 00/100 M.N.</v>
      </c>
      <c r="G190" s="45">
        <f t="shared" si="17"/>
        <v>0</v>
      </c>
    </row>
    <row r="191" spans="1:7" s="4" customFormat="1" ht="50.65">
      <c r="A191" s="39" t="s">
        <v>433</v>
      </c>
      <c r="B191" s="40" t="s">
        <v>196</v>
      </c>
      <c r="C191" s="41" t="s">
        <v>22</v>
      </c>
      <c r="D191" s="42">
        <v>11</v>
      </c>
      <c r="E191" s="43"/>
      <c r="F191" s="44" t="str">
        <f t="array" ref="F191">+numtext(E191)</f>
        <v>CERO PESOS 00/100 M.N.</v>
      </c>
      <c r="G191" s="45">
        <f t="shared" si="17"/>
        <v>0</v>
      </c>
    </row>
    <row r="192" spans="1:7" s="4" customFormat="1" ht="30.4">
      <c r="A192" s="39" t="s">
        <v>434</v>
      </c>
      <c r="B192" s="40" t="s">
        <v>197</v>
      </c>
      <c r="C192" s="41" t="s">
        <v>22</v>
      </c>
      <c r="D192" s="42">
        <v>11</v>
      </c>
      <c r="E192" s="43"/>
      <c r="F192" s="44" t="str">
        <f t="array" ref="F192">+numtext(E192)</f>
        <v>CERO PESOS 00/100 M.N.</v>
      </c>
      <c r="G192" s="45">
        <f t="shared" si="17"/>
        <v>0</v>
      </c>
    </row>
    <row r="193" spans="1:7" s="4" customFormat="1" ht="60.75">
      <c r="A193" s="39" t="s">
        <v>435</v>
      </c>
      <c r="B193" s="40" t="s">
        <v>198</v>
      </c>
      <c r="C193" s="41" t="s">
        <v>49</v>
      </c>
      <c r="D193" s="42">
        <v>289</v>
      </c>
      <c r="E193" s="43"/>
      <c r="F193" s="44" t="str">
        <f t="array" ref="F193">+numtext(E193)</f>
        <v>CERO PESOS 00/100 M.N.</v>
      </c>
      <c r="G193" s="45">
        <f t="shared" si="17"/>
        <v>0</v>
      </c>
    </row>
    <row r="194" spans="1:7" s="4" customFormat="1" ht="30.4">
      <c r="A194" s="39" t="s">
        <v>81</v>
      </c>
      <c r="B194" s="40" t="s">
        <v>199</v>
      </c>
      <c r="C194" s="41" t="s">
        <v>22</v>
      </c>
      <c r="D194" s="42">
        <v>27</v>
      </c>
      <c r="E194" s="43"/>
      <c r="F194" s="44" t="str">
        <f t="array" ref="F194">+numtext(E194)</f>
        <v>CERO PESOS 00/100 M.N.</v>
      </c>
      <c r="G194" s="45">
        <f t="shared" si="17"/>
        <v>0</v>
      </c>
    </row>
    <row r="195" spans="1:7" s="4" customFormat="1" ht="40.5">
      <c r="A195" s="39" t="s">
        <v>82</v>
      </c>
      <c r="B195" s="40" t="s">
        <v>200</v>
      </c>
      <c r="C195" s="41" t="s">
        <v>189</v>
      </c>
      <c r="D195" s="42">
        <v>4</v>
      </c>
      <c r="E195" s="43"/>
      <c r="F195" s="44" t="str">
        <f t="array" ref="F195">+numtext(E195)</f>
        <v>CERO PESOS 00/100 M.N.</v>
      </c>
      <c r="G195" s="45">
        <f t="shared" si="17"/>
        <v>0</v>
      </c>
    </row>
    <row r="196" spans="1:7" s="4" customFormat="1" ht="40.5">
      <c r="A196" s="39" t="s">
        <v>83</v>
      </c>
      <c r="B196" s="40" t="s">
        <v>201</v>
      </c>
      <c r="C196" s="41" t="s">
        <v>27</v>
      </c>
      <c r="D196" s="42">
        <v>5</v>
      </c>
      <c r="E196" s="43"/>
      <c r="F196" s="44" t="str">
        <f t="array" ref="F196">+numtext(E196)</f>
        <v>CERO PESOS 00/100 M.N.</v>
      </c>
      <c r="G196" s="45">
        <f t="shared" si="18" ref="G196:G222">+ROUND(D196*E196,2)</f>
        <v>0</v>
      </c>
    </row>
    <row r="197" spans="1:7" s="4" customFormat="1" ht="50.65">
      <c r="A197" s="39" t="s">
        <v>84</v>
      </c>
      <c r="B197" s="40" t="s">
        <v>202</v>
      </c>
      <c r="C197" s="41" t="s">
        <v>27</v>
      </c>
      <c r="D197" s="42">
        <v>29</v>
      </c>
      <c r="E197" s="43"/>
      <c r="F197" s="44" t="str">
        <f t="array" ref="F197">+numtext(E197)</f>
        <v>CERO PESOS 00/100 M.N.</v>
      </c>
      <c r="G197" s="45">
        <f t="shared" si="18"/>
        <v>0</v>
      </c>
    </row>
    <row r="198" spans="1:7" s="4" customFormat="1" ht="30.4">
      <c r="A198" s="39" t="s">
        <v>85</v>
      </c>
      <c r="B198" s="40" t="s">
        <v>203</v>
      </c>
      <c r="C198" s="41" t="s">
        <v>189</v>
      </c>
      <c r="D198" s="42">
        <v>10</v>
      </c>
      <c r="E198" s="43"/>
      <c r="F198" s="44" t="str">
        <f t="array" ref="F198">+numtext(E198)</f>
        <v>CERO PESOS 00/100 M.N.</v>
      </c>
      <c r="G198" s="45">
        <f t="shared" si="18"/>
        <v>0</v>
      </c>
    </row>
    <row r="199" spans="1:7" s="4" customFormat="1" ht="40.5">
      <c r="A199" s="39" t="s">
        <v>86</v>
      </c>
      <c r="B199" s="40" t="s">
        <v>191</v>
      </c>
      <c r="C199" s="41" t="s">
        <v>189</v>
      </c>
      <c r="D199" s="42">
        <v>14</v>
      </c>
      <c r="E199" s="43"/>
      <c r="F199" s="44" t="str">
        <f t="array" ref="F199">+numtext(E199)</f>
        <v>CERO PESOS 00/100 M.N.</v>
      </c>
      <c r="G199" s="45">
        <f t="shared" si="18"/>
        <v>0</v>
      </c>
    </row>
    <row r="200" spans="1:7" s="4" customFormat="1" ht="40.5">
      <c r="A200" s="39" t="s">
        <v>87</v>
      </c>
      <c r="B200" s="40" t="s">
        <v>192</v>
      </c>
      <c r="C200" s="41" t="s">
        <v>193</v>
      </c>
      <c r="D200" s="42">
        <v>272</v>
      </c>
      <c r="E200" s="43"/>
      <c r="F200" s="44" t="str">
        <f t="array" ref="F200">+numtext(E200)</f>
        <v>CERO PESOS 00/100 M.N.</v>
      </c>
      <c r="G200" s="45">
        <f t="shared" si="18"/>
        <v>0</v>
      </c>
    </row>
    <row r="201" spans="1:8" s="1" customFormat="1" ht="14.25">
      <c r="A201" s="46" t="s">
        <v>261</v>
      </c>
      <c r="B201" s="47" t="s">
        <v>205</v>
      </c>
      <c r="C201" s="48"/>
      <c r="D201" s="49"/>
      <c r="E201" s="49"/>
      <c r="F201" s="44"/>
      <c r="G201" s="50">
        <f>SUM(G202:G204)</f>
        <v>0</v>
      </c>
      <c r="H201" s="4"/>
    </row>
    <row r="202" spans="1:7" s="4" customFormat="1" ht="60.75">
      <c r="A202" s="39" t="s">
        <v>88</v>
      </c>
      <c r="B202" s="40" t="s">
        <v>206</v>
      </c>
      <c r="C202" s="41" t="s">
        <v>49</v>
      </c>
      <c r="D202" s="42">
        <v>31</v>
      </c>
      <c r="E202" s="43"/>
      <c r="F202" s="44" t="str">
        <f t="array" ref="F202">+numtext(E202)</f>
        <v>CERO PESOS 00/100 M.N.</v>
      </c>
      <c r="G202" s="45">
        <f t="shared" si="18"/>
        <v>0</v>
      </c>
    </row>
    <row r="203" spans="1:7" s="4" customFormat="1" ht="30.4">
      <c r="A203" s="39" t="s">
        <v>89</v>
      </c>
      <c r="B203" s="40" t="s">
        <v>199</v>
      </c>
      <c r="C203" s="41" t="s">
        <v>22</v>
      </c>
      <c r="D203" s="42">
        <v>14</v>
      </c>
      <c r="E203" s="43"/>
      <c r="F203" s="44" t="str">
        <f t="array" ref="F203">+numtext(E203)</f>
        <v>CERO PESOS 00/100 M.N.</v>
      </c>
      <c r="G203" s="45">
        <f t="shared" si="18"/>
        <v>0</v>
      </c>
    </row>
    <row r="204" spans="1:7" s="4" customFormat="1" ht="40.5">
      <c r="A204" s="39" t="s">
        <v>90</v>
      </c>
      <c r="B204" s="40" t="s">
        <v>207</v>
      </c>
      <c r="C204" s="41" t="s">
        <v>189</v>
      </c>
      <c r="D204" s="42">
        <v>1</v>
      </c>
      <c r="E204" s="43"/>
      <c r="F204" s="44" t="str">
        <f t="array" ref="F204">+numtext(E204)</f>
        <v>CERO PESOS 00/100 M.N.</v>
      </c>
      <c r="G204" s="45">
        <f t="shared" si="18"/>
        <v>0</v>
      </c>
    </row>
    <row r="205" spans="1:8" s="1" customFormat="1" ht="14.25">
      <c r="A205" s="46" t="s">
        <v>262</v>
      </c>
      <c r="B205" s="47" t="s">
        <v>209</v>
      </c>
      <c r="C205" s="48"/>
      <c r="D205" s="49"/>
      <c r="E205" s="49"/>
      <c r="F205" s="44"/>
      <c r="G205" s="50">
        <f>SUM(G206:G210)</f>
        <v>0</v>
      </c>
      <c r="H205" s="4"/>
    </row>
    <row r="206" spans="1:7" s="4" customFormat="1" ht="60.75">
      <c r="A206" s="39" t="s">
        <v>91</v>
      </c>
      <c r="B206" s="40" t="s">
        <v>210</v>
      </c>
      <c r="C206" s="41" t="s">
        <v>49</v>
      </c>
      <c r="D206" s="42">
        <v>1419</v>
      </c>
      <c r="E206" s="43"/>
      <c r="F206" s="44" t="str">
        <f t="array" ref="F206">+numtext(E206)</f>
        <v>CERO PESOS 00/100 M.N.</v>
      </c>
      <c r="G206" s="45">
        <f t="shared" si="18"/>
        <v>0</v>
      </c>
    </row>
    <row r="207" spans="1:7" s="4" customFormat="1" ht="70.9">
      <c r="A207" s="39" t="s">
        <v>92</v>
      </c>
      <c r="B207" s="40" t="s">
        <v>211</v>
      </c>
      <c r="C207" s="41" t="s">
        <v>49</v>
      </c>
      <c r="D207" s="42">
        <v>1419</v>
      </c>
      <c r="E207" s="43"/>
      <c r="F207" s="44" t="str">
        <f t="array" ref="F207">+numtext(E207)</f>
        <v>CERO PESOS 00/100 M.N.</v>
      </c>
      <c r="G207" s="45">
        <f t="shared" si="18"/>
        <v>0</v>
      </c>
    </row>
    <row r="208" spans="1:7" s="4" customFormat="1" ht="30.4">
      <c r="A208" s="39" t="s">
        <v>93</v>
      </c>
      <c r="B208" s="40" t="s">
        <v>212</v>
      </c>
      <c r="C208" s="41" t="s">
        <v>48</v>
      </c>
      <c r="D208" s="42">
        <v>28</v>
      </c>
      <c r="E208" s="43"/>
      <c r="F208" s="44" t="str">
        <f t="array" ref="F208">+numtext(E208)</f>
        <v>CERO PESOS 00/100 M.N.</v>
      </c>
      <c r="G208" s="45">
        <f t="shared" si="18"/>
        <v>0</v>
      </c>
    </row>
    <row r="209" spans="1:7" s="4" customFormat="1" ht="40.5">
      <c r="A209" s="39" t="s">
        <v>94</v>
      </c>
      <c r="B209" s="40" t="s">
        <v>237</v>
      </c>
      <c r="C209" s="41" t="s">
        <v>22</v>
      </c>
      <c r="D209" s="42">
        <v>16</v>
      </c>
      <c r="E209" s="43"/>
      <c r="F209" s="44" t="str">
        <f t="array" ref="F209">+numtext(E209)</f>
        <v>CERO PESOS 00/100 M.N.</v>
      </c>
      <c r="G209" s="45">
        <f t="shared" si="18"/>
        <v>0</v>
      </c>
    </row>
    <row r="210" spans="1:7" s="4" customFormat="1" ht="40.5">
      <c r="A210" s="39" t="s">
        <v>95</v>
      </c>
      <c r="B210" s="40" t="s">
        <v>238</v>
      </c>
      <c r="C210" s="41" t="s">
        <v>48</v>
      </c>
      <c r="D210" s="42">
        <v>14</v>
      </c>
      <c r="E210" s="43"/>
      <c r="F210" s="44" t="str">
        <f t="array" ref="F210">+numtext(E210)</f>
        <v>CERO PESOS 00/100 M.N.</v>
      </c>
      <c r="G210" s="45">
        <f t="shared" si="18"/>
        <v>0</v>
      </c>
    </row>
    <row r="211" spans="1:8" s="1" customFormat="1" ht="14.25">
      <c r="A211" s="46" t="s">
        <v>257</v>
      </c>
      <c r="B211" s="47" t="s">
        <v>214</v>
      </c>
      <c r="C211" s="48"/>
      <c r="D211" s="49"/>
      <c r="E211" s="49"/>
      <c r="F211" s="44"/>
      <c r="G211" s="50">
        <f>SUM(G212:G215)</f>
        <v>0</v>
      </c>
      <c r="H211" s="4"/>
    </row>
    <row r="212" spans="1:7" s="4" customFormat="1" ht="50.65">
      <c r="A212" s="39" t="s">
        <v>96</v>
      </c>
      <c r="B212" s="40" t="s">
        <v>215</v>
      </c>
      <c r="C212" s="41" t="s">
        <v>27</v>
      </c>
      <c r="D212" s="42">
        <v>1</v>
      </c>
      <c r="E212" s="43"/>
      <c r="F212" s="44" t="str">
        <f t="array" ref="F212">+numtext(E212)</f>
        <v>CERO PESOS 00/100 M.N.</v>
      </c>
      <c r="G212" s="45">
        <f t="shared" si="18"/>
        <v>0</v>
      </c>
    </row>
    <row r="213" spans="1:7" s="4" customFormat="1" ht="40.5">
      <c r="A213" s="39" t="s">
        <v>97</v>
      </c>
      <c r="B213" s="40" t="s">
        <v>218</v>
      </c>
      <c r="C213" s="41" t="s">
        <v>27</v>
      </c>
      <c r="D213" s="42">
        <v>1</v>
      </c>
      <c r="E213" s="43"/>
      <c r="F213" s="44" t="str">
        <f t="array" ref="F213">+numtext(E213)</f>
        <v>CERO PESOS 00/100 M.N.</v>
      </c>
      <c r="G213" s="45">
        <f t="shared" si="18"/>
        <v>0</v>
      </c>
    </row>
    <row r="214" spans="1:7" s="4" customFormat="1" ht="20.25">
      <c r="A214" s="39" t="s">
        <v>98</v>
      </c>
      <c r="B214" s="40" t="s">
        <v>219</v>
      </c>
      <c r="C214" s="41" t="s">
        <v>189</v>
      </c>
      <c r="D214" s="42">
        <v>0.03200000000000001</v>
      </c>
      <c r="E214" s="43"/>
      <c r="F214" s="44" t="str">
        <f t="array" ref="F214">+numtext(E214)</f>
        <v>CERO PESOS 00/100 M.N.</v>
      </c>
      <c r="G214" s="45">
        <f t="shared" si="18"/>
        <v>0</v>
      </c>
    </row>
    <row r="215" spans="1:7" s="4" customFormat="1" ht="40.5">
      <c r="A215" s="39" t="s">
        <v>99</v>
      </c>
      <c r="B215" s="40" t="s">
        <v>220</v>
      </c>
      <c r="C215" s="41" t="s">
        <v>27</v>
      </c>
      <c r="D215" s="42">
        <v>1</v>
      </c>
      <c r="E215" s="43"/>
      <c r="F215" s="44" t="str">
        <f t="array" ref="F215">+numtext(E215)</f>
        <v>CERO PESOS 00/100 M.N.</v>
      </c>
      <c r="G215" s="45">
        <f t="shared" si="18"/>
        <v>0</v>
      </c>
    </row>
    <row r="216" spans="1:8" s="1" customFormat="1" ht="14.25">
      <c r="A216" s="46" t="s">
        <v>263</v>
      </c>
      <c r="B216" s="47" t="s">
        <v>222</v>
      </c>
      <c r="C216" s="48"/>
      <c r="D216" s="49"/>
      <c r="E216" s="49"/>
      <c r="F216" s="44"/>
      <c r="G216" s="50">
        <f>SUM(G217:G224)</f>
        <v>0</v>
      </c>
      <c r="H216" s="4"/>
    </row>
    <row r="217" spans="1:7" s="4" customFormat="1" ht="50.65">
      <c r="A217" s="39" t="s">
        <v>100</v>
      </c>
      <c r="B217" s="40" t="s">
        <v>196</v>
      </c>
      <c r="C217" s="41" t="s">
        <v>22</v>
      </c>
      <c r="D217" s="42">
        <v>70</v>
      </c>
      <c r="E217" s="43"/>
      <c r="F217" s="44" t="str">
        <f t="array" ref="F217">+numtext(E217)</f>
        <v>CERO PESOS 00/100 M.N.</v>
      </c>
      <c r="G217" s="45">
        <f t="shared" si="18"/>
        <v>0</v>
      </c>
    </row>
    <row r="218" spans="1:7" s="4" customFormat="1" ht="30.4">
      <c r="A218" s="39" t="s">
        <v>101</v>
      </c>
      <c r="B218" s="40" t="s">
        <v>203</v>
      </c>
      <c r="C218" s="41" t="s">
        <v>189</v>
      </c>
      <c r="D218" s="42">
        <v>14</v>
      </c>
      <c r="E218" s="43"/>
      <c r="F218" s="44" t="str">
        <f t="array" ref="F218">+numtext(E218)</f>
        <v>CERO PESOS 00/100 M.N.</v>
      </c>
      <c r="G218" s="45">
        <f t="shared" si="18"/>
        <v>0</v>
      </c>
    </row>
    <row r="219" spans="1:7" s="4" customFormat="1" ht="40.5">
      <c r="A219" s="39" t="s">
        <v>102</v>
      </c>
      <c r="B219" s="40" t="s">
        <v>223</v>
      </c>
      <c r="C219" s="41" t="s">
        <v>22</v>
      </c>
      <c r="D219" s="42">
        <v>70</v>
      </c>
      <c r="E219" s="43"/>
      <c r="F219" s="44" t="str">
        <f t="array" ref="F219">+numtext(E219)</f>
        <v>CERO PESOS 00/100 M.N.</v>
      </c>
      <c r="G219" s="45">
        <f t="shared" si="18"/>
        <v>0</v>
      </c>
    </row>
    <row r="220" spans="1:7" s="4" customFormat="1" ht="30.4">
      <c r="A220" s="39" t="s">
        <v>103</v>
      </c>
      <c r="B220" s="40" t="s">
        <v>186</v>
      </c>
      <c r="C220" s="41" t="s">
        <v>48</v>
      </c>
      <c r="D220" s="42">
        <v>54.15</v>
      </c>
      <c r="E220" s="43"/>
      <c r="F220" s="44" t="str">
        <f t="array" ref="F220">+numtext(E220)</f>
        <v>CERO PESOS 00/100 M.N.</v>
      </c>
      <c r="G220" s="45">
        <f t="shared" si="18"/>
        <v>0</v>
      </c>
    </row>
    <row r="221" spans="1:7" s="4" customFormat="1" ht="60.75">
      <c r="A221" s="39" t="s">
        <v>104</v>
      </c>
      <c r="B221" s="40" t="s">
        <v>224</v>
      </c>
      <c r="C221" s="41" t="s">
        <v>27</v>
      </c>
      <c r="D221" s="42">
        <v>1</v>
      </c>
      <c r="E221" s="43"/>
      <c r="F221" s="44" t="str">
        <f t="array" ref="F221">+numtext(E221)</f>
        <v>CERO PESOS 00/100 M.N.</v>
      </c>
      <c r="G221" s="45">
        <f t="shared" si="18"/>
        <v>0</v>
      </c>
    </row>
    <row r="222" spans="1:7" s="4" customFormat="1" ht="70.9">
      <c r="A222" s="39" t="s">
        <v>105</v>
      </c>
      <c r="B222" s="40" t="s">
        <v>225</v>
      </c>
      <c r="C222" s="41" t="s">
        <v>48</v>
      </c>
      <c r="D222" s="42">
        <v>23.11</v>
      </c>
      <c r="E222" s="43"/>
      <c r="F222" s="44" t="str">
        <f t="array" ref="F222">+numtext(E222)</f>
        <v>CERO PESOS 00/100 M.N.</v>
      </c>
      <c r="G222" s="45">
        <f t="shared" si="18"/>
        <v>0</v>
      </c>
    </row>
    <row r="223" spans="1:7" s="4" customFormat="1" ht="40.5">
      <c r="A223" s="39" t="s">
        <v>106</v>
      </c>
      <c r="B223" s="40" t="s">
        <v>226</v>
      </c>
      <c r="C223" s="41" t="s">
        <v>27</v>
      </c>
      <c r="D223" s="42">
        <v>7</v>
      </c>
      <c r="E223" s="43"/>
      <c r="F223" s="44" t="str">
        <f t="array" ref="F223">+numtext(E223)</f>
        <v>CERO PESOS 00/100 M.N.</v>
      </c>
      <c r="G223" s="45">
        <f t="shared" si="19" ref="G223:G238">+ROUND(D223*E223,2)</f>
        <v>0</v>
      </c>
    </row>
    <row r="224" spans="1:7" s="4" customFormat="1" ht="91.15">
      <c r="A224" s="39" t="s">
        <v>107</v>
      </c>
      <c r="B224" s="40" t="s">
        <v>227</v>
      </c>
      <c r="C224" s="41" t="s">
        <v>27</v>
      </c>
      <c r="D224" s="42">
        <v>3</v>
      </c>
      <c r="E224" s="43"/>
      <c r="F224" s="44" t="str">
        <f t="array" ref="F224">+numtext(E224)</f>
        <v>CERO PESOS 00/100 M.N.</v>
      </c>
      <c r="G224" s="45">
        <f t="shared" si="19"/>
        <v>0</v>
      </c>
    </row>
    <row r="225" spans="1:8" s="1" customFormat="1" ht="14.25">
      <c r="A225" s="46" t="s">
        <v>264</v>
      </c>
      <c r="B225" s="47" t="s">
        <v>229</v>
      </c>
      <c r="C225" s="48"/>
      <c r="D225" s="49"/>
      <c r="E225" s="49"/>
      <c r="F225" s="44"/>
      <c r="G225" s="50">
        <f>SUM(G226:G228)</f>
        <v>0</v>
      </c>
      <c r="H225" s="4"/>
    </row>
    <row r="226" spans="1:7" s="4" customFormat="1" ht="50.65">
      <c r="A226" s="39" t="s">
        <v>266</v>
      </c>
      <c r="B226" s="40" t="s">
        <v>230</v>
      </c>
      <c r="C226" s="41" t="s">
        <v>48</v>
      </c>
      <c r="D226" s="42">
        <v>20</v>
      </c>
      <c r="E226" s="43"/>
      <c r="F226" s="44" t="str">
        <f t="array" ref="F226">+numtext(E226)</f>
        <v>CERO PESOS 00/100 M.N.</v>
      </c>
      <c r="G226" s="45">
        <f t="shared" si="19"/>
        <v>0</v>
      </c>
    </row>
    <row r="227" spans="1:7" s="4" customFormat="1" ht="101.25">
      <c r="A227" s="39" t="s">
        <v>267</v>
      </c>
      <c r="B227" s="40" t="s">
        <v>231</v>
      </c>
      <c r="C227" s="41" t="s">
        <v>27</v>
      </c>
      <c r="D227" s="42">
        <v>1</v>
      </c>
      <c r="E227" s="43"/>
      <c r="F227" s="44" t="str">
        <f t="array" ref="F227">+numtext(E227)</f>
        <v>CERO PESOS 00/100 M.N.</v>
      </c>
      <c r="G227" s="45">
        <f t="shared" si="19"/>
        <v>0</v>
      </c>
    </row>
    <row r="228" spans="1:7" s="4" customFormat="1" ht="121.5">
      <c r="A228" s="39" t="s">
        <v>108</v>
      </c>
      <c r="B228" s="40" t="s">
        <v>232</v>
      </c>
      <c r="C228" s="41" t="s">
        <v>27</v>
      </c>
      <c r="D228" s="42">
        <v>2</v>
      </c>
      <c r="E228" s="43"/>
      <c r="F228" s="44" t="str">
        <f t="array" ref="F228">+numtext(E228)</f>
        <v>CERO PESOS 00/100 M.N.</v>
      </c>
      <c r="G228" s="45">
        <f t="shared" si="19"/>
        <v>0</v>
      </c>
    </row>
    <row r="229" spans="1:8" s="1" customFormat="1" ht="14.25">
      <c r="A229" s="46" t="s">
        <v>265</v>
      </c>
      <c r="B229" s="47" t="s">
        <v>234</v>
      </c>
      <c r="C229" s="48"/>
      <c r="D229" s="49"/>
      <c r="E229" s="49"/>
      <c r="F229" s="44"/>
      <c r="G229" s="50">
        <f>SUM(G230:G231)</f>
        <v>0</v>
      </c>
      <c r="H229" s="4"/>
    </row>
    <row r="230" spans="1:7" s="4" customFormat="1" ht="20.25">
      <c r="A230" s="39" t="s">
        <v>109</v>
      </c>
      <c r="B230" s="40" t="s">
        <v>235</v>
      </c>
      <c r="C230" s="41" t="s">
        <v>22</v>
      </c>
      <c r="D230" s="42">
        <v>56</v>
      </c>
      <c r="E230" s="43"/>
      <c r="F230" s="44" t="str">
        <f t="array" ref="F230">+numtext(E230)</f>
        <v>CERO PESOS 00/100 M.N.</v>
      </c>
      <c r="G230" s="45">
        <f t="shared" si="19"/>
        <v>0</v>
      </c>
    </row>
    <row r="231" spans="1:7" s="4" customFormat="1" ht="20.25">
      <c r="A231" s="39" t="s">
        <v>110</v>
      </c>
      <c r="B231" s="40" t="s">
        <v>236</v>
      </c>
      <c r="C231" s="41" t="s">
        <v>22</v>
      </c>
      <c r="D231" s="42">
        <v>56</v>
      </c>
      <c r="E231" s="43"/>
      <c r="F231" s="44" t="str">
        <f t="array" ref="F231">+numtext(E231)</f>
        <v>CERO PESOS 00/100 M.N.</v>
      </c>
      <c r="G231" s="45">
        <f t="shared" si="19"/>
        <v>0</v>
      </c>
    </row>
    <row r="232" spans="1:8" s="1" customFormat="1" ht="26.25">
      <c r="A232" s="34" t="s">
        <v>268</v>
      </c>
      <c r="B232" s="35" t="s">
        <v>646</v>
      </c>
      <c r="C232" s="36"/>
      <c r="D232" s="37"/>
      <c r="E232" s="38"/>
      <c r="F232" s="38"/>
      <c r="G232" s="33">
        <f>+G233+G236+G240+G245+G248+G250</f>
        <v>0</v>
      </c>
      <c r="H232" s="4"/>
    </row>
    <row r="233" spans="1:8" s="1" customFormat="1" ht="14.25">
      <c r="A233" s="46" t="s">
        <v>269</v>
      </c>
      <c r="B233" s="47" t="s">
        <v>270</v>
      </c>
      <c r="C233" s="48"/>
      <c r="D233" s="49"/>
      <c r="E233" s="49"/>
      <c r="F233" s="44"/>
      <c r="G233" s="50">
        <f>SUM(G234:G235)</f>
        <v>0</v>
      </c>
      <c r="H233" s="4"/>
    </row>
    <row r="234" spans="1:7" s="4" customFormat="1" ht="50.65">
      <c r="A234" s="39" t="s">
        <v>111</v>
      </c>
      <c r="B234" s="40" t="s">
        <v>271</v>
      </c>
      <c r="C234" s="41" t="s">
        <v>22</v>
      </c>
      <c r="D234" s="42">
        <v>135</v>
      </c>
      <c r="E234" s="43"/>
      <c r="F234" s="44" t="str">
        <f t="array" ref="F234">+numtext(E234)</f>
        <v>CERO PESOS 00/100 M.N.</v>
      </c>
      <c r="G234" s="45">
        <f t="shared" si="19"/>
        <v>0</v>
      </c>
    </row>
    <row r="235" spans="1:7" s="4" customFormat="1" ht="121.5">
      <c r="A235" s="39" t="s">
        <v>112</v>
      </c>
      <c r="B235" s="40" t="s">
        <v>272</v>
      </c>
      <c r="C235" s="41" t="s">
        <v>22</v>
      </c>
      <c r="D235" s="42">
        <v>135</v>
      </c>
      <c r="E235" s="43"/>
      <c r="F235" s="44" t="str">
        <f t="array" ref="F235">+numtext(E235)</f>
        <v>CERO PESOS 00/100 M.N.</v>
      </c>
      <c r="G235" s="45">
        <f t="shared" si="19"/>
        <v>0</v>
      </c>
    </row>
    <row r="236" spans="1:8" s="1" customFormat="1" ht="14.25">
      <c r="A236" s="46" t="s">
        <v>273</v>
      </c>
      <c r="B236" s="47" t="s">
        <v>274</v>
      </c>
      <c r="C236" s="48"/>
      <c r="D236" s="49"/>
      <c r="E236" s="49"/>
      <c r="F236" s="44"/>
      <c r="G236" s="50">
        <f>SUM(G237:G239)</f>
        <v>0</v>
      </c>
      <c r="H236" s="4"/>
    </row>
    <row r="237" spans="1:7" s="4" customFormat="1" ht="40.5">
      <c r="A237" s="39" t="s">
        <v>113</v>
      </c>
      <c r="B237" s="40" t="s">
        <v>275</v>
      </c>
      <c r="C237" s="41" t="s">
        <v>22</v>
      </c>
      <c r="D237" s="42">
        <v>66</v>
      </c>
      <c r="E237" s="43"/>
      <c r="F237" s="44" t="str">
        <f t="array" ref="F237">+numtext(E237)</f>
        <v>CERO PESOS 00/100 M.N.</v>
      </c>
      <c r="G237" s="45">
        <f t="shared" si="19"/>
        <v>0</v>
      </c>
    </row>
    <row r="238" spans="1:7" s="4" customFormat="1" ht="40.5">
      <c r="A238" s="39" t="s">
        <v>114</v>
      </c>
      <c r="B238" s="40" t="s">
        <v>237</v>
      </c>
      <c r="C238" s="41" t="s">
        <v>22</v>
      </c>
      <c r="D238" s="42">
        <v>66</v>
      </c>
      <c r="E238" s="43"/>
      <c r="F238" s="44" t="str">
        <f t="array" ref="F238">+numtext(E238)</f>
        <v>CERO PESOS 00/100 M.N.</v>
      </c>
      <c r="G238" s="45">
        <f t="shared" si="19"/>
        <v>0</v>
      </c>
    </row>
    <row r="239" spans="1:7" s="4" customFormat="1" ht="40.5">
      <c r="A239" s="39" t="s">
        <v>115</v>
      </c>
      <c r="B239" s="40" t="s">
        <v>238</v>
      </c>
      <c r="C239" s="41" t="s">
        <v>48</v>
      </c>
      <c r="D239" s="42">
        <v>19</v>
      </c>
      <c r="E239" s="43"/>
      <c r="F239" s="44" t="str">
        <f t="array" ref="F239">+numtext(E239)</f>
        <v>CERO PESOS 00/100 M.N.</v>
      </c>
      <c r="G239" s="45">
        <f t="shared" si="20" ref="G239:G242">+ROUND(D239*E239,2)</f>
        <v>0</v>
      </c>
    </row>
    <row r="240" spans="1:8" s="1" customFormat="1" ht="14.25">
      <c r="A240" s="46" t="s">
        <v>276</v>
      </c>
      <c r="B240" s="47" t="s">
        <v>277</v>
      </c>
      <c r="C240" s="48"/>
      <c r="D240" s="49"/>
      <c r="E240" s="49"/>
      <c r="F240" s="44"/>
      <c r="G240" s="50">
        <f>SUM(G241:G244)</f>
        <v>0</v>
      </c>
      <c r="H240" s="4"/>
    </row>
    <row r="241" spans="1:7" s="4" customFormat="1" ht="40.5">
      <c r="A241" s="39" t="s">
        <v>116</v>
      </c>
      <c r="B241" s="40" t="s">
        <v>216</v>
      </c>
      <c r="C241" s="41" t="s">
        <v>27</v>
      </c>
      <c r="D241" s="42">
        <v>1</v>
      </c>
      <c r="E241" s="43"/>
      <c r="F241" s="44" t="str">
        <f t="array" ref="F241">+numtext(E241)</f>
        <v>CERO PESOS 00/100 M.N.</v>
      </c>
      <c r="G241" s="45">
        <f t="shared" si="20"/>
        <v>0</v>
      </c>
    </row>
    <row r="242" spans="1:7" s="4" customFormat="1" ht="40.5">
      <c r="A242" s="39" t="s">
        <v>117</v>
      </c>
      <c r="B242" s="40" t="s">
        <v>278</v>
      </c>
      <c r="C242" s="41" t="s">
        <v>27</v>
      </c>
      <c r="D242" s="42">
        <v>1</v>
      </c>
      <c r="E242" s="43"/>
      <c r="F242" s="44" t="str">
        <f t="array" ref="F242">+numtext(E242)</f>
        <v>CERO PESOS 00/100 M.N.</v>
      </c>
      <c r="G242" s="45">
        <f t="shared" si="20"/>
        <v>0</v>
      </c>
    </row>
    <row r="243" spans="1:7" s="4" customFormat="1" ht="20.25">
      <c r="A243" s="39" t="s">
        <v>118</v>
      </c>
      <c r="B243" s="40" t="s">
        <v>219</v>
      </c>
      <c r="C243" s="41" t="s">
        <v>189</v>
      </c>
      <c r="D243" s="42">
        <v>0.03200000000000001</v>
      </c>
      <c r="E243" s="43"/>
      <c r="F243" s="44" t="str">
        <f t="array" ref="F243">+numtext(E243)</f>
        <v>CERO PESOS 00/100 M.N.</v>
      </c>
      <c r="G243" s="45">
        <f t="shared" si="21" ref="G243:G251">+ROUND(D243*E243,2)</f>
        <v>0</v>
      </c>
    </row>
    <row r="244" spans="1:7" s="4" customFormat="1" ht="40.5">
      <c r="A244" s="39" t="s">
        <v>119</v>
      </c>
      <c r="B244" s="40" t="s">
        <v>220</v>
      </c>
      <c r="C244" s="41" t="s">
        <v>27</v>
      </c>
      <c r="D244" s="42">
        <v>1</v>
      </c>
      <c r="E244" s="43"/>
      <c r="F244" s="44" t="str">
        <f t="array" ref="F244">+numtext(E244)</f>
        <v>CERO PESOS 00/100 M.N.</v>
      </c>
      <c r="G244" s="45">
        <f t="shared" si="21"/>
        <v>0</v>
      </c>
    </row>
    <row r="245" spans="1:8" s="1" customFormat="1" ht="14.25">
      <c r="A245" s="46" t="s">
        <v>279</v>
      </c>
      <c r="B245" s="47" t="s">
        <v>229</v>
      </c>
      <c r="C245" s="48"/>
      <c r="D245" s="49"/>
      <c r="E245" s="49"/>
      <c r="F245" s="44"/>
      <c r="G245" s="50">
        <f>SUM(G246:G247)</f>
        <v>0</v>
      </c>
      <c r="H245" s="4"/>
    </row>
    <row r="246" spans="1:7" s="4" customFormat="1" ht="101.25">
      <c r="A246" s="39" t="s">
        <v>119</v>
      </c>
      <c r="B246" s="40" t="s">
        <v>231</v>
      </c>
      <c r="C246" s="41" t="s">
        <v>27</v>
      </c>
      <c r="D246" s="42">
        <v>1</v>
      </c>
      <c r="E246" s="43"/>
      <c r="F246" s="44" t="str">
        <f t="array" ref="F246">+numtext(E246)</f>
        <v>CERO PESOS 00/100 M.N.</v>
      </c>
      <c r="G246" s="45">
        <f t="shared" si="21"/>
        <v>0</v>
      </c>
    </row>
    <row r="247" spans="1:7" s="4" customFormat="1" ht="121.5">
      <c r="A247" s="39" t="s">
        <v>120</v>
      </c>
      <c r="B247" s="40" t="s">
        <v>232</v>
      </c>
      <c r="C247" s="41" t="s">
        <v>27</v>
      </c>
      <c r="D247" s="42">
        <v>1</v>
      </c>
      <c r="E247" s="43"/>
      <c r="F247" s="44" t="str">
        <f t="array" ref="F247">+numtext(E247)</f>
        <v>CERO PESOS 00/100 M.N.</v>
      </c>
      <c r="G247" s="45">
        <f t="shared" si="21"/>
        <v>0</v>
      </c>
    </row>
    <row r="248" spans="1:8" s="1" customFormat="1" ht="14.25">
      <c r="A248" s="46" t="s">
        <v>280</v>
      </c>
      <c r="B248" s="47" t="s">
        <v>281</v>
      </c>
      <c r="C248" s="48"/>
      <c r="D248" s="49"/>
      <c r="E248" s="49"/>
      <c r="F248" s="44"/>
      <c r="G248" s="50">
        <f>SUM(G249)</f>
        <v>0</v>
      </c>
      <c r="H248" s="4"/>
    </row>
    <row r="249" spans="1:7" s="4" customFormat="1" ht="20.25">
      <c r="A249" s="39" t="s">
        <v>121</v>
      </c>
      <c r="B249" s="40" t="s">
        <v>282</v>
      </c>
      <c r="C249" s="41" t="s">
        <v>27</v>
      </c>
      <c r="D249" s="42">
        <v>5</v>
      </c>
      <c r="E249" s="43"/>
      <c r="F249" s="44" t="str">
        <f t="array" ref="F249">+numtext(E249)</f>
        <v>CERO PESOS 00/100 M.N.</v>
      </c>
      <c r="G249" s="45">
        <f t="shared" si="21"/>
        <v>0</v>
      </c>
    </row>
    <row r="250" spans="1:8" s="1" customFormat="1" ht="14.25">
      <c r="A250" s="46" t="s">
        <v>283</v>
      </c>
      <c r="B250" s="47" t="s">
        <v>234</v>
      </c>
      <c r="C250" s="48"/>
      <c r="D250" s="49"/>
      <c r="E250" s="49"/>
      <c r="F250" s="44"/>
      <c r="G250" s="50">
        <f>SUM(G251:G252)</f>
        <v>0</v>
      </c>
      <c r="H250" s="4"/>
    </row>
    <row r="251" spans="1:7" s="4" customFormat="1" ht="20.25">
      <c r="A251" s="39" t="s">
        <v>122</v>
      </c>
      <c r="B251" s="40" t="s">
        <v>235</v>
      </c>
      <c r="C251" s="41" t="s">
        <v>22</v>
      </c>
      <c r="D251" s="42">
        <v>66</v>
      </c>
      <c r="E251" s="43"/>
      <c r="F251" s="44" t="str">
        <f t="array" ref="F251">+numtext(E251)</f>
        <v>CERO PESOS 00/100 M.N.</v>
      </c>
      <c r="G251" s="45">
        <f t="shared" si="21"/>
        <v>0</v>
      </c>
    </row>
    <row r="252" spans="1:7" s="4" customFormat="1" ht="20.25">
      <c r="A252" s="39" t="s">
        <v>123</v>
      </c>
      <c r="B252" s="40" t="s">
        <v>236</v>
      </c>
      <c r="C252" s="41" t="s">
        <v>22</v>
      </c>
      <c r="D252" s="42">
        <v>66</v>
      </c>
      <c r="E252" s="43"/>
      <c r="F252" s="44" t="str">
        <f t="array" ref="F252">+numtext(E252)</f>
        <v>CERO PESOS 00/100 M.N.</v>
      </c>
      <c r="G252" s="45">
        <f t="shared" si="22" ref="G252">+ROUND(D252*E252,2)</f>
        <v>0</v>
      </c>
    </row>
    <row r="253" spans="1:8" s="1" customFormat="1" ht="26.25">
      <c r="A253" s="34" t="s">
        <v>292</v>
      </c>
      <c r="B253" s="35" t="s">
        <v>647</v>
      </c>
      <c r="C253" s="36"/>
      <c r="D253" s="37"/>
      <c r="E253" s="38"/>
      <c r="F253" s="38"/>
      <c r="G253" s="33">
        <f>+G254+G257+G261+G266+G269+G271</f>
        <v>0</v>
      </c>
      <c r="H253" s="4"/>
    </row>
    <row r="254" spans="1:8" s="1" customFormat="1" ht="14.25">
      <c r="A254" s="46" t="s">
        <v>293</v>
      </c>
      <c r="B254" s="47" t="s">
        <v>270</v>
      </c>
      <c r="C254" s="48"/>
      <c r="D254" s="49"/>
      <c r="E254" s="49"/>
      <c r="F254" s="44"/>
      <c r="G254" s="50">
        <f>SUM(G255:G256)</f>
        <v>0</v>
      </c>
      <c r="H254" s="4"/>
    </row>
    <row r="255" spans="1:7" s="4" customFormat="1" ht="50.65">
      <c r="A255" s="39" t="s">
        <v>124</v>
      </c>
      <c r="B255" s="40" t="s">
        <v>271</v>
      </c>
      <c r="C255" s="41" t="s">
        <v>22</v>
      </c>
      <c r="D255" s="42">
        <v>135</v>
      </c>
      <c r="E255" s="43"/>
      <c r="F255" s="44" t="str">
        <f t="array" ref="F255">+numtext(E255)</f>
        <v>CERO PESOS 00/100 M.N.</v>
      </c>
      <c r="G255" s="45">
        <f t="shared" si="23" ref="G255:G256">+ROUND(D255*E255,2)</f>
        <v>0</v>
      </c>
    </row>
    <row r="256" spans="1:7" s="4" customFormat="1" ht="121.5">
      <c r="A256" s="39" t="s">
        <v>125</v>
      </c>
      <c r="B256" s="40" t="s">
        <v>272</v>
      </c>
      <c r="C256" s="41" t="s">
        <v>22</v>
      </c>
      <c r="D256" s="42">
        <v>135</v>
      </c>
      <c r="E256" s="43"/>
      <c r="F256" s="44" t="str">
        <f t="array" ref="F256">+numtext(E256)</f>
        <v>CERO PESOS 00/100 M.N.</v>
      </c>
      <c r="G256" s="45">
        <f t="shared" si="23"/>
        <v>0</v>
      </c>
    </row>
    <row r="257" spans="1:8" s="1" customFormat="1" ht="14.25">
      <c r="A257" s="46" t="s">
        <v>294</v>
      </c>
      <c r="B257" s="47" t="s">
        <v>274</v>
      </c>
      <c r="C257" s="48"/>
      <c r="D257" s="49"/>
      <c r="E257" s="49"/>
      <c r="F257" s="44"/>
      <c r="G257" s="50">
        <f>SUM(G258:G260)</f>
        <v>0</v>
      </c>
      <c r="H257" s="4"/>
    </row>
    <row r="258" spans="1:7" s="4" customFormat="1" ht="40.5">
      <c r="A258" s="39" t="s">
        <v>126</v>
      </c>
      <c r="B258" s="40" t="s">
        <v>275</v>
      </c>
      <c r="C258" s="41" t="s">
        <v>22</v>
      </c>
      <c r="D258" s="42">
        <v>66</v>
      </c>
      <c r="E258" s="43"/>
      <c r="F258" s="44" t="str">
        <f t="array" ref="F258">+numtext(E258)</f>
        <v>CERO PESOS 00/100 M.N.</v>
      </c>
      <c r="G258" s="45">
        <f t="shared" si="24" ref="G258:G260">+ROUND(D258*E258,2)</f>
        <v>0</v>
      </c>
    </row>
    <row r="259" spans="1:7" s="4" customFormat="1" ht="40.5">
      <c r="A259" s="39" t="s">
        <v>127</v>
      </c>
      <c r="B259" s="40" t="s">
        <v>237</v>
      </c>
      <c r="C259" s="41" t="s">
        <v>22</v>
      </c>
      <c r="D259" s="42">
        <v>66</v>
      </c>
      <c r="E259" s="43"/>
      <c r="F259" s="44" t="str">
        <f t="array" ref="F259">+numtext(E259)</f>
        <v>CERO PESOS 00/100 M.N.</v>
      </c>
      <c r="G259" s="45">
        <f t="shared" si="24"/>
        <v>0</v>
      </c>
    </row>
    <row r="260" spans="1:7" s="4" customFormat="1" ht="40.5">
      <c r="A260" s="39" t="s">
        <v>128</v>
      </c>
      <c r="B260" s="40" t="s">
        <v>238</v>
      </c>
      <c r="C260" s="41" t="s">
        <v>48</v>
      </c>
      <c r="D260" s="42">
        <v>19</v>
      </c>
      <c r="E260" s="43"/>
      <c r="F260" s="44" t="str">
        <f t="array" ref="F260">+numtext(E260)</f>
        <v>CERO PESOS 00/100 M.N.</v>
      </c>
      <c r="G260" s="45">
        <f t="shared" si="24"/>
        <v>0</v>
      </c>
    </row>
    <row r="261" spans="1:8" s="1" customFormat="1" ht="14.25">
      <c r="A261" s="46" t="s">
        <v>295</v>
      </c>
      <c r="B261" s="47" t="s">
        <v>277</v>
      </c>
      <c r="C261" s="48"/>
      <c r="D261" s="49"/>
      <c r="E261" s="49"/>
      <c r="F261" s="44"/>
      <c r="G261" s="50">
        <f>SUM(G262:G265)</f>
        <v>0</v>
      </c>
      <c r="H261" s="4"/>
    </row>
    <row r="262" spans="1:7" s="4" customFormat="1" ht="40.5">
      <c r="A262" s="39" t="s">
        <v>129</v>
      </c>
      <c r="B262" s="40" t="s">
        <v>216</v>
      </c>
      <c r="C262" s="41" t="s">
        <v>27</v>
      </c>
      <c r="D262" s="42">
        <v>1</v>
      </c>
      <c r="E262" s="43"/>
      <c r="F262" s="44" t="str">
        <f t="array" ref="F262">+numtext(E262)</f>
        <v>CERO PESOS 00/100 M.N.</v>
      </c>
      <c r="G262" s="45">
        <f t="shared" si="25" ref="G262:G265">+ROUND(D262*E262,2)</f>
        <v>0</v>
      </c>
    </row>
    <row r="263" spans="1:7" s="4" customFormat="1" ht="40.5">
      <c r="A263" s="39" t="s">
        <v>130</v>
      </c>
      <c r="B263" s="40" t="s">
        <v>278</v>
      </c>
      <c r="C263" s="41" t="s">
        <v>27</v>
      </c>
      <c r="D263" s="42">
        <v>1</v>
      </c>
      <c r="E263" s="43"/>
      <c r="F263" s="44" t="str">
        <f t="array" ref="F263">+numtext(E263)</f>
        <v>CERO PESOS 00/100 M.N.</v>
      </c>
      <c r="G263" s="45">
        <f t="shared" si="25"/>
        <v>0</v>
      </c>
    </row>
    <row r="264" spans="1:7" s="4" customFormat="1" ht="20.25">
      <c r="A264" s="39" t="s">
        <v>131</v>
      </c>
      <c r="B264" s="40" t="s">
        <v>219</v>
      </c>
      <c r="C264" s="41" t="s">
        <v>189</v>
      </c>
      <c r="D264" s="42">
        <v>0.03200000000000001</v>
      </c>
      <c r="E264" s="43"/>
      <c r="F264" s="44" t="str">
        <f t="array" ref="F264">+numtext(E264)</f>
        <v>CERO PESOS 00/100 M.N.</v>
      </c>
      <c r="G264" s="45">
        <f t="shared" si="25"/>
        <v>0</v>
      </c>
    </row>
    <row r="265" spans="1:7" s="4" customFormat="1" ht="40.5">
      <c r="A265" s="39" t="s">
        <v>132</v>
      </c>
      <c r="B265" s="40" t="s">
        <v>220</v>
      </c>
      <c r="C265" s="41" t="s">
        <v>27</v>
      </c>
      <c r="D265" s="42">
        <v>1</v>
      </c>
      <c r="E265" s="43"/>
      <c r="F265" s="44" t="str">
        <f t="array" ref="F265">+numtext(E265)</f>
        <v>CERO PESOS 00/100 M.N.</v>
      </c>
      <c r="G265" s="45">
        <f t="shared" si="25"/>
        <v>0</v>
      </c>
    </row>
    <row r="266" spans="1:8" s="1" customFormat="1" ht="14.25">
      <c r="A266" s="46" t="s">
        <v>296</v>
      </c>
      <c r="B266" s="47" t="s">
        <v>229</v>
      </c>
      <c r="C266" s="48"/>
      <c r="D266" s="49"/>
      <c r="E266" s="49"/>
      <c r="F266" s="44"/>
      <c r="G266" s="50">
        <f>SUM(G267:G268)</f>
        <v>0</v>
      </c>
      <c r="H266" s="4"/>
    </row>
    <row r="267" spans="1:7" s="4" customFormat="1" ht="101.25">
      <c r="A267" s="39" t="s">
        <v>133</v>
      </c>
      <c r="B267" s="40" t="s">
        <v>231</v>
      </c>
      <c r="C267" s="41" t="s">
        <v>27</v>
      </c>
      <c r="D267" s="42">
        <v>1</v>
      </c>
      <c r="E267" s="43"/>
      <c r="F267" s="44" t="str">
        <f t="array" ref="F267">+numtext(E267)</f>
        <v>CERO PESOS 00/100 M.N.</v>
      </c>
      <c r="G267" s="45">
        <f t="shared" si="26" ref="G267:G268">+ROUND(D267*E267,2)</f>
        <v>0</v>
      </c>
    </row>
    <row r="268" spans="1:7" s="4" customFormat="1" ht="121.5">
      <c r="A268" s="39" t="s">
        <v>134</v>
      </c>
      <c r="B268" s="40" t="s">
        <v>232</v>
      </c>
      <c r="C268" s="41" t="s">
        <v>27</v>
      </c>
      <c r="D268" s="42">
        <v>1</v>
      </c>
      <c r="E268" s="43"/>
      <c r="F268" s="44" t="str">
        <f t="array" ref="F268">+numtext(E268)</f>
        <v>CERO PESOS 00/100 M.N.</v>
      </c>
      <c r="G268" s="45">
        <f t="shared" si="26"/>
        <v>0</v>
      </c>
    </row>
    <row r="269" spans="1:8" s="1" customFormat="1" ht="14.25">
      <c r="A269" s="46" t="s">
        <v>297</v>
      </c>
      <c r="B269" s="47" t="s">
        <v>281</v>
      </c>
      <c r="C269" s="48"/>
      <c r="D269" s="49"/>
      <c r="E269" s="49"/>
      <c r="F269" s="44"/>
      <c r="G269" s="50">
        <f>SUM(G270)</f>
        <v>0</v>
      </c>
      <c r="H269" s="4"/>
    </row>
    <row r="270" spans="1:7" s="4" customFormat="1" ht="20.25">
      <c r="A270" s="39" t="s">
        <v>135</v>
      </c>
      <c r="B270" s="40" t="s">
        <v>282</v>
      </c>
      <c r="C270" s="41" t="s">
        <v>27</v>
      </c>
      <c r="D270" s="42">
        <v>5</v>
      </c>
      <c r="E270" s="43"/>
      <c r="F270" s="44" t="str">
        <f t="array" ref="F270">+numtext(E270)</f>
        <v>CERO PESOS 00/100 M.N.</v>
      </c>
      <c r="G270" s="45">
        <f t="shared" si="27" ref="G270">+ROUND(D270*E270,2)</f>
        <v>0</v>
      </c>
    </row>
    <row r="271" spans="1:8" s="1" customFormat="1" ht="14.25">
      <c r="A271" s="46" t="s">
        <v>298</v>
      </c>
      <c r="B271" s="47" t="s">
        <v>234</v>
      </c>
      <c r="C271" s="48"/>
      <c r="D271" s="49"/>
      <c r="E271" s="49"/>
      <c r="F271" s="44"/>
      <c r="G271" s="50">
        <f>SUM(G272:G273)</f>
        <v>0</v>
      </c>
      <c r="H271" s="4"/>
    </row>
    <row r="272" spans="1:7" s="4" customFormat="1" ht="20.25">
      <c r="A272" s="39" t="s">
        <v>436</v>
      </c>
      <c r="B272" s="40" t="s">
        <v>235</v>
      </c>
      <c r="C272" s="41" t="s">
        <v>22</v>
      </c>
      <c r="D272" s="42">
        <v>66</v>
      </c>
      <c r="E272" s="43"/>
      <c r="F272" s="44" t="str">
        <f t="array" ref="F272">+numtext(E272)</f>
        <v>CERO PESOS 00/100 M.N.</v>
      </c>
      <c r="G272" s="45">
        <f t="shared" si="28" ref="G272:G273">+ROUND(D272*E272,2)</f>
        <v>0</v>
      </c>
    </row>
    <row r="273" spans="1:7" s="4" customFormat="1" ht="20.25">
      <c r="A273" s="39" t="s">
        <v>437</v>
      </c>
      <c r="B273" s="40" t="s">
        <v>236</v>
      </c>
      <c r="C273" s="41" t="s">
        <v>22</v>
      </c>
      <c r="D273" s="42">
        <v>66</v>
      </c>
      <c r="E273" s="43"/>
      <c r="F273" s="44" t="str">
        <f t="array" ref="F273">+numtext(E273)</f>
        <v>CERO PESOS 00/100 M.N.</v>
      </c>
      <c r="G273" s="45">
        <f t="shared" si="28"/>
        <v>0</v>
      </c>
    </row>
    <row r="274" spans="1:8" s="1" customFormat="1" ht="26.25">
      <c r="A274" s="34" t="s">
        <v>299</v>
      </c>
      <c r="B274" s="35" t="s">
        <v>648</v>
      </c>
      <c r="C274" s="36"/>
      <c r="D274" s="37"/>
      <c r="E274" s="38"/>
      <c r="F274" s="38"/>
      <c r="G274" s="33">
        <f>+G275+G283+G295+G299+G305+G312+G321+G325</f>
        <v>0</v>
      </c>
      <c r="H274" s="4"/>
    </row>
    <row r="275" spans="1:8" s="1" customFormat="1" ht="14.25">
      <c r="A275" s="46" t="s">
        <v>300</v>
      </c>
      <c r="B275" s="47" t="s">
        <v>184</v>
      </c>
      <c r="C275" s="48"/>
      <c r="D275" s="49"/>
      <c r="E275" s="49"/>
      <c r="F275" s="44"/>
      <c r="G275" s="50">
        <f>SUM(G276:G282)</f>
        <v>0</v>
      </c>
      <c r="H275" s="4"/>
    </row>
    <row r="276" spans="1:7" s="4" customFormat="1" ht="40.5">
      <c r="A276" s="39" t="s">
        <v>438</v>
      </c>
      <c r="B276" s="40" t="s">
        <v>185</v>
      </c>
      <c r="C276" s="41" t="s">
        <v>22</v>
      </c>
      <c r="D276" s="42">
        <v>116</v>
      </c>
      <c r="E276" s="43"/>
      <c r="F276" s="44" t="str">
        <f t="array" ref="F276">+numtext(E276)</f>
        <v>CERO PESOS 00/100 M.N.</v>
      </c>
      <c r="G276" s="45">
        <f>+ROUND(D276*E276,2)</f>
        <v>0</v>
      </c>
    </row>
    <row r="277" spans="1:7" s="4" customFormat="1" ht="30.4">
      <c r="A277" s="39" t="s">
        <v>439</v>
      </c>
      <c r="B277" s="40" t="s">
        <v>186</v>
      </c>
      <c r="C277" s="41" t="s">
        <v>48</v>
      </c>
      <c r="D277" s="42">
        <v>75</v>
      </c>
      <c r="E277" s="43"/>
      <c r="F277" s="44" t="str">
        <f t="array" ref="F277">+numtext(E277)</f>
        <v>CERO PESOS 00/100 M.N.</v>
      </c>
      <c r="G277" s="45">
        <f>+ROUND(D277*E277,2)</f>
        <v>0</v>
      </c>
    </row>
    <row r="278" spans="1:7" s="4" customFormat="1" ht="60.75">
      <c r="A278" s="39" t="s">
        <v>440</v>
      </c>
      <c r="B278" s="40" t="s">
        <v>187</v>
      </c>
      <c r="C278" s="41" t="s">
        <v>48</v>
      </c>
      <c r="D278" s="42">
        <v>75</v>
      </c>
      <c r="E278" s="43"/>
      <c r="F278" s="44" t="str">
        <f t="array" ref="F278">+numtext(E278)</f>
        <v>CERO PESOS 00/100 M.N.</v>
      </c>
      <c r="G278" s="45">
        <f>+ROUND(D278*E278,2)</f>
        <v>0</v>
      </c>
    </row>
    <row r="279" spans="1:7" s="4" customFormat="1" ht="50.65">
      <c r="A279" s="39" t="s">
        <v>441</v>
      </c>
      <c r="B279" s="40" t="s">
        <v>188</v>
      </c>
      <c r="C279" s="41" t="s">
        <v>189</v>
      </c>
      <c r="D279" s="42">
        <v>17</v>
      </c>
      <c r="E279" s="43"/>
      <c r="F279" s="44" t="str">
        <f t="array" ref="F279">+numtext(E279)</f>
        <v>CERO PESOS 00/100 M.N.</v>
      </c>
      <c r="G279" s="45">
        <f t="shared" si="29" ref="G279:G282">+ROUND(D279*E279,2)</f>
        <v>0</v>
      </c>
    </row>
    <row r="280" spans="1:7" s="4" customFormat="1" ht="30.4">
      <c r="A280" s="39" t="s">
        <v>442</v>
      </c>
      <c r="B280" s="40" t="s">
        <v>190</v>
      </c>
      <c r="C280" s="41" t="s">
        <v>189</v>
      </c>
      <c r="D280" s="42">
        <v>6</v>
      </c>
      <c r="E280" s="43"/>
      <c r="F280" s="44" t="str">
        <f t="array" ref="F280">+numtext(E280)</f>
        <v>CERO PESOS 00/100 M.N.</v>
      </c>
      <c r="G280" s="45">
        <f t="shared" si="29"/>
        <v>0</v>
      </c>
    </row>
    <row r="281" spans="1:7" s="4" customFormat="1" ht="40.5">
      <c r="A281" s="39" t="s">
        <v>443</v>
      </c>
      <c r="B281" s="40" t="s">
        <v>191</v>
      </c>
      <c r="C281" s="41" t="s">
        <v>189</v>
      </c>
      <c r="D281" s="42">
        <v>17</v>
      </c>
      <c r="E281" s="43"/>
      <c r="F281" s="44" t="str">
        <f t="array" ref="F281">+numtext(E281)</f>
        <v>CERO PESOS 00/100 M.N.</v>
      </c>
      <c r="G281" s="45">
        <f t="shared" si="29"/>
        <v>0</v>
      </c>
    </row>
    <row r="282" spans="1:7" s="4" customFormat="1" ht="40.5">
      <c r="A282" s="39" t="s">
        <v>444</v>
      </c>
      <c r="B282" s="40" t="s">
        <v>192</v>
      </c>
      <c r="C282" s="41" t="s">
        <v>193</v>
      </c>
      <c r="D282" s="42">
        <v>347</v>
      </c>
      <c r="E282" s="43"/>
      <c r="F282" s="44" t="str">
        <f t="array" ref="F282">+numtext(E282)</f>
        <v>CERO PESOS 00/100 M.N.</v>
      </c>
      <c r="G282" s="45">
        <f t="shared" si="29"/>
        <v>0</v>
      </c>
    </row>
    <row r="283" spans="1:8" s="1" customFormat="1" ht="14.25">
      <c r="A283" s="46" t="s">
        <v>301</v>
      </c>
      <c r="B283" s="47" t="s">
        <v>195</v>
      </c>
      <c r="C283" s="48"/>
      <c r="D283" s="49"/>
      <c r="E283" s="49"/>
      <c r="F283" s="44"/>
      <c r="G283" s="50">
        <f>SUM(G284:G294)</f>
        <v>0</v>
      </c>
      <c r="H283" s="4"/>
    </row>
    <row r="284" spans="1:7" s="4" customFormat="1" ht="30.4">
      <c r="A284" s="39" t="s">
        <v>445</v>
      </c>
      <c r="B284" s="40" t="s">
        <v>190</v>
      </c>
      <c r="C284" s="41" t="s">
        <v>189</v>
      </c>
      <c r="D284" s="42">
        <v>14</v>
      </c>
      <c r="E284" s="43"/>
      <c r="F284" s="44" t="str">
        <f t="array" ref="F284">+numtext(E284)</f>
        <v>CERO PESOS 00/100 M.N.</v>
      </c>
      <c r="G284" s="45">
        <f t="shared" si="30" ref="G284:G294">+ROUND(D284*E284,2)</f>
        <v>0</v>
      </c>
    </row>
    <row r="285" spans="1:7" s="4" customFormat="1" ht="50.65">
      <c r="A285" s="39" t="s">
        <v>446</v>
      </c>
      <c r="B285" s="40" t="s">
        <v>196</v>
      </c>
      <c r="C285" s="41" t="s">
        <v>22</v>
      </c>
      <c r="D285" s="42">
        <v>11</v>
      </c>
      <c r="E285" s="43"/>
      <c r="F285" s="44" t="str">
        <f t="array" ref="F285">+numtext(E285)</f>
        <v>CERO PESOS 00/100 M.N.</v>
      </c>
      <c r="G285" s="45">
        <f t="shared" si="30"/>
        <v>0</v>
      </c>
    </row>
    <row r="286" spans="1:7" s="4" customFormat="1" ht="30.4">
      <c r="A286" s="39" t="s">
        <v>447</v>
      </c>
      <c r="B286" s="40" t="s">
        <v>197</v>
      </c>
      <c r="C286" s="41" t="s">
        <v>22</v>
      </c>
      <c r="D286" s="42">
        <v>11</v>
      </c>
      <c r="E286" s="43"/>
      <c r="F286" s="44" t="str">
        <f t="array" ref="F286">+numtext(E286)</f>
        <v>CERO PESOS 00/100 M.N.</v>
      </c>
      <c r="G286" s="45">
        <f t="shared" si="30"/>
        <v>0</v>
      </c>
    </row>
    <row r="287" spans="1:7" s="4" customFormat="1" ht="60.75">
      <c r="A287" s="39" t="s">
        <v>448</v>
      </c>
      <c r="B287" s="40" t="s">
        <v>198</v>
      </c>
      <c r="C287" s="41" t="s">
        <v>49</v>
      </c>
      <c r="D287" s="42">
        <v>289</v>
      </c>
      <c r="E287" s="43"/>
      <c r="F287" s="44" t="str">
        <f t="array" ref="F287">+numtext(E287)</f>
        <v>CERO PESOS 00/100 M.N.</v>
      </c>
      <c r="G287" s="45">
        <f t="shared" si="30"/>
        <v>0</v>
      </c>
    </row>
    <row r="288" spans="1:7" s="4" customFormat="1" ht="30.4">
      <c r="A288" s="39" t="s">
        <v>449</v>
      </c>
      <c r="B288" s="40" t="s">
        <v>199</v>
      </c>
      <c r="C288" s="41" t="s">
        <v>22</v>
      </c>
      <c r="D288" s="42">
        <v>27</v>
      </c>
      <c r="E288" s="43"/>
      <c r="F288" s="44" t="str">
        <f t="array" ref="F288">+numtext(E288)</f>
        <v>CERO PESOS 00/100 M.N.</v>
      </c>
      <c r="G288" s="45">
        <f t="shared" si="30"/>
        <v>0</v>
      </c>
    </row>
    <row r="289" spans="1:7" s="4" customFormat="1" ht="40.5">
      <c r="A289" s="39" t="s">
        <v>450</v>
      </c>
      <c r="B289" s="40" t="s">
        <v>200</v>
      </c>
      <c r="C289" s="41" t="s">
        <v>189</v>
      </c>
      <c r="D289" s="42">
        <v>4</v>
      </c>
      <c r="E289" s="43"/>
      <c r="F289" s="44" t="str">
        <f t="array" ref="F289">+numtext(E289)</f>
        <v>CERO PESOS 00/100 M.N.</v>
      </c>
      <c r="G289" s="45">
        <f t="shared" si="30"/>
        <v>0</v>
      </c>
    </row>
    <row r="290" spans="1:7" s="4" customFormat="1" ht="40.5">
      <c r="A290" s="39" t="s">
        <v>451</v>
      </c>
      <c r="B290" s="40" t="s">
        <v>201</v>
      </c>
      <c r="C290" s="41" t="s">
        <v>27</v>
      </c>
      <c r="D290" s="42">
        <v>5</v>
      </c>
      <c r="E290" s="43"/>
      <c r="F290" s="44" t="str">
        <f t="array" ref="F290">+numtext(E290)</f>
        <v>CERO PESOS 00/100 M.N.</v>
      </c>
      <c r="G290" s="45">
        <f t="shared" si="30"/>
        <v>0</v>
      </c>
    </row>
    <row r="291" spans="1:7" s="4" customFormat="1" ht="50.65">
      <c r="A291" s="39" t="s">
        <v>452</v>
      </c>
      <c r="B291" s="40" t="s">
        <v>202</v>
      </c>
      <c r="C291" s="41" t="s">
        <v>27</v>
      </c>
      <c r="D291" s="42">
        <v>29</v>
      </c>
      <c r="E291" s="43"/>
      <c r="F291" s="44" t="str">
        <f t="array" ref="F291">+numtext(E291)</f>
        <v>CERO PESOS 00/100 M.N.</v>
      </c>
      <c r="G291" s="45">
        <f t="shared" si="30"/>
        <v>0</v>
      </c>
    </row>
    <row r="292" spans="1:7" s="4" customFormat="1" ht="30.4">
      <c r="A292" s="39" t="s">
        <v>453</v>
      </c>
      <c r="B292" s="40" t="s">
        <v>203</v>
      </c>
      <c r="C292" s="41" t="s">
        <v>189</v>
      </c>
      <c r="D292" s="42">
        <v>10</v>
      </c>
      <c r="E292" s="43"/>
      <c r="F292" s="44" t="str">
        <f t="array" ref="F292">+numtext(E292)</f>
        <v>CERO PESOS 00/100 M.N.</v>
      </c>
      <c r="G292" s="45">
        <f t="shared" si="30"/>
        <v>0</v>
      </c>
    </row>
    <row r="293" spans="1:7" s="4" customFormat="1" ht="40.5">
      <c r="A293" s="39" t="s">
        <v>454</v>
      </c>
      <c r="B293" s="40" t="s">
        <v>191</v>
      </c>
      <c r="C293" s="41" t="s">
        <v>189</v>
      </c>
      <c r="D293" s="42">
        <v>14</v>
      </c>
      <c r="E293" s="43"/>
      <c r="F293" s="44" t="str">
        <f t="array" ref="F293">+numtext(E293)</f>
        <v>CERO PESOS 00/100 M.N.</v>
      </c>
      <c r="G293" s="45">
        <f t="shared" si="30"/>
        <v>0</v>
      </c>
    </row>
    <row r="294" spans="1:7" s="4" customFormat="1" ht="40.5">
      <c r="A294" s="39" t="s">
        <v>455</v>
      </c>
      <c r="B294" s="40" t="s">
        <v>192</v>
      </c>
      <c r="C294" s="41" t="s">
        <v>193</v>
      </c>
      <c r="D294" s="42">
        <v>272</v>
      </c>
      <c r="E294" s="43"/>
      <c r="F294" s="44" t="str">
        <f t="array" ref="F294">+numtext(E294)</f>
        <v>CERO PESOS 00/100 M.N.</v>
      </c>
      <c r="G294" s="45">
        <f t="shared" si="30"/>
        <v>0</v>
      </c>
    </row>
    <row r="295" spans="1:8" s="1" customFormat="1" ht="14.25">
      <c r="A295" s="46" t="s">
        <v>302</v>
      </c>
      <c r="B295" s="47" t="s">
        <v>205</v>
      </c>
      <c r="C295" s="48"/>
      <c r="D295" s="49"/>
      <c r="E295" s="49"/>
      <c r="F295" s="44"/>
      <c r="G295" s="50">
        <f>SUM(G296:G298)</f>
        <v>0</v>
      </c>
      <c r="H295" s="4"/>
    </row>
    <row r="296" spans="1:7" s="4" customFormat="1" ht="60.75">
      <c r="A296" s="39" t="s">
        <v>456</v>
      </c>
      <c r="B296" s="40" t="s">
        <v>206</v>
      </c>
      <c r="C296" s="41" t="s">
        <v>49</v>
      </c>
      <c r="D296" s="42">
        <v>31</v>
      </c>
      <c r="E296" s="43"/>
      <c r="F296" s="44" t="str">
        <f t="array" ref="F296">+numtext(E296)</f>
        <v>CERO PESOS 00/100 M.N.</v>
      </c>
      <c r="G296" s="45">
        <f t="shared" si="31" ref="G296:G298">+ROUND(D296*E296,2)</f>
        <v>0</v>
      </c>
    </row>
    <row r="297" spans="1:7" s="4" customFormat="1" ht="30.4">
      <c r="A297" s="39" t="s">
        <v>457</v>
      </c>
      <c r="B297" s="40" t="s">
        <v>199</v>
      </c>
      <c r="C297" s="41" t="s">
        <v>22</v>
      </c>
      <c r="D297" s="42">
        <v>14</v>
      </c>
      <c r="E297" s="43"/>
      <c r="F297" s="44" t="str">
        <f t="array" ref="F297">+numtext(E297)</f>
        <v>CERO PESOS 00/100 M.N.</v>
      </c>
      <c r="G297" s="45">
        <f t="shared" si="31"/>
        <v>0</v>
      </c>
    </row>
    <row r="298" spans="1:7" s="4" customFormat="1" ht="40.5">
      <c r="A298" s="39" t="s">
        <v>458</v>
      </c>
      <c r="B298" s="40" t="s">
        <v>207</v>
      </c>
      <c r="C298" s="41" t="s">
        <v>189</v>
      </c>
      <c r="D298" s="42">
        <v>1</v>
      </c>
      <c r="E298" s="43"/>
      <c r="F298" s="44" t="str">
        <f t="array" ref="F298">+numtext(E298)</f>
        <v>CERO PESOS 00/100 M.N.</v>
      </c>
      <c r="G298" s="45">
        <f t="shared" si="31"/>
        <v>0</v>
      </c>
    </row>
    <row r="299" spans="1:8" s="1" customFormat="1" ht="14.25">
      <c r="A299" s="46" t="s">
        <v>303</v>
      </c>
      <c r="B299" s="47" t="s">
        <v>209</v>
      </c>
      <c r="C299" s="48"/>
      <c r="D299" s="49"/>
      <c r="E299" s="49"/>
      <c r="F299" s="44"/>
      <c r="G299" s="50">
        <f>SUM(G300:G304)</f>
        <v>0</v>
      </c>
      <c r="H299" s="4"/>
    </row>
    <row r="300" spans="1:7" s="4" customFormat="1" ht="60.75">
      <c r="A300" s="39" t="s">
        <v>459</v>
      </c>
      <c r="B300" s="40" t="s">
        <v>210</v>
      </c>
      <c r="C300" s="41" t="s">
        <v>49</v>
      </c>
      <c r="D300" s="42">
        <v>1887</v>
      </c>
      <c r="E300" s="43"/>
      <c r="F300" s="44" t="str">
        <f t="array" ref="F300">+numtext(E300)</f>
        <v>CERO PESOS 00/100 M.N.</v>
      </c>
      <c r="G300" s="45">
        <f t="shared" si="32" ref="G300:G304">+ROUND(D300*E300,2)</f>
        <v>0</v>
      </c>
    </row>
    <row r="301" spans="1:7" s="4" customFormat="1" ht="70.9">
      <c r="A301" s="39" t="s">
        <v>460</v>
      </c>
      <c r="B301" s="40" t="s">
        <v>211</v>
      </c>
      <c r="C301" s="41" t="s">
        <v>49</v>
      </c>
      <c r="D301" s="42">
        <v>1887</v>
      </c>
      <c r="E301" s="43"/>
      <c r="F301" s="44" t="str">
        <f t="array" ref="F301">+numtext(E301)</f>
        <v>CERO PESOS 00/100 M.N.</v>
      </c>
      <c r="G301" s="45">
        <f t="shared" si="32"/>
        <v>0</v>
      </c>
    </row>
    <row r="302" spans="1:7" s="4" customFormat="1" ht="30.4">
      <c r="A302" s="39" t="s">
        <v>461</v>
      </c>
      <c r="B302" s="40" t="s">
        <v>212</v>
      </c>
      <c r="C302" s="41" t="s">
        <v>48</v>
      </c>
      <c r="D302" s="42">
        <v>29</v>
      </c>
      <c r="E302" s="43"/>
      <c r="F302" s="44" t="str">
        <f t="array" ref="F302">+numtext(E302)</f>
        <v>CERO PESOS 00/100 M.N.</v>
      </c>
      <c r="G302" s="45">
        <f t="shared" si="32"/>
        <v>0</v>
      </c>
    </row>
    <row r="303" spans="1:7" s="4" customFormat="1" ht="40.5">
      <c r="A303" s="39" t="s">
        <v>462</v>
      </c>
      <c r="B303" s="40" t="s">
        <v>237</v>
      </c>
      <c r="C303" s="41" t="s">
        <v>22</v>
      </c>
      <c r="D303" s="42">
        <v>33</v>
      </c>
      <c r="E303" s="43"/>
      <c r="F303" s="44" t="str">
        <f t="array" ref="F303">+numtext(E303)</f>
        <v>CERO PESOS 00/100 M.N.</v>
      </c>
      <c r="G303" s="45">
        <f t="shared" si="32"/>
        <v>0</v>
      </c>
    </row>
    <row r="304" spans="1:7" s="4" customFormat="1" ht="40.5">
      <c r="A304" s="39" t="s">
        <v>463</v>
      </c>
      <c r="B304" s="40" t="s">
        <v>238</v>
      </c>
      <c r="C304" s="41" t="s">
        <v>48</v>
      </c>
      <c r="D304" s="42">
        <v>14</v>
      </c>
      <c r="E304" s="43"/>
      <c r="F304" s="44" t="str">
        <f t="array" ref="F304">+numtext(E304)</f>
        <v>CERO PESOS 00/100 M.N.</v>
      </c>
      <c r="G304" s="45">
        <f t="shared" si="32"/>
        <v>0</v>
      </c>
    </row>
    <row r="305" spans="1:8" s="1" customFormat="1" ht="14.25">
      <c r="A305" s="46" t="s">
        <v>304</v>
      </c>
      <c r="B305" s="47" t="s">
        <v>214</v>
      </c>
      <c r="C305" s="48"/>
      <c r="D305" s="49"/>
      <c r="E305" s="49"/>
      <c r="F305" s="44"/>
      <c r="G305" s="50">
        <f>SUM(G306:G311)</f>
        <v>0</v>
      </c>
      <c r="H305" s="4"/>
    </row>
    <row r="306" spans="1:7" s="4" customFormat="1" ht="50.65">
      <c r="A306" s="39" t="s">
        <v>464</v>
      </c>
      <c r="B306" s="40" t="s">
        <v>215</v>
      </c>
      <c r="C306" s="41" t="s">
        <v>27</v>
      </c>
      <c r="D306" s="42">
        <v>1</v>
      </c>
      <c r="E306" s="43"/>
      <c r="F306" s="44" t="str">
        <f t="array" ref="F306">+numtext(E306)</f>
        <v>CERO PESOS 00/100 M.N.</v>
      </c>
      <c r="G306" s="45">
        <f t="shared" si="33" ref="G306:G311">+ROUND(D306*E306,2)</f>
        <v>0</v>
      </c>
    </row>
    <row r="307" spans="1:7" s="4" customFormat="1" ht="40.5">
      <c r="A307" s="39" t="s">
        <v>465</v>
      </c>
      <c r="B307" s="40" t="s">
        <v>216</v>
      </c>
      <c r="C307" s="41" t="s">
        <v>27</v>
      </c>
      <c r="D307" s="42">
        <v>1</v>
      </c>
      <c r="E307" s="43"/>
      <c r="F307" s="44" t="str">
        <f t="array" ref="F307">+numtext(E307)</f>
        <v>CERO PESOS 00/100 M.N.</v>
      </c>
      <c r="G307" s="45">
        <f t="shared" si="33"/>
        <v>0</v>
      </c>
    </row>
    <row r="308" spans="1:7" s="4" customFormat="1" ht="40.5">
      <c r="A308" s="39" t="s">
        <v>466</v>
      </c>
      <c r="B308" s="40" t="s">
        <v>217</v>
      </c>
      <c r="C308" s="41" t="s">
        <v>27</v>
      </c>
      <c r="D308" s="42">
        <v>1</v>
      </c>
      <c r="E308" s="43"/>
      <c r="F308" s="44" t="str">
        <f t="array" ref="F308">+numtext(E308)</f>
        <v>CERO PESOS 00/100 M.N.</v>
      </c>
      <c r="G308" s="45">
        <f t="shared" si="33"/>
        <v>0</v>
      </c>
    </row>
    <row r="309" spans="1:7" s="4" customFormat="1" ht="40.5">
      <c r="A309" s="39" t="s">
        <v>467</v>
      </c>
      <c r="B309" s="40" t="s">
        <v>218</v>
      </c>
      <c r="C309" s="41" t="s">
        <v>27</v>
      </c>
      <c r="D309" s="42">
        <v>1</v>
      </c>
      <c r="E309" s="43"/>
      <c r="F309" s="44" t="str">
        <f t="array" ref="F309">+numtext(E309)</f>
        <v>CERO PESOS 00/100 M.N.</v>
      </c>
      <c r="G309" s="45">
        <f t="shared" si="33"/>
        <v>0</v>
      </c>
    </row>
    <row r="310" spans="1:7" s="4" customFormat="1" ht="20.25">
      <c r="A310" s="39" t="s">
        <v>468</v>
      </c>
      <c r="B310" s="40" t="s">
        <v>219</v>
      </c>
      <c r="C310" s="41" t="s">
        <v>189</v>
      </c>
      <c r="D310" s="42">
        <v>0.03200000000000001</v>
      </c>
      <c r="E310" s="43"/>
      <c r="F310" s="44" t="str">
        <f t="array" ref="F310">+numtext(E310)</f>
        <v>CERO PESOS 00/100 M.N.</v>
      </c>
      <c r="G310" s="45">
        <f t="shared" si="33"/>
        <v>0</v>
      </c>
    </row>
    <row r="311" spans="1:7" s="4" customFormat="1" ht="40.5">
      <c r="A311" s="39" t="s">
        <v>469</v>
      </c>
      <c r="B311" s="40" t="s">
        <v>220</v>
      </c>
      <c r="C311" s="41" t="s">
        <v>27</v>
      </c>
      <c r="D311" s="42">
        <v>2</v>
      </c>
      <c r="E311" s="43"/>
      <c r="F311" s="44" t="str">
        <f t="array" ref="F311">+numtext(E311)</f>
        <v>CERO PESOS 00/100 M.N.</v>
      </c>
      <c r="G311" s="45">
        <f t="shared" si="33"/>
        <v>0</v>
      </c>
    </row>
    <row r="312" spans="1:8" s="1" customFormat="1" ht="14.25">
      <c r="A312" s="46" t="s">
        <v>305</v>
      </c>
      <c r="B312" s="47" t="s">
        <v>222</v>
      </c>
      <c r="C312" s="48"/>
      <c r="D312" s="49"/>
      <c r="E312" s="49"/>
      <c r="F312" s="44"/>
      <c r="G312" s="50">
        <f>SUM(G313:G320)</f>
        <v>0</v>
      </c>
      <c r="H312" s="4"/>
    </row>
    <row r="313" spans="1:7" s="4" customFormat="1" ht="50.65">
      <c r="A313" s="39" t="s">
        <v>470</v>
      </c>
      <c r="B313" s="40" t="s">
        <v>196</v>
      </c>
      <c r="C313" s="41" t="s">
        <v>22</v>
      </c>
      <c r="D313" s="42">
        <v>50</v>
      </c>
      <c r="E313" s="43"/>
      <c r="F313" s="44" t="str">
        <f t="array" ref="F313">+numtext(E313)</f>
        <v>CERO PESOS 00/100 M.N.</v>
      </c>
      <c r="G313" s="45">
        <f t="shared" si="34" ref="G313:G320">+ROUND(D313*E313,2)</f>
        <v>0</v>
      </c>
    </row>
    <row r="314" spans="1:7" s="4" customFormat="1" ht="30.4">
      <c r="A314" s="39" t="s">
        <v>471</v>
      </c>
      <c r="B314" s="40" t="s">
        <v>203</v>
      </c>
      <c r="C314" s="41" t="s">
        <v>189</v>
      </c>
      <c r="D314" s="42">
        <v>10</v>
      </c>
      <c r="E314" s="43"/>
      <c r="F314" s="44" t="str">
        <f t="array" ref="F314">+numtext(E314)</f>
        <v>CERO PESOS 00/100 M.N.</v>
      </c>
      <c r="G314" s="45">
        <f t="shared" si="34"/>
        <v>0</v>
      </c>
    </row>
    <row r="315" spans="1:7" s="4" customFormat="1" ht="40.5">
      <c r="A315" s="39" t="s">
        <v>472</v>
      </c>
      <c r="B315" s="40" t="s">
        <v>223</v>
      </c>
      <c r="C315" s="41" t="s">
        <v>22</v>
      </c>
      <c r="D315" s="42">
        <v>50</v>
      </c>
      <c r="E315" s="43"/>
      <c r="F315" s="44" t="str">
        <f t="array" ref="F315">+numtext(E315)</f>
        <v>CERO PESOS 00/100 M.N.</v>
      </c>
      <c r="G315" s="45">
        <f t="shared" si="34"/>
        <v>0</v>
      </c>
    </row>
    <row r="316" spans="1:7" s="4" customFormat="1" ht="30.4">
      <c r="A316" s="39" t="s">
        <v>473</v>
      </c>
      <c r="B316" s="40" t="s">
        <v>186</v>
      </c>
      <c r="C316" s="41" t="s">
        <v>48</v>
      </c>
      <c r="D316" s="42">
        <v>38.68</v>
      </c>
      <c r="E316" s="43"/>
      <c r="F316" s="44" t="str">
        <f t="array" ref="F316">+numtext(E316)</f>
        <v>CERO PESOS 00/100 M.N.</v>
      </c>
      <c r="G316" s="45">
        <f t="shared" si="34"/>
        <v>0</v>
      </c>
    </row>
    <row r="317" spans="1:7" s="4" customFormat="1" ht="60.75">
      <c r="A317" s="39" t="s">
        <v>474</v>
      </c>
      <c r="B317" s="40" t="s">
        <v>224</v>
      </c>
      <c r="C317" s="41" t="s">
        <v>27</v>
      </c>
      <c r="D317" s="42">
        <v>1</v>
      </c>
      <c r="E317" s="43"/>
      <c r="F317" s="44" t="str">
        <f t="array" ref="F317">+numtext(E317)</f>
        <v>CERO PESOS 00/100 M.N.</v>
      </c>
      <c r="G317" s="45">
        <f t="shared" si="34"/>
        <v>0</v>
      </c>
    </row>
    <row r="318" spans="1:7" s="4" customFormat="1" ht="70.9">
      <c r="A318" s="39" t="s">
        <v>475</v>
      </c>
      <c r="B318" s="40" t="s">
        <v>225</v>
      </c>
      <c r="C318" s="41" t="s">
        <v>48</v>
      </c>
      <c r="D318" s="42">
        <v>16.51</v>
      </c>
      <c r="E318" s="43"/>
      <c r="F318" s="44" t="str">
        <f t="array" ref="F318">+numtext(E318)</f>
        <v>CERO PESOS 00/100 M.N.</v>
      </c>
      <c r="G318" s="45">
        <f t="shared" si="34"/>
        <v>0</v>
      </c>
    </row>
    <row r="319" spans="1:7" s="4" customFormat="1" ht="40.5">
      <c r="A319" s="39" t="s">
        <v>476</v>
      </c>
      <c r="B319" s="40" t="s">
        <v>226</v>
      </c>
      <c r="C319" s="41" t="s">
        <v>27</v>
      </c>
      <c r="D319" s="42">
        <v>5</v>
      </c>
      <c r="E319" s="43"/>
      <c r="F319" s="44" t="str">
        <f t="array" ref="F319">+numtext(E319)</f>
        <v>CERO PESOS 00/100 M.N.</v>
      </c>
      <c r="G319" s="45">
        <f t="shared" si="34"/>
        <v>0</v>
      </c>
    </row>
    <row r="320" spans="1:7" s="4" customFormat="1" ht="91.15">
      <c r="A320" s="39" t="s">
        <v>477</v>
      </c>
      <c r="B320" s="40" t="s">
        <v>227</v>
      </c>
      <c r="C320" s="41" t="s">
        <v>27</v>
      </c>
      <c r="D320" s="42">
        <v>2</v>
      </c>
      <c r="E320" s="43"/>
      <c r="F320" s="44" t="str">
        <f t="array" ref="F320">+numtext(E320)</f>
        <v>CERO PESOS 00/100 M.N.</v>
      </c>
      <c r="G320" s="45">
        <f t="shared" si="34"/>
        <v>0</v>
      </c>
    </row>
    <row r="321" spans="1:8" s="1" customFormat="1" ht="14.25">
      <c r="A321" s="46" t="s">
        <v>306</v>
      </c>
      <c r="B321" s="47" t="s">
        <v>229</v>
      </c>
      <c r="C321" s="48"/>
      <c r="D321" s="49"/>
      <c r="E321" s="49"/>
      <c r="F321" s="44"/>
      <c r="G321" s="50">
        <f>SUM(G322:G324)</f>
        <v>0</v>
      </c>
      <c r="H321" s="4"/>
    </row>
    <row r="322" spans="1:7" s="4" customFormat="1" ht="50.65">
      <c r="A322" s="39" t="s">
        <v>478</v>
      </c>
      <c r="B322" s="40" t="s">
        <v>230</v>
      </c>
      <c r="C322" s="41" t="s">
        <v>48</v>
      </c>
      <c r="D322" s="42">
        <v>22</v>
      </c>
      <c r="E322" s="43"/>
      <c r="F322" s="44" t="str">
        <f t="array" ref="F322">+numtext(E322)</f>
        <v>CERO PESOS 00/100 M.N.</v>
      </c>
      <c r="G322" s="45">
        <f t="shared" si="35" ref="G322:G324">+ROUND(D322*E322,2)</f>
        <v>0</v>
      </c>
    </row>
    <row r="323" spans="1:7" s="4" customFormat="1" ht="101.25">
      <c r="A323" s="39" t="s">
        <v>479</v>
      </c>
      <c r="B323" s="40" t="s">
        <v>231</v>
      </c>
      <c r="C323" s="41" t="s">
        <v>27</v>
      </c>
      <c r="D323" s="42">
        <v>1</v>
      </c>
      <c r="E323" s="43"/>
      <c r="F323" s="44" t="str">
        <f t="array" ref="F323">+numtext(E323)</f>
        <v>CERO PESOS 00/100 M.N.</v>
      </c>
      <c r="G323" s="45">
        <f t="shared" si="35"/>
        <v>0</v>
      </c>
    </row>
    <row r="324" spans="1:7" s="4" customFormat="1" ht="121.5">
      <c r="A324" s="39" t="s">
        <v>480</v>
      </c>
      <c r="B324" s="40" t="s">
        <v>232</v>
      </c>
      <c r="C324" s="41" t="s">
        <v>27</v>
      </c>
      <c r="D324" s="42">
        <v>1</v>
      </c>
      <c r="E324" s="43"/>
      <c r="F324" s="44" t="str">
        <f t="array" ref="F324">+numtext(E324)</f>
        <v>CERO PESOS 00/100 M.N.</v>
      </c>
      <c r="G324" s="45">
        <f t="shared" si="35"/>
        <v>0</v>
      </c>
    </row>
    <row r="325" spans="1:8" s="1" customFormat="1" ht="14.25">
      <c r="A325" s="46" t="s">
        <v>307</v>
      </c>
      <c r="B325" s="47" t="s">
        <v>234</v>
      </c>
      <c r="C325" s="48"/>
      <c r="D325" s="49"/>
      <c r="E325" s="49"/>
      <c r="F325" s="44"/>
      <c r="G325" s="50">
        <f>SUM(G326:G327)</f>
        <v>0</v>
      </c>
      <c r="H325" s="4"/>
    </row>
    <row r="326" spans="1:7" s="4" customFormat="1" ht="20.25">
      <c r="A326" s="39" t="s">
        <v>481</v>
      </c>
      <c r="B326" s="40" t="s">
        <v>235</v>
      </c>
      <c r="C326" s="41" t="s">
        <v>22</v>
      </c>
      <c r="D326" s="42">
        <v>116</v>
      </c>
      <c r="E326" s="43"/>
      <c r="F326" s="44" t="str">
        <f t="array" ref="F326">+numtext(E326)</f>
        <v>CERO PESOS 00/100 M.N.</v>
      </c>
      <c r="G326" s="45">
        <f t="shared" si="36" ref="G326:G327">+ROUND(D326*E326,2)</f>
        <v>0</v>
      </c>
    </row>
    <row r="327" spans="1:7" s="4" customFormat="1" ht="20.25">
      <c r="A327" s="39" t="s">
        <v>482</v>
      </c>
      <c r="B327" s="40" t="s">
        <v>236</v>
      </c>
      <c r="C327" s="41" t="s">
        <v>22</v>
      </c>
      <c r="D327" s="42">
        <v>116</v>
      </c>
      <c r="E327" s="43"/>
      <c r="F327" s="44" t="str">
        <f t="array" ref="F327">+numtext(E327)</f>
        <v>CERO PESOS 00/100 M.N.</v>
      </c>
      <c r="G327" s="45">
        <f t="shared" si="36"/>
        <v>0</v>
      </c>
    </row>
    <row r="328" spans="1:8" s="1" customFormat="1" ht="26.25">
      <c r="A328" s="34" t="s">
        <v>308</v>
      </c>
      <c r="B328" s="35" t="s">
        <v>649</v>
      </c>
      <c r="C328" s="36"/>
      <c r="D328" s="37"/>
      <c r="E328" s="38"/>
      <c r="F328" s="38"/>
      <c r="G328" s="33">
        <f>+G329+G337+G349+G353+G359+G366+G370</f>
        <v>0</v>
      </c>
      <c r="H328" s="4"/>
    </row>
    <row r="329" spans="1:8" s="1" customFormat="1" ht="14.25">
      <c r="A329" s="46" t="s">
        <v>309</v>
      </c>
      <c r="B329" s="47" t="s">
        <v>184</v>
      </c>
      <c r="C329" s="48"/>
      <c r="D329" s="49"/>
      <c r="E329" s="49"/>
      <c r="F329" s="44"/>
      <c r="G329" s="50">
        <f>SUM(G330:G336)</f>
        <v>0</v>
      </c>
      <c r="H329" s="4"/>
    </row>
    <row r="330" spans="1:7" s="4" customFormat="1" ht="40.5">
      <c r="A330" s="39" t="s">
        <v>483</v>
      </c>
      <c r="B330" s="40" t="s">
        <v>185</v>
      </c>
      <c r="C330" s="41" t="s">
        <v>22</v>
      </c>
      <c r="D330" s="42">
        <v>116</v>
      </c>
      <c r="E330" s="43"/>
      <c r="F330" s="44" t="str">
        <f t="array" ref="F330">+numtext(E330)</f>
        <v>CERO PESOS 00/100 M.N.</v>
      </c>
      <c r="G330" s="45">
        <f>+ROUND(D330*E330,2)</f>
        <v>0</v>
      </c>
    </row>
    <row r="331" spans="1:7" s="4" customFormat="1" ht="30.4">
      <c r="A331" s="39" t="s">
        <v>484</v>
      </c>
      <c r="B331" s="40" t="s">
        <v>186</v>
      </c>
      <c r="C331" s="41" t="s">
        <v>48</v>
      </c>
      <c r="D331" s="42">
        <v>75</v>
      </c>
      <c r="E331" s="43"/>
      <c r="F331" s="44" t="str">
        <f t="array" ref="F331">+numtext(E331)</f>
        <v>CERO PESOS 00/100 M.N.</v>
      </c>
      <c r="G331" s="45">
        <f>+ROUND(D331*E331,2)</f>
        <v>0</v>
      </c>
    </row>
    <row r="332" spans="1:7" s="4" customFormat="1" ht="60.75">
      <c r="A332" s="39" t="s">
        <v>485</v>
      </c>
      <c r="B332" s="40" t="s">
        <v>187</v>
      </c>
      <c r="C332" s="41" t="s">
        <v>48</v>
      </c>
      <c r="D332" s="42">
        <v>75</v>
      </c>
      <c r="E332" s="43"/>
      <c r="F332" s="44" t="str">
        <f t="array" ref="F332">+numtext(E332)</f>
        <v>CERO PESOS 00/100 M.N.</v>
      </c>
      <c r="G332" s="45">
        <f>+ROUND(D332*E332,2)</f>
        <v>0</v>
      </c>
    </row>
    <row r="333" spans="1:7" s="4" customFormat="1" ht="50.65">
      <c r="A333" s="39" t="s">
        <v>486</v>
      </c>
      <c r="B333" s="40" t="s">
        <v>188</v>
      </c>
      <c r="C333" s="41" t="s">
        <v>189</v>
      </c>
      <c r="D333" s="42">
        <v>17</v>
      </c>
      <c r="E333" s="43"/>
      <c r="F333" s="44" t="str">
        <f t="array" ref="F333">+numtext(E333)</f>
        <v>CERO PESOS 00/100 M.N.</v>
      </c>
      <c r="G333" s="45">
        <f t="shared" si="37" ref="G333:G336">+ROUND(D333*E333,2)</f>
        <v>0</v>
      </c>
    </row>
    <row r="334" spans="1:7" s="4" customFormat="1" ht="30.4">
      <c r="A334" s="39" t="s">
        <v>487</v>
      </c>
      <c r="B334" s="40" t="s">
        <v>190</v>
      </c>
      <c r="C334" s="41" t="s">
        <v>189</v>
      </c>
      <c r="D334" s="42">
        <v>6</v>
      </c>
      <c r="E334" s="43"/>
      <c r="F334" s="44" t="str">
        <f t="array" ref="F334">+numtext(E334)</f>
        <v>CERO PESOS 00/100 M.N.</v>
      </c>
      <c r="G334" s="45">
        <f t="shared" si="37"/>
        <v>0</v>
      </c>
    </row>
    <row r="335" spans="1:7" s="4" customFormat="1" ht="40.5">
      <c r="A335" s="39" t="s">
        <v>488</v>
      </c>
      <c r="B335" s="40" t="s">
        <v>191</v>
      </c>
      <c r="C335" s="41" t="s">
        <v>189</v>
      </c>
      <c r="D335" s="42">
        <v>17</v>
      </c>
      <c r="E335" s="43"/>
      <c r="F335" s="44" t="str">
        <f t="array" ref="F335">+numtext(E335)</f>
        <v>CERO PESOS 00/100 M.N.</v>
      </c>
      <c r="G335" s="45">
        <f t="shared" si="37"/>
        <v>0</v>
      </c>
    </row>
    <row r="336" spans="1:7" s="4" customFormat="1" ht="40.5">
      <c r="A336" s="39" t="s">
        <v>489</v>
      </c>
      <c r="B336" s="40" t="s">
        <v>192</v>
      </c>
      <c r="C336" s="41" t="s">
        <v>193</v>
      </c>
      <c r="D336" s="42">
        <v>347</v>
      </c>
      <c r="E336" s="43"/>
      <c r="F336" s="44" t="str">
        <f t="array" ref="F336">+numtext(E336)</f>
        <v>CERO PESOS 00/100 M.N.</v>
      </c>
      <c r="G336" s="45">
        <f t="shared" si="37"/>
        <v>0</v>
      </c>
    </row>
    <row r="337" spans="1:8" s="1" customFormat="1" ht="14.25">
      <c r="A337" s="46" t="s">
        <v>310</v>
      </c>
      <c r="B337" s="47" t="s">
        <v>195</v>
      </c>
      <c r="C337" s="48"/>
      <c r="D337" s="49"/>
      <c r="E337" s="49"/>
      <c r="F337" s="44"/>
      <c r="G337" s="50">
        <f>SUM(G338:G348)</f>
        <v>0</v>
      </c>
      <c r="H337" s="4"/>
    </row>
    <row r="338" spans="1:7" s="4" customFormat="1" ht="30.4">
      <c r="A338" s="39" t="s">
        <v>490</v>
      </c>
      <c r="B338" s="40" t="s">
        <v>190</v>
      </c>
      <c r="C338" s="41" t="s">
        <v>189</v>
      </c>
      <c r="D338" s="42">
        <v>14</v>
      </c>
      <c r="E338" s="43"/>
      <c r="F338" s="44" t="str">
        <f t="array" ref="F338">+numtext(E338)</f>
        <v>CERO PESOS 00/100 M.N.</v>
      </c>
      <c r="G338" s="45">
        <f t="shared" si="38" ref="G338:G348">+ROUND(D338*E338,2)</f>
        <v>0</v>
      </c>
    </row>
    <row r="339" spans="1:7" s="4" customFormat="1" ht="50.65">
      <c r="A339" s="39" t="s">
        <v>491</v>
      </c>
      <c r="B339" s="40" t="s">
        <v>196</v>
      </c>
      <c r="C339" s="41" t="s">
        <v>22</v>
      </c>
      <c r="D339" s="42">
        <v>11</v>
      </c>
      <c r="E339" s="43"/>
      <c r="F339" s="44" t="str">
        <f t="array" ref="F339">+numtext(E339)</f>
        <v>CERO PESOS 00/100 M.N.</v>
      </c>
      <c r="G339" s="45">
        <f t="shared" si="38"/>
        <v>0</v>
      </c>
    </row>
    <row r="340" spans="1:7" s="4" customFormat="1" ht="30.4">
      <c r="A340" s="39" t="s">
        <v>492</v>
      </c>
      <c r="B340" s="40" t="s">
        <v>197</v>
      </c>
      <c r="C340" s="41" t="s">
        <v>22</v>
      </c>
      <c r="D340" s="42">
        <v>11</v>
      </c>
      <c r="E340" s="43"/>
      <c r="F340" s="44" t="str">
        <f t="array" ref="F340">+numtext(E340)</f>
        <v>CERO PESOS 00/100 M.N.</v>
      </c>
      <c r="G340" s="45">
        <f t="shared" si="38"/>
        <v>0</v>
      </c>
    </row>
    <row r="341" spans="1:7" s="4" customFormat="1" ht="60.75">
      <c r="A341" s="39" t="s">
        <v>493</v>
      </c>
      <c r="B341" s="40" t="s">
        <v>198</v>
      </c>
      <c r="C341" s="41" t="s">
        <v>49</v>
      </c>
      <c r="D341" s="42">
        <v>289</v>
      </c>
      <c r="E341" s="43"/>
      <c r="F341" s="44" t="str">
        <f t="array" ref="F341">+numtext(E341)</f>
        <v>CERO PESOS 00/100 M.N.</v>
      </c>
      <c r="G341" s="45">
        <f t="shared" si="38"/>
        <v>0</v>
      </c>
    </row>
    <row r="342" spans="1:7" s="4" customFormat="1" ht="30.4">
      <c r="A342" s="39" t="s">
        <v>494</v>
      </c>
      <c r="B342" s="40" t="s">
        <v>199</v>
      </c>
      <c r="C342" s="41" t="s">
        <v>22</v>
      </c>
      <c r="D342" s="42">
        <v>27</v>
      </c>
      <c r="E342" s="43"/>
      <c r="F342" s="44" t="str">
        <f t="array" ref="F342">+numtext(E342)</f>
        <v>CERO PESOS 00/100 M.N.</v>
      </c>
      <c r="G342" s="45">
        <f t="shared" si="38"/>
        <v>0</v>
      </c>
    </row>
    <row r="343" spans="1:7" s="4" customFormat="1" ht="40.5">
      <c r="A343" s="39" t="s">
        <v>495</v>
      </c>
      <c r="B343" s="40" t="s">
        <v>200</v>
      </c>
      <c r="C343" s="41" t="s">
        <v>189</v>
      </c>
      <c r="D343" s="42">
        <v>4</v>
      </c>
      <c r="E343" s="43"/>
      <c r="F343" s="44" t="str">
        <f t="array" ref="F343">+numtext(E343)</f>
        <v>CERO PESOS 00/100 M.N.</v>
      </c>
      <c r="G343" s="45">
        <f t="shared" si="38"/>
        <v>0</v>
      </c>
    </row>
    <row r="344" spans="1:7" s="4" customFormat="1" ht="40.5">
      <c r="A344" s="39" t="s">
        <v>496</v>
      </c>
      <c r="B344" s="40" t="s">
        <v>201</v>
      </c>
      <c r="C344" s="41" t="s">
        <v>27</v>
      </c>
      <c r="D344" s="42">
        <v>5</v>
      </c>
      <c r="E344" s="43"/>
      <c r="F344" s="44" t="str">
        <f t="array" ref="F344">+numtext(E344)</f>
        <v>CERO PESOS 00/100 M.N.</v>
      </c>
      <c r="G344" s="45">
        <f t="shared" si="38"/>
        <v>0</v>
      </c>
    </row>
    <row r="345" spans="1:7" s="4" customFormat="1" ht="50.65">
      <c r="A345" s="39" t="s">
        <v>497</v>
      </c>
      <c r="B345" s="40" t="s">
        <v>202</v>
      </c>
      <c r="C345" s="41" t="s">
        <v>27</v>
      </c>
      <c r="D345" s="42">
        <v>29</v>
      </c>
      <c r="E345" s="43"/>
      <c r="F345" s="44" t="str">
        <f t="array" ref="F345">+numtext(E345)</f>
        <v>CERO PESOS 00/100 M.N.</v>
      </c>
      <c r="G345" s="45">
        <f t="shared" si="38"/>
        <v>0</v>
      </c>
    </row>
    <row r="346" spans="1:7" s="4" customFormat="1" ht="30.4">
      <c r="A346" s="39" t="s">
        <v>498</v>
      </c>
      <c r="B346" s="40" t="s">
        <v>203</v>
      </c>
      <c r="C346" s="41" t="s">
        <v>189</v>
      </c>
      <c r="D346" s="42">
        <v>10</v>
      </c>
      <c r="E346" s="43"/>
      <c r="F346" s="44" t="str">
        <f t="array" ref="F346">+numtext(E346)</f>
        <v>CERO PESOS 00/100 M.N.</v>
      </c>
      <c r="G346" s="45">
        <f t="shared" si="38"/>
        <v>0</v>
      </c>
    </row>
    <row r="347" spans="1:7" s="4" customFormat="1" ht="40.5">
      <c r="A347" s="39" t="s">
        <v>499</v>
      </c>
      <c r="B347" s="40" t="s">
        <v>191</v>
      </c>
      <c r="C347" s="41" t="s">
        <v>189</v>
      </c>
      <c r="D347" s="42">
        <v>14</v>
      </c>
      <c r="E347" s="43"/>
      <c r="F347" s="44" t="str">
        <f t="array" ref="F347">+numtext(E347)</f>
        <v>CERO PESOS 00/100 M.N.</v>
      </c>
      <c r="G347" s="45">
        <f t="shared" si="38"/>
        <v>0</v>
      </c>
    </row>
    <row r="348" spans="1:7" s="4" customFormat="1" ht="40.5">
      <c r="A348" s="39" t="s">
        <v>500</v>
      </c>
      <c r="B348" s="40" t="s">
        <v>192</v>
      </c>
      <c r="C348" s="41" t="s">
        <v>193</v>
      </c>
      <c r="D348" s="42">
        <v>272</v>
      </c>
      <c r="E348" s="43"/>
      <c r="F348" s="44" t="str">
        <f t="array" ref="F348">+numtext(E348)</f>
        <v>CERO PESOS 00/100 M.N.</v>
      </c>
      <c r="G348" s="45">
        <f t="shared" si="38"/>
        <v>0</v>
      </c>
    </row>
    <row r="349" spans="1:8" s="1" customFormat="1" ht="14.25">
      <c r="A349" s="46" t="s">
        <v>311</v>
      </c>
      <c r="B349" s="47" t="s">
        <v>205</v>
      </c>
      <c r="C349" s="48"/>
      <c r="D349" s="49"/>
      <c r="E349" s="49"/>
      <c r="F349" s="44"/>
      <c r="G349" s="50">
        <f>SUM(G350:G352)</f>
        <v>0</v>
      </c>
      <c r="H349" s="4"/>
    </row>
    <row r="350" spans="1:7" s="4" customFormat="1" ht="60.75">
      <c r="A350" s="39" t="s">
        <v>501</v>
      </c>
      <c r="B350" s="40" t="s">
        <v>206</v>
      </c>
      <c r="C350" s="41" t="s">
        <v>49</v>
      </c>
      <c r="D350" s="42">
        <v>31</v>
      </c>
      <c r="E350" s="43"/>
      <c r="F350" s="44" t="str">
        <f t="array" ref="F350">+numtext(E350)</f>
        <v>CERO PESOS 00/100 M.N.</v>
      </c>
      <c r="G350" s="45">
        <f t="shared" si="39" ref="G350:G352">+ROUND(D350*E350,2)</f>
        <v>0</v>
      </c>
    </row>
    <row r="351" spans="1:7" s="4" customFormat="1" ht="30.4">
      <c r="A351" s="39" t="s">
        <v>502</v>
      </c>
      <c r="B351" s="40" t="s">
        <v>199</v>
      </c>
      <c r="C351" s="41" t="s">
        <v>22</v>
      </c>
      <c r="D351" s="42">
        <v>14</v>
      </c>
      <c r="E351" s="43"/>
      <c r="F351" s="44" t="str">
        <f t="array" ref="F351">+numtext(E351)</f>
        <v>CERO PESOS 00/100 M.N.</v>
      </c>
      <c r="G351" s="45">
        <f t="shared" si="39"/>
        <v>0</v>
      </c>
    </row>
    <row r="352" spans="1:7" s="4" customFormat="1" ht="40.5">
      <c r="A352" s="39" t="s">
        <v>503</v>
      </c>
      <c r="B352" s="40" t="s">
        <v>207</v>
      </c>
      <c r="C352" s="41" t="s">
        <v>189</v>
      </c>
      <c r="D352" s="42">
        <v>1</v>
      </c>
      <c r="E352" s="43"/>
      <c r="F352" s="44" t="str">
        <f t="array" ref="F352">+numtext(E352)</f>
        <v>CERO PESOS 00/100 M.N.</v>
      </c>
      <c r="G352" s="45">
        <f t="shared" si="39"/>
        <v>0</v>
      </c>
    </row>
    <row r="353" spans="1:8" s="1" customFormat="1" ht="14.25">
      <c r="A353" s="46" t="s">
        <v>312</v>
      </c>
      <c r="B353" s="47" t="s">
        <v>209</v>
      </c>
      <c r="C353" s="48"/>
      <c r="D353" s="49"/>
      <c r="E353" s="49"/>
      <c r="F353" s="44"/>
      <c r="G353" s="50">
        <f>SUM(G354:G358)</f>
        <v>0</v>
      </c>
      <c r="H353" s="4"/>
    </row>
    <row r="354" spans="1:7" s="4" customFormat="1" ht="60.75">
      <c r="A354" s="39" t="s">
        <v>504</v>
      </c>
      <c r="B354" s="40" t="s">
        <v>210</v>
      </c>
      <c r="C354" s="41" t="s">
        <v>49</v>
      </c>
      <c r="D354" s="42">
        <v>1887</v>
      </c>
      <c r="E354" s="43"/>
      <c r="F354" s="44" t="str">
        <f t="array" ref="F354">+numtext(E354)</f>
        <v>CERO PESOS 00/100 M.N.</v>
      </c>
      <c r="G354" s="45">
        <f t="shared" si="40" ref="G354:G358">+ROUND(D354*E354,2)</f>
        <v>0</v>
      </c>
    </row>
    <row r="355" spans="1:7" s="4" customFormat="1" ht="70.9">
      <c r="A355" s="39" t="s">
        <v>505</v>
      </c>
      <c r="B355" s="40" t="s">
        <v>211</v>
      </c>
      <c r="C355" s="41" t="s">
        <v>49</v>
      </c>
      <c r="D355" s="42">
        <v>1887</v>
      </c>
      <c r="E355" s="43"/>
      <c r="F355" s="44" t="str">
        <f t="array" ref="F355">+numtext(E355)</f>
        <v>CERO PESOS 00/100 M.N.</v>
      </c>
      <c r="G355" s="45">
        <f t="shared" si="40"/>
        <v>0</v>
      </c>
    </row>
    <row r="356" spans="1:7" s="4" customFormat="1" ht="30.4">
      <c r="A356" s="39" t="s">
        <v>506</v>
      </c>
      <c r="B356" s="40" t="s">
        <v>212</v>
      </c>
      <c r="C356" s="41" t="s">
        <v>48</v>
      </c>
      <c r="D356" s="42">
        <v>29</v>
      </c>
      <c r="E356" s="43"/>
      <c r="F356" s="44" t="str">
        <f t="array" ref="F356">+numtext(E356)</f>
        <v>CERO PESOS 00/100 M.N.</v>
      </c>
      <c r="G356" s="45">
        <f t="shared" si="40"/>
        <v>0</v>
      </c>
    </row>
    <row r="357" spans="1:7" s="4" customFormat="1" ht="40.5">
      <c r="A357" s="39" t="s">
        <v>507</v>
      </c>
      <c r="B357" s="40" t="s">
        <v>237</v>
      </c>
      <c r="C357" s="41" t="s">
        <v>22</v>
      </c>
      <c r="D357" s="42">
        <v>33</v>
      </c>
      <c r="E357" s="43"/>
      <c r="F357" s="44" t="str">
        <f t="array" ref="F357">+numtext(E357)</f>
        <v>CERO PESOS 00/100 M.N.</v>
      </c>
      <c r="G357" s="45">
        <f t="shared" si="40"/>
        <v>0</v>
      </c>
    </row>
    <row r="358" spans="1:7" s="4" customFormat="1" ht="40.5">
      <c r="A358" s="39" t="s">
        <v>508</v>
      </c>
      <c r="B358" s="40" t="s">
        <v>238</v>
      </c>
      <c r="C358" s="41" t="s">
        <v>48</v>
      </c>
      <c r="D358" s="42">
        <v>14</v>
      </c>
      <c r="E358" s="43"/>
      <c r="F358" s="44" t="str">
        <f t="array" ref="F358">+numtext(E358)</f>
        <v>CERO PESOS 00/100 M.N.</v>
      </c>
      <c r="G358" s="45">
        <f t="shared" si="40"/>
        <v>0</v>
      </c>
    </row>
    <row r="359" spans="1:8" s="1" customFormat="1" ht="14.25">
      <c r="A359" s="46" t="s">
        <v>313</v>
      </c>
      <c r="B359" s="47" t="s">
        <v>214</v>
      </c>
      <c r="C359" s="48"/>
      <c r="D359" s="49"/>
      <c r="E359" s="49"/>
      <c r="F359" s="44"/>
      <c r="G359" s="50">
        <f>SUM(G360:G365)</f>
        <v>0</v>
      </c>
      <c r="H359" s="4"/>
    </row>
    <row r="360" spans="1:7" s="4" customFormat="1" ht="50.65">
      <c r="A360" s="39" t="s">
        <v>509</v>
      </c>
      <c r="B360" s="40" t="s">
        <v>215</v>
      </c>
      <c r="C360" s="41" t="s">
        <v>27</v>
      </c>
      <c r="D360" s="42">
        <v>1</v>
      </c>
      <c r="E360" s="43"/>
      <c r="F360" s="44" t="str">
        <f t="array" ref="F360">+numtext(E360)</f>
        <v>CERO PESOS 00/100 M.N.</v>
      </c>
      <c r="G360" s="45">
        <f t="shared" si="41" ref="G360:G365">+ROUND(D360*E360,2)</f>
        <v>0</v>
      </c>
    </row>
    <row r="361" spans="1:7" s="4" customFormat="1" ht="40.5">
      <c r="A361" s="39" t="s">
        <v>510</v>
      </c>
      <c r="B361" s="40" t="s">
        <v>216</v>
      </c>
      <c r="C361" s="41" t="s">
        <v>27</v>
      </c>
      <c r="D361" s="42">
        <v>1</v>
      </c>
      <c r="E361" s="43"/>
      <c r="F361" s="44" t="str">
        <f t="array" ref="F361">+numtext(E361)</f>
        <v>CERO PESOS 00/100 M.N.</v>
      </c>
      <c r="G361" s="45">
        <f t="shared" si="41"/>
        <v>0</v>
      </c>
    </row>
    <row r="362" spans="1:7" s="4" customFormat="1" ht="40.5">
      <c r="A362" s="39" t="s">
        <v>511</v>
      </c>
      <c r="B362" s="40" t="s">
        <v>217</v>
      </c>
      <c r="C362" s="41" t="s">
        <v>27</v>
      </c>
      <c r="D362" s="42">
        <v>1</v>
      </c>
      <c r="E362" s="43"/>
      <c r="F362" s="44" t="str">
        <f t="array" ref="F362">+numtext(E362)</f>
        <v>CERO PESOS 00/100 M.N.</v>
      </c>
      <c r="G362" s="45">
        <f t="shared" si="41"/>
        <v>0</v>
      </c>
    </row>
    <row r="363" spans="1:7" s="4" customFormat="1" ht="40.5">
      <c r="A363" s="39" t="s">
        <v>512</v>
      </c>
      <c r="B363" s="40" t="s">
        <v>218</v>
      </c>
      <c r="C363" s="41" t="s">
        <v>27</v>
      </c>
      <c r="D363" s="42">
        <v>1</v>
      </c>
      <c r="E363" s="43"/>
      <c r="F363" s="44" t="str">
        <f t="array" ref="F363">+numtext(E363)</f>
        <v>CERO PESOS 00/100 M.N.</v>
      </c>
      <c r="G363" s="45">
        <f t="shared" si="41"/>
        <v>0</v>
      </c>
    </row>
    <row r="364" spans="1:7" s="4" customFormat="1" ht="20.25">
      <c r="A364" s="39" t="s">
        <v>513</v>
      </c>
      <c r="B364" s="40" t="s">
        <v>219</v>
      </c>
      <c r="C364" s="41" t="s">
        <v>189</v>
      </c>
      <c r="D364" s="42">
        <v>0.03200000000000001</v>
      </c>
      <c r="E364" s="43"/>
      <c r="F364" s="44" t="str">
        <f t="array" ref="F364">+numtext(E364)</f>
        <v>CERO PESOS 00/100 M.N.</v>
      </c>
      <c r="G364" s="45">
        <f t="shared" si="41"/>
        <v>0</v>
      </c>
    </row>
    <row r="365" spans="1:7" s="4" customFormat="1" ht="40.5">
      <c r="A365" s="39" t="s">
        <v>514</v>
      </c>
      <c r="B365" s="40" t="s">
        <v>220</v>
      </c>
      <c r="C365" s="41" t="s">
        <v>27</v>
      </c>
      <c r="D365" s="42">
        <v>2</v>
      </c>
      <c r="E365" s="43"/>
      <c r="F365" s="44" t="str">
        <f t="array" ref="F365">+numtext(E365)</f>
        <v>CERO PESOS 00/100 M.N.</v>
      </c>
      <c r="G365" s="45">
        <f t="shared" si="41"/>
        <v>0</v>
      </c>
    </row>
    <row r="366" spans="1:8" s="1" customFormat="1" ht="14.25">
      <c r="A366" s="46" t="s">
        <v>314</v>
      </c>
      <c r="B366" s="47" t="s">
        <v>229</v>
      </c>
      <c r="C366" s="48"/>
      <c r="D366" s="49"/>
      <c r="E366" s="49"/>
      <c r="F366" s="44"/>
      <c r="G366" s="50">
        <f>SUM(G367:G369)</f>
        <v>0</v>
      </c>
      <c r="H366" s="4"/>
    </row>
    <row r="367" spans="1:7" s="4" customFormat="1" ht="50.65">
      <c r="A367" s="39" t="s">
        <v>515</v>
      </c>
      <c r="B367" s="40" t="s">
        <v>230</v>
      </c>
      <c r="C367" s="41" t="s">
        <v>48</v>
      </c>
      <c r="D367" s="42">
        <v>22</v>
      </c>
      <c r="E367" s="43"/>
      <c r="F367" s="44" t="str">
        <f t="array" ref="F367">+numtext(E367)</f>
        <v>CERO PESOS 00/100 M.N.</v>
      </c>
      <c r="G367" s="45">
        <f t="shared" si="42" ref="G367:G369">+ROUND(D367*E367,2)</f>
        <v>0</v>
      </c>
    </row>
    <row r="368" spans="1:7" s="4" customFormat="1" ht="101.25">
      <c r="A368" s="39" t="s">
        <v>516</v>
      </c>
      <c r="B368" s="40" t="s">
        <v>231</v>
      </c>
      <c r="C368" s="41" t="s">
        <v>27</v>
      </c>
      <c r="D368" s="42">
        <v>1</v>
      </c>
      <c r="E368" s="43"/>
      <c r="F368" s="44" t="str">
        <f t="array" ref="F368">+numtext(E368)</f>
        <v>CERO PESOS 00/100 M.N.</v>
      </c>
      <c r="G368" s="45">
        <f t="shared" si="42"/>
        <v>0</v>
      </c>
    </row>
    <row r="369" spans="1:7" s="4" customFormat="1" ht="121.5">
      <c r="A369" s="39" t="s">
        <v>517</v>
      </c>
      <c r="B369" s="40" t="s">
        <v>232</v>
      </c>
      <c r="C369" s="41" t="s">
        <v>27</v>
      </c>
      <c r="D369" s="42">
        <v>1</v>
      </c>
      <c r="E369" s="43"/>
      <c r="F369" s="44" t="str">
        <f t="array" ref="F369">+numtext(E369)</f>
        <v>CERO PESOS 00/100 M.N.</v>
      </c>
      <c r="G369" s="45">
        <f t="shared" si="42"/>
        <v>0</v>
      </c>
    </row>
    <row r="370" spans="1:8" s="1" customFormat="1" ht="14.25">
      <c r="A370" s="46" t="s">
        <v>315</v>
      </c>
      <c r="B370" s="47" t="s">
        <v>234</v>
      </c>
      <c r="C370" s="48"/>
      <c r="D370" s="49"/>
      <c r="E370" s="49"/>
      <c r="F370" s="44"/>
      <c r="G370" s="50">
        <f>SUM(G371:G372)</f>
        <v>0</v>
      </c>
      <c r="H370" s="4"/>
    </row>
    <row r="371" spans="1:7" s="4" customFormat="1" ht="20.25">
      <c r="A371" s="39" t="s">
        <v>518</v>
      </c>
      <c r="B371" s="40" t="s">
        <v>235</v>
      </c>
      <c r="C371" s="41" t="s">
        <v>22</v>
      </c>
      <c r="D371" s="42">
        <v>116</v>
      </c>
      <c r="E371" s="43"/>
      <c r="F371" s="44" t="str">
        <f t="array" ref="F371">+numtext(E371)</f>
        <v>CERO PESOS 00/100 M.N.</v>
      </c>
      <c r="G371" s="45">
        <f t="shared" si="43" ref="G371:G372">+ROUND(D371*E371,2)</f>
        <v>0</v>
      </c>
    </row>
    <row r="372" spans="1:7" s="4" customFormat="1" ht="20.25">
      <c r="A372" s="39" t="s">
        <v>519</v>
      </c>
      <c r="B372" s="40" t="s">
        <v>236</v>
      </c>
      <c r="C372" s="41" t="s">
        <v>22</v>
      </c>
      <c r="D372" s="42">
        <v>116</v>
      </c>
      <c r="E372" s="43"/>
      <c r="F372" s="44" t="str">
        <f t="array" ref="F372">+numtext(E372)</f>
        <v>CERO PESOS 00/100 M.N.</v>
      </c>
      <c r="G372" s="45">
        <f t="shared" si="43"/>
        <v>0</v>
      </c>
    </row>
    <row r="373" spans="1:8" s="1" customFormat="1" ht="26.25">
      <c r="A373" s="34" t="s">
        <v>316</v>
      </c>
      <c r="B373" s="35" t="s">
        <v>650</v>
      </c>
      <c r="C373" s="36"/>
      <c r="D373" s="37"/>
      <c r="E373" s="38"/>
      <c r="F373" s="38"/>
      <c r="G373" s="33">
        <f>+G374+G377+G381+G386+G389+G391</f>
        <v>0</v>
      </c>
      <c r="H373" s="4"/>
    </row>
    <row r="374" spans="1:8" s="1" customFormat="1" ht="14.25">
      <c r="A374" s="46" t="s">
        <v>317</v>
      </c>
      <c r="B374" s="47" t="s">
        <v>270</v>
      </c>
      <c r="C374" s="48"/>
      <c r="D374" s="49"/>
      <c r="E374" s="49"/>
      <c r="F374" s="44"/>
      <c r="G374" s="50">
        <f>SUM(G375:G376)</f>
        <v>0</v>
      </c>
      <c r="H374" s="4"/>
    </row>
    <row r="375" spans="1:7" s="4" customFormat="1" ht="50.65">
      <c r="A375" s="39" t="s">
        <v>520</v>
      </c>
      <c r="B375" s="40" t="s">
        <v>271</v>
      </c>
      <c r="C375" s="41" t="s">
        <v>22</v>
      </c>
      <c r="D375" s="42">
        <v>135</v>
      </c>
      <c r="E375" s="43"/>
      <c r="F375" s="44" t="str">
        <f t="array" ref="F375">+numtext(E375)</f>
        <v>CERO PESOS 00/100 M.N.</v>
      </c>
      <c r="G375" s="45">
        <f t="shared" si="44" ref="G375:G376">+ROUND(D375*E375,2)</f>
        <v>0</v>
      </c>
    </row>
    <row r="376" spans="1:7" s="4" customFormat="1" ht="121.5">
      <c r="A376" s="39" t="s">
        <v>521</v>
      </c>
      <c r="B376" s="40" t="s">
        <v>272</v>
      </c>
      <c r="C376" s="41" t="s">
        <v>22</v>
      </c>
      <c r="D376" s="42">
        <v>135</v>
      </c>
      <c r="E376" s="43"/>
      <c r="F376" s="44" t="str">
        <f t="array" ref="F376">+numtext(E376)</f>
        <v>CERO PESOS 00/100 M.N.</v>
      </c>
      <c r="G376" s="45">
        <f t="shared" si="44"/>
        <v>0</v>
      </c>
    </row>
    <row r="377" spans="1:8" s="1" customFormat="1" ht="14.25">
      <c r="A377" s="46" t="s">
        <v>318</v>
      </c>
      <c r="B377" s="47" t="s">
        <v>274</v>
      </c>
      <c r="C377" s="48"/>
      <c r="D377" s="49"/>
      <c r="E377" s="49"/>
      <c r="F377" s="44"/>
      <c r="G377" s="50">
        <f>SUM(G378:G380)</f>
        <v>0</v>
      </c>
      <c r="H377" s="4"/>
    </row>
    <row r="378" spans="1:7" s="4" customFormat="1" ht="40.5">
      <c r="A378" s="39" t="s">
        <v>522</v>
      </c>
      <c r="B378" s="40" t="s">
        <v>275</v>
      </c>
      <c r="C378" s="41" t="s">
        <v>22</v>
      </c>
      <c r="D378" s="42">
        <v>66</v>
      </c>
      <c r="E378" s="43"/>
      <c r="F378" s="44" t="str">
        <f t="array" ref="F378">+numtext(E378)</f>
        <v>CERO PESOS 00/100 M.N.</v>
      </c>
      <c r="G378" s="45">
        <f t="shared" si="45" ref="G378:G380">+ROUND(D378*E378,2)</f>
        <v>0</v>
      </c>
    </row>
    <row r="379" spans="1:7" s="4" customFormat="1" ht="40.5">
      <c r="A379" s="39" t="s">
        <v>523</v>
      </c>
      <c r="B379" s="40" t="s">
        <v>237</v>
      </c>
      <c r="C379" s="41" t="s">
        <v>22</v>
      </c>
      <c r="D379" s="42">
        <v>66</v>
      </c>
      <c r="E379" s="43"/>
      <c r="F379" s="44" t="str">
        <f t="array" ref="F379">+numtext(E379)</f>
        <v>CERO PESOS 00/100 M.N.</v>
      </c>
      <c r="G379" s="45">
        <f t="shared" si="45"/>
        <v>0</v>
      </c>
    </row>
    <row r="380" spans="1:7" s="4" customFormat="1" ht="40.5">
      <c r="A380" s="39" t="s">
        <v>524</v>
      </c>
      <c r="B380" s="40" t="s">
        <v>238</v>
      </c>
      <c r="C380" s="41" t="s">
        <v>48</v>
      </c>
      <c r="D380" s="42">
        <v>19</v>
      </c>
      <c r="E380" s="43"/>
      <c r="F380" s="44" t="str">
        <f t="array" ref="F380">+numtext(E380)</f>
        <v>CERO PESOS 00/100 M.N.</v>
      </c>
      <c r="G380" s="45">
        <f t="shared" si="45"/>
        <v>0</v>
      </c>
    </row>
    <row r="381" spans="1:8" s="1" customFormat="1" ht="14.25">
      <c r="A381" s="46" t="s">
        <v>319</v>
      </c>
      <c r="B381" s="47" t="s">
        <v>277</v>
      </c>
      <c r="C381" s="48"/>
      <c r="D381" s="49"/>
      <c r="E381" s="49"/>
      <c r="F381" s="44"/>
      <c r="G381" s="50">
        <f>SUM(G382:G385)</f>
        <v>0</v>
      </c>
      <c r="H381" s="4"/>
    </row>
    <row r="382" spans="1:7" s="4" customFormat="1" ht="40.5">
      <c r="A382" s="39" t="s">
        <v>525</v>
      </c>
      <c r="B382" s="40" t="s">
        <v>216</v>
      </c>
      <c r="C382" s="41" t="s">
        <v>27</v>
      </c>
      <c r="D382" s="42">
        <v>1</v>
      </c>
      <c r="E382" s="43"/>
      <c r="F382" s="44" t="str">
        <f t="array" ref="F382">+numtext(E382)</f>
        <v>CERO PESOS 00/100 M.N.</v>
      </c>
      <c r="G382" s="45">
        <f t="shared" si="46" ref="G382:G385">+ROUND(D382*E382,2)</f>
        <v>0</v>
      </c>
    </row>
    <row r="383" spans="1:7" s="4" customFormat="1" ht="40.5">
      <c r="A383" s="39" t="s">
        <v>526</v>
      </c>
      <c r="B383" s="40" t="s">
        <v>278</v>
      </c>
      <c r="C383" s="41" t="s">
        <v>27</v>
      </c>
      <c r="D383" s="42">
        <v>1</v>
      </c>
      <c r="E383" s="43"/>
      <c r="F383" s="44" t="str">
        <f t="array" ref="F383">+numtext(E383)</f>
        <v>CERO PESOS 00/100 M.N.</v>
      </c>
      <c r="G383" s="45">
        <f t="shared" si="46"/>
        <v>0</v>
      </c>
    </row>
    <row r="384" spans="1:7" s="4" customFormat="1" ht="20.25">
      <c r="A384" s="39" t="s">
        <v>527</v>
      </c>
      <c r="B384" s="40" t="s">
        <v>219</v>
      </c>
      <c r="C384" s="41" t="s">
        <v>189</v>
      </c>
      <c r="D384" s="42">
        <v>0.03200000000000001</v>
      </c>
      <c r="E384" s="43"/>
      <c r="F384" s="44" t="str">
        <f t="array" ref="F384">+numtext(E384)</f>
        <v>CERO PESOS 00/100 M.N.</v>
      </c>
      <c r="G384" s="45">
        <f t="shared" si="46"/>
        <v>0</v>
      </c>
    </row>
    <row r="385" spans="1:7" s="4" customFormat="1" ht="40.5">
      <c r="A385" s="39" t="s">
        <v>528</v>
      </c>
      <c r="B385" s="40" t="s">
        <v>220</v>
      </c>
      <c r="C385" s="41" t="s">
        <v>27</v>
      </c>
      <c r="D385" s="42">
        <v>1</v>
      </c>
      <c r="E385" s="43"/>
      <c r="F385" s="44" t="str">
        <f t="array" ref="F385">+numtext(E385)</f>
        <v>CERO PESOS 00/100 M.N.</v>
      </c>
      <c r="G385" s="45">
        <f t="shared" si="46"/>
        <v>0</v>
      </c>
    </row>
    <row r="386" spans="1:8" s="1" customFormat="1" ht="14.25">
      <c r="A386" s="46" t="s">
        <v>320</v>
      </c>
      <c r="B386" s="47" t="s">
        <v>229</v>
      </c>
      <c r="C386" s="48"/>
      <c r="D386" s="49"/>
      <c r="E386" s="49"/>
      <c r="F386" s="44"/>
      <c r="G386" s="50">
        <f>SUM(G387:G388)</f>
        <v>0</v>
      </c>
      <c r="H386" s="4"/>
    </row>
    <row r="387" spans="1:7" s="4" customFormat="1" ht="101.25">
      <c r="A387" s="39" t="s">
        <v>529</v>
      </c>
      <c r="B387" s="40" t="s">
        <v>231</v>
      </c>
      <c r="C387" s="41" t="s">
        <v>27</v>
      </c>
      <c r="D387" s="42">
        <v>1</v>
      </c>
      <c r="E387" s="43"/>
      <c r="F387" s="44" t="str">
        <f t="array" ref="F387">+numtext(E387)</f>
        <v>CERO PESOS 00/100 M.N.</v>
      </c>
      <c r="G387" s="45">
        <f t="shared" si="47" ref="G387:G388">+ROUND(D387*E387,2)</f>
        <v>0</v>
      </c>
    </row>
    <row r="388" spans="1:7" s="4" customFormat="1" ht="121.5">
      <c r="A388" s="39" t="s">
        <v>530</v>
      </c>
      <c r="B388" s="40" t="s">
        <v>232</v>
      </c>
      <c r="C388" s="41" t="s">
        <v>27</v>
      </c>
      <c r="D388" s="42">
        <v>1</v>
      </c>
      <c r="E388" s="43"/>
      <c r="F388" s="44" t="str">
        <f t="array" ref="F388">+numtext(E388)</f>
        <v>CERO PESOS 00/100 M.N.</v>
      </c>
      <c r="G388" s="45">
        <f t="shared" si="47"/>
        <v>0</v>
      </c>
    </row>
    <row r="389" spans="1:8" s="1" customFormat="1" ht="14.25">
      <c r="A389" s="46" t="s">
        <v>321</v>
      </c>
      <c r="B389" s="47" t="s">
        <v>281</v>
      </c>
      <c r="C389" s="48"/>
      <c r="D389" s="49"/>
      <c r="E389" s="49"/>
      <c r="F389" s="44"/>
      <c r="G389" s="50">
        <f>SUM(G390)</f>
        <v>0</v>
      </c>
      <c r="H389" s="4"/>
    </row>
    <row r="390" spans="1:7" s="4" customFormat="1" ht="20.25">
      <c r="A390" s="39" t="s">
        <v>531</v>
      </c>
      <c r="B390" s="40" t="s">
        <v>282</v>
      </c>
      <c r="C390" s="41" t="s">
        <v>27</v>
      </c>
      <c r="D390" s="42">
        <v>5</v>
      </c>
      <c r="E390" s="43"/>
      <c r="F390" s="44" t="str">
        <f t="array" ref="F390">+numtext(E390)</f>
        <v>CERO PESOS 00/100 M.N.</v>
      </c>
      <c r="G390" s="45">
        <f t="shared" si="48" ref="G390">+ROUND(D390*E390,2)</f>
        <v>0</v>
      </c>
    </row>
    <row r="391" spans="1:8" s="1" customFormat="1" ht="14.25">
      <c r="A391" s="46" t="s">
        <v>322</v>
      </c>
      <c r="B391" s="47" t="s">
        <v>234</v>
      </c>
      <c r="C391" s="48"/>
      <c r="D391" s="49"/>
      <c r="E391" s="49"/>
      <c r="F391" s="44"/>
      <c r="G391" s="50">
        <f>SUM(G392:G393)</f>
        <v>0</v>
      </c>
      <c r="H391" s="4"/>
    </row>
    <row r="392" spans="1:7" s="4" customFormat="1" ht="20.25">
      <c r="A392" s="39" t="s">
        <v>532</v>
      </c>
      <c r="B392" s="40" t="s">
        <v>235</v>
      </c>
      <c r="C392" s="41" t="s">
        <v>22</v>
      </c>
      <c r="D392" s="42">
        <v>66</v>
      </c>
      <c r="E392" s="43"/>
      <c r="F392" s="44" t="str">
        <f t="array" ref="F392">+numtext(E392)</f>
        <v>CERO PESOS 00/100 M.N.</v>
      </c>
      <c r="G392" s="45">
        <f t="shared" si="49" ref="G392:G393">+ROUND(D392*E392,2)</f>
        <v>0</v>
      </c>
    </row>
    <row r="393" spans="1:7" s="4" customFormat="1" ht="20.25">
      <c r="A393" s="39" t="s">
        <v>533</v>
      </c>
      <c r="B393" s="40" t="s">
        <v>236</v>
      </c>
      <c r="C393" s="41" t="s">
        <v>22</v>
      </c>
      <c r="D393" s="42">
        <v>66</v>
      </c>
      <c r="E393" s="43"/>
      <c r="F393" s="44" t="str">
        <f t="array" ref="F393">+numtext(E393)</f>
        <v>CERO PESOS 00/100 M.N.</v>
      </c>
      <c r="G393" s="45">
        <f t="shared" si="49"/>
        <v>0</v>
      </c>
    </row>
    <row r="394" spans="1:8" s="1" customFormat="1" ht="39.4">
      <c r="A394" s="34" t="s">
        <v>323</v>
      </c>
      <c r="B394" s="35" t="s">
        <v>651</v>
      </c>
      <c r="C394" s="36"/>
      <c r="D394" s="37"/>
      <c r="E394" s="38"/>
      <c r="F394" s="38"/>
      <c r="G394" s="33">
        <f>+G395+G403+G415+G419+G425+G430+G434</f>
        <v>0</v>
      </c>
      <c r="H394" s="4"/>
    </row>
    <row r="395" spans="1:8" s="1" customFormat="1" ht="14.25">
      <c r="A395" s="46" t="s">
        <v>324</v>
      </c>
      <c r="B395" s="47" t="s">
        <v>184</v>
      </c>
      <c r="C395" s="48"/>
      <c r="D395" s="49"/>
      <c r="E395" s="49"/>
      <c r="F395" s="44"/>
      <c r="G395" s="50">
        <f>SUM(G396:G402)</f>
        <v>0</v>
      </c>
      <c r="H395" s="4"/>
    </row>
    <row r="396" spans="1:7" s="4" customFormat="1" ht="40.5">
      <c r="A396" s="39" t="s">
        <v>534</v>
      </c>
      <c r="B396" s="40" t="s">
        <v>185</v>
      </c>
      <c r="C396" s="41" t="s">
        <v>22</v>
      </c>
      <c r="D396" s="42">
        <v>56</v>
      </c>
      <c r="E396" s="43"/>
      <c r="F396" s="44" t="str">
        <f t="array" ref="F396">+numtext(E396)</f>
        <v>CERO PESOS 00/100 M.N.</v>
      </c>
      <c r="G396" s="45">
        <f t="shared" si="50" ref="G396:G402">+ROUND(D396*E396,2)</f>
        <v>0</v>
      </c>
    </row>
    <row r="397" spans="1:7" s="4" customFormat="1" ht="30.4">
      <c r="A397" s="39" t="s">
        <v>535</v>
      </c>
      <c r="B397" s="40" t="s">
        <v>186</v>
      </c>
      <c r="C397" s="41" t="s">
        <v>48</v>
      </c>
      <c r="D397" s="42">
        <v>46</v>
      </c>
      <c r="E397" s="43"/>
      <c r="F397" s="44" t="str">
        <f t="array" ref="F397">+numtext(E397)</f>
        <v>CERO PESOS 00/100 M.N.</v>
      </c>
      <c r="G397" s="45">
        <f t="shared" si="50"/>
        <v>0</v>
      </c>
    </row>
    <row r="398" spans="1:7" s="4" customFormat="1" ht="60.75">
      <c r="A398" s="39" t="s">
        <v>536</v>
      </c>
      <c r="B398" s="40" t="s">
        <v>187</v>
      </c>
      <c r="C398" s="41" t="s">
        <v>48</v>
      </c>
      <c r="D398" s="42">
        <v>46</v>
      </c>
      <c r="E398" s="43"/>
      <c r="F398" s="44" t="str">
        <f t="array" ref="F398">+numtext(E398)</f>
        <v>CERO PESOS 00/100 M.N.</v>
      </c>
      <c r="G398" s="45">
        <f t="shared" si="50"/>
        <v>0</v>
      </c>
    </row>
    <row r="399" spans="1:7" s="4" customFormat="1" ht="50.65">
      <c r="A399" s="39" t="s">
        <v>537</v>
      </c>
      <c r="B399" s="40" t="s">
        <v>188</v>
      </c>
      <c r="C399" s="41" t="s">
        <v>189</v>
      </c>
      <c r="D399" s="42">
        <v>8</v>
      </c>
      <c r="E399" s="43"/>
      <c r="F399" s="44" t="str">
        <f t="array" ref="F399">+numtext(E399)</f>
        <v>CERO PESOS 00/100 M.N.</v>
      </c>
      <c r="G399" s="45">
        <f t="shared" si="50"/>
        <v>0</v>
      </c>
    </row>
    <row r="400" spans="1:7" s="4" customFormat="1" ht="30.4">
      <c r="A400" s="39" t="s">
        <v>538</v>
      </c>
      <c r="B400" s="40" t="s">
        <v>190</v>
      </c>
      <c r="C400" s="41" t="s">
        <v>189</v>
      </c>
      <c r="D400" s="42">
        <v>6</v>
      </c>
      <c r="E400" s="43"/>
      <c r="F400" s="44" t="str">
        <f t="array" ref="F400">+numtext(E400)</f>
        <v>CERO PESOS 00/100 M.N.</v>
      </c>
      <c r="G400" s="45">
        <f t="shared" si="50"/>
        <v>0</v>
      </c>
    </row>
    <row r="401" spans="1:7" s="4" customFormat="1" ht="40.5">
      <c r="A401" s="39" t="s">
        <v>539</v>
      </c>
      <c r="B401" s="40" t="s">
        <v>191</v>
      </c>
      <c r="C401" s="41" t="s">
        <v>189</v>
      </c>
      <c r="D401" s="42">
        <v>14</v>
      </c>
      <c r="E401" s="43"/>
      <c r="F401" s="44" t="str">
        <f t="array" ref="F401">+numtext(E401)</f>
        <v>CERO PESOS 00/100 M.N.</v>
      </c>
      <c r="G401" s="45">
        <f t="shared" si="50"/>
        <v>0</v>
      </c>
    </row>
    <row r="402" spans="1:7" s="4" customFormat="1" ht="40.5">
      <c r="A402" s="39" t="s">
        <v>540</v>
      </c>
      <c r="B402" s="40" t="s">
        <v>192</v>
      </c>
      <c r="C402" s="41" t="s">
        <v>193</v>
      </c>
      <c r="D402" s="42">
        <v>266</v>
      </c>
      <c r="E402" s="43"/>
      <c r="F402" s="44" t="str">
        <f t="array" ref="F402">+numtext(E402)</f>
        <v>CERO PESOS 00/100 M.N.</v>
      </c>
      <c r="G402" s="45">
        <f t="shared" si="50"/>
        <v>0</v>
      </c>
    </row>
    <row r="403" spans="1:8" s="1" customFormat="1" ht="14.25">
      <c r="A403" s="46" t="s">
        <v>325</v>
      </c>
      <c r="B403" s="47" t="s">
        <v>195</v>
      </c>
      <c r="C403" s="48"/>
      <c r="D403" s="49"/>
      <c r="E403" s="49"/>
      <c r="F403" s="44"/>
      <c r="G403" s="50">
        <f>SUM(G404:G414)</f>
        <v>0</v>
      </c>
      <c r="H403" s="4"/>
    </row>
    <row r="404" spans="1:7" s="4" customFormat="1" ht="30.4">
      <c r="A404" s="39" t="s">
        <v>541</v>
      </c>
      <c r="B404" s="40" t="s">
        <v>190</v>
      </c>
      <c r="C404" s="41" t="s">
        <v>189</v>
      </c>
      <c r="D404" s="42">
        <v>14</v>
      </c>
      <c r="E404" s="43"/>
      <c r="F404" s="44" t="str">
        <f t="array" ref="F404">+numtext(E404)</f>
        <v>CERO PESOS 00/100 M.N.</v>
      </c>
      <c r="G404" s="45">
        <f t="shared" si="51" ref="G404:G414">+ROUND(D404*E404,2)</f>
        <v>0</v>
      </c>
    </row>
    <row r="405" spans="1:7" s="4" customFormat="1" ht="50.65">
      <c r="A405" s="39" t="s">
        <v>542</v>
      </c>
      <c r="B405" s="40" t="s">
        <v>196</v>
      </c>
      <c r="C405" s="41" t="s">
        <v>22</v>
      </c>
      <c r="D405" s="42">
        <v>11</v>
      </c>
      <c r="E405" s="43"/>
      <c r="F405" s="44" t="str">
        <f t="array" ref="F405">+numtext(E405)</f>
        <v>CERO PESOS 00/100 M.N.</v>
      </c>
      <c r="G405" s="45">
        <f t="shared" si="51"/>
        <v>0</v>
      </c>
    </row>
    <row r="406" spans="1:7" s="4" customFormat="1" ht="30.4">
      <c r="A406" s="39" t="s">
        <v>543</v>
      </c>
      <c r="B406" s="40" t="s">
        <v>197</v>
      </c>
      <c r="C406" s="41" t="s">
        <v>22</v>
      </c>
      <c r="D406" s="42">
        <v>11</v>
      </c>
      <c r="E406" s="43"/>
      <c r="F406" s="44" t="str">
        <f t="array" ref="F406">+numtext(E406)</f>
        <v>CERO PESOS 00/100 M.N.</v>
      </c>
      <c r="G406" s="45">
        <f t="shared" si="51"/>
        <v>0</v>
      </c>
    </row>
    <row r="407" spans="1:7" s="4" customFormat="1" ht="60.75">
      <c r="A407" s="39" t="s">
        <v>544</v>
      </c>
      <c r="B407" s="40" t="s">
        <v>198</v>
      </c>
      <c r="C407" s="41" t="s">
        <v>49</v>
      </c>
      <c r="D407" s="42">
        <v>289</v>
      </c>
      <c r="E407" s="43"/>
      <c r="F407" s="44" t="str">
        <f t="array" ref="F407">+numtext(E407)</f>
        <v>CERO PESOS 00/100 M.N.</v>
      </c>
      <c r="G407" s="45">
        <f t="shared" si="51"/>
        <v>0</v>
      </c>
    </row>
    <row r="408" spans="1:7" s="4" customFormat="1" ht="30.4">
      <c r="A408" s="39" t="s">
        <v>545</v>
      </c>
      <c r="B408" s="40" t="s">
        <v>199</v>
      </c>
      <c r="C408" s="41" t="s">
        <v>22</v>
      </c>
      <c r="D408" s="42">
        <v>27</v>
      </c>
      <c r="E408" s="43"/>
      <c r="F408" s="44" t="str">
        <f t="array" ref="F408">+numtext(E408)</f>
        <v>CERO PESOS 00/100 M.N.</v>
      </c>
      <c r="G408" s="45">
        <f t="shared" si="51"/>
        <v>0</v>
      </c>
    </row>
    <row r="409" spans="1:7" s="4" customFormat="1" ht="40.5">
      <c r="A409" s="39" t="s">
        <v>546</v>
      </c>
      <c r="B409" s="40" t="s">
        <v>200</v>
      </c>
      <c r="C409" s="41" t="s">
        <v>189</v>
      </c>
      <c r="D409" s="42">
        <v>4</v>
      </c>
      <c r="E409" s="43"/>
      <c r="F409" s="44" t="str">
        <f t="array" ref="F409">+numtext(E409)</f>
        <v>CERO PESOS 00/100 M.N.</v>
      </c>
      <c r="G409" s="45">
        <f t="shared" si="51"/>
        <v>0</v>
      </c>
    </row>
    <row r="410" spans="1:7" s="4" customFormat="1" ht="40.5">
      <c r="A410" s="39" t="s">
        <v>547</v>
      </c>
      <c r="B410" s="40" t="s">
        <v>201</v>
      </c>
      <c r="C410" s="41" t="s">
        <v>27</v>
      </c>
      <c r="D410" s="42">
        <v>5</v>
      </c>
      <c r="E410" s="43"/>
      <c r="F410" s="44" t="str">
        <f t="array" ref="F410">+numtext(E410)</f>
        <v>CERO PESOS 00/100 M.N.</v>
      </c>
      <c r="G410" s="45">
        <f t="shared" si="51"/>
        <v>0</v>
      </c>
    </row>
    <row r="411" spans="1:7" s="4" customFormat="1" ht="50.65">
      <c r="A411" s="39" t="s">
        <v>548</v>
      </c>
      <c r="B411" s="40" t="s">
        <v>202</v>
      </c>
      <c r="C411" s="41" t="s">
        <v>27</v>
      </c>
      <c r="D411" s="42">
        <v>29</v>
      </c>
      <c r="E411" s="43"/>
      <c r="F411" s="44" t="str">
        <f t="array" ref="F411">+numtext(E411)</f>
        <v>CERO PESOS 00/100 M.N.</v>
      </c>
      <c r="G411" s="45">
        <f t="shared" si="51"/>
        <v>0</v>
      </c>
    </row>
    <row r="412" spans="1:7" s="4" customFormat="1" ht="30.4">
      <c r="A412" s="39" t="s">
        <v>549</v>
      </c>
      <c r="B412" s="40" t="s">
        <v>203</v>
      </c>
      <c r="C412" s="41" t="s">
        <v>189</v>
      </c>
      <c r="D412" s="42">
        <v>10</v>
      </c>
      <c r="E412" s="43"/>
      <c r="F412" s="44" t="str">
        <f t="array" ref="F412">+numtext(E412)</f>
        <v>CERO PESOS 00/100 M.N.</v>
      </c>
      <c r="G412" s="45">
        <f t="shared" si="51"/>
        <v>0</v>
      </c>
    </row>
    <row r="413" spans="1:7" s="4" customFormat="1" ht="40.5">
      <c r="A413" s="39" t="s">
        <v>550</v>
      </c>
      <c r="B413" s="40" t="s">
        <v>191</v>
      </c>
      <c r="C413" s="41" t="s">
        <v>189</v>
      </c>
      <c r="D413" s="42">
        <v>14</v>
      </c>
      <c r="E413" s="43"/>
      <c r="F413" s="44" t="str">
        <f t="array" ref="F413">+numtext(E413)</f>
        <v>CERO PESOS 00/100 M.N.</v>
      </c>
      <c r="G413" s="45">
        <f t="shared" si="51"/>
        <v>0</v>
      </c>
    </row>
    <row r="414" spans="1:7" s="4" customFormat="1" ht="40.5">
      <c r="A414" s="39" t="s">
        <v>551</v>
      </c>
      <c r="B414" s="40" t="s">
        <v>192</v>
      </c>
      <c r="C414" s="41" t="s">
        <v>193</v>
      </c>
      <c r="D414" s="42">
        <v>272</v>
      </c>
      <c r="E414" s="43"/>
      <c r="F414" s="44" t="str">
        <f t="array" ref="F414">+numtext(E414)</f>
        <v>CERO PESOS 00/100 M.N.</v>
      </c>
      <c r="G414" s="45">
        <f t="shared" si="51"/>
        <v>0</v>
      </c>
    </row>
    <row r="415" spans="1:8" s="1" customFormat="1" ht="14.25">
      <c r="A415" s="46" t="s">
        <v>326</v>
      </c>
      <c r="B415" s="47" t="s">
        <v>205</v>
      </c>
      <c r="C415" s="48"/>
      <c r="D415" s="49"/>
      <c r="E415" s="49"/>
      <c r="F415" s="44"/>
      <c r="G415" s="50">
        <f>SUM(G416:G418)</f>
        <v>0</v>
      </c>
      <c r="H415" s="4"/>
    </row>
    <row r="416" spans="1:7" s="4" customFormat="1" ht="60.75">
      <c r="A416" s="39" t="s">
        <v>552</v>
      </c>
      <c r="B416" s="40" t="s">
        <v>206</v>
      </c>
      <c r="C416" s="41" t="s">
        <v>49</v>
      </c>
      <c r="D416" s="42">
        <v>31</v>
      </c>
      <c r="E416" s="43"/>
      <c r="F416" s="44" t="str">
        <f t="array" ref="F416">+numtext(E416)</f>
        <v>CERO PESOS 00/100 M.N.</v>
      </c>
      <c r="G416" s="45">
        <f t="shared" si="52" ref="G416:G418">+ROUND(D416*E416,2)</f>
        <v>0</v>
      </c>
    </row>
    <row r="417" spans="1:7" s="4" customFormat="1" ht="30.4">
      <c r="A417" s="39" t="s">
        <v>553</v>
      </c>
      <c r="B417" s="40" t="s">
        <v>199</v>
      </c>
      <c r="C417" s="41" t="s">
        <v>22</v>
      </c>
      <c r="D417" s="42">
        <v>14</v>
      </c>
      <c r="E417" s="43"/>
      <c r="F417" s="44" t="str">
        <f t="array" ref="F417">+numtext(E417)</f>
        <v>CERO PESOS 00/100 M.N.</v>
      </c>
      <c r="G417" s="45">
        <f t="shared" si="52"/>
        <v>0</v>
      </c>
    </row>
    <row r="418" spans="1:7" s="4" customFormat="1" ht="40.5">
      <c r="A418" s="39" t="s">
        <v>554</v>
      </c>
      <c r="B418" s="40" t="s">
        <v>207</v>
      </c>
      <c r="C418" s="41" t="s">
        <v>189</v>
      </c>
      <c r="D418" s="42">
        <v>1</v>
      </c>
      <c r="E418" s="43"/>
      <c r="F418" s="44" t="str">
        <f t="array" ref="F418">+numtext(E418)</f>
        <v>CERO PESOS 00/100 M.N.</v>
      </c>
      <c r="G418" s="45">
        <f t="shared" si="52"/>
        <v>0</v>
      </c>
    </row>
    <row r="419" spans="1:8" s="1" customFormat="1" ht="14.25">
      <c r="A419" s="46" t="s">
        <v>327</v>
      </c>
      <c r="B419" s="47" t="s">
        <v>209</v>
      </c>
      <c r="C419" s="48"/>
      <c r="D419" s="49"/>
      <c r="E419" s="49"/>
      <c r="F419" s="44"/>
      <c r="G419" s="50">
        <f>SUM(G420:G424)</f>
        <v>0</v>
      </c>
      <c r="H419" s="4"/>
    </row>
    <row r="420" spans="1:7" s="4" customFormat="1" ht="60.75">
      <c r="A420" s="39" t="s">
        <v>555</v>
      </c>
      <c r="B420" s="40" t="s">
        <v>210</v>
      </c>
      <c r="C420" s="41" t="s">
        <v>49</v>
      </c>
      <c r="D420" s="42">
        <v>1419</v>
      </c>
      <c r="E420" s="43"/>
      <c r="F420" s="44" t="str">
        <f t="array" ref="F420">+numtext(E420)</f>
        <v>CERO PESOS 00/100 M.N.</v>
      </c>
      <c r="G420" s="45">
        <f t="shared" si="53" ref="G420:G424">+ROUND(D420*E420,2)</f>
        <v>0</v>
      </c>
    </row>
    <row r="421" spans="1:7" s="4" customFormat="1" ht="70.9">
      <c r="A421" s="39" t="s">
        <v>556</v>
      </c>
      <c r="B421" s="40" t="s">
        <v>211</v>
      </c>
      <c r="C421" s="41" t="s">
        <v>49</v>
      </c>
      <c r="D421" s="42">
        <v>1419</v>
      </c>
      <c r="E421" s="43"/>
      <c r="F421" s="44" t="str">
        <f t="array" ref="F421">+numtext(E421)</f>
        <v>CERO PESOS 00/100 M.N.</v>
      </c>
      <c r="G421" s="45">
        <f t="shared" si="53"/>
        <v>0</v>
      </c>
    </row>
    <row r="422" spans="1:7" s="4" customFormat="1" ht="30.4">
      <c r="A422" s="39" t="s">
        <v>557</v>
      </c>
      <c r="B422" s="40" t="s">
        <v>212</v>
      </c>
      <c r="C422" s="41" t="s">
        <v>48</v>
      </c>
      <c r="D422" s="42">
        <v>28</v>
      </c>
      <c r="E422" s="43"/>
      <c r="F422" s="44" t="str">
        <f t="array" ref="F422">+numtext(E422)</f>
        <v>CERO PESOS 00/100 M.N.</v>
      </c>
      <c r="G422" s="45">
        <f t="shared" si="53"/>
        <v>0</v>
      </c>
    </row>
    <row r="423" spans="1:7" s="4" customFormat="1" ht="40.5">
      <c r="A423" s="39" t="s">
        <v>558</v>
      </c>
      <c r="B423" s="40" t="s">
        <v>237</v>
      </c>
      <c r="C423" s="41" t="s">
        <v>22</v>
      </c>
      <c r="D423" s="42">
        <v>16</v>
      </c>
      <c r="E423" s="43"/>
      <c r="F423" s="44" t="str">
        <f t="array" ref="F423">+numtext(E423)</f>
        <v>CERO PESOS 00/100 M.N.</v>
      </c>
      <c r="G423" s="45">
        <f t="shared" si="53"/>
        <v>0</v>
      </c>
    </row>
    <row r="424" spans="1:7" s="4" customFormat="1" ht="40.5">
      <c r="A424" s="39" t="s">
        <v>559</v>
      </c>
      <c r="B424" s="40" t="s">
        <v>238</v>
      </c>
      <c r="C424" s="41" t="s">
        <v>48</v>
      </c>
      <c r="D424" s="42">
        <v>14</v>
      </c>
      <c r="E424" s="43"/>
      <c r="F424" s="44" t="str">
        <f t="array" ref="F424">+numtext(E424)</f>
        <v>CERO PESOS 00/100 M.N.</v>
      </c>
      <c r="G424" s="45">
        <f t="shared" si="53"/>
        <v>0</v>
      </c>
    </row>
    <row r="425" spans="1:8" s="1" customFormat="1" ht="14.25">
      <c r="A425" s="46" t="s">
        <v>328</v>
      </c>
      <c r="B425" s="47" t="s">
        <v>214</v>
      </c>
      <c r="C425" s="48"/>
      <c r="D425" s="49"/>
      <c r="E425" s="49"/>
      <c r="F425" s="44"/>
      <c r="G425" s="50">
        <f>SUM(G426:G429)</f>
        <v>0</v>
      </c>
      <c r="H425" s="4"/>
    </row>
    <row r="426" spans="1:7" s="4" customFormat="1" ht="50.65">
      <c r="A426" s="39" t="s">
        <v>560</v>
      </c>
      <c r="B426" s="40" t="s">
        <v>215</v>
      </c>
      <c r="C426" s="41" t="s">
        <v>27</v>
      </c>
      <c r="D426" s="42">
        <v>1</v>
      </c>
      <c r="E426" s="43"/>
      <c r="F426" s="44" t="str">
        <f t="array" ref="F426">+numtext(E426)</f>
        <v>CERO PESOS 00/100 M.N.</v>
      </c>
      <c r="G426" s="45">
        <f t="shared" si="54" ref="G426:G429">+ROUND(D426*E426,2)</f>
        <v>0</v>
      </c>
    </row>
    <row r="427" spans="1:7" s="4" customFormat="1" ht="40.5">
      <c r="A427" s="39" t="s">
        <v>561</v>
      </c>
      <c r="B427" s="40" t="s">
        <v>218</v>
      </c>
      <c r="C427" s="41" t="s">
        <v>27</v>
      </c>
      <c r="D427" s="42">
        <v>1</v>
      </c>
      <c r="E427" s="43"/>
      <c r="F427" s="44" t="str">
        <f t="array" ref="F427">+numtext(E427)</f>
        <v>CERO PESOS 00/100 M.N.</v>
      </c>
      <c r="G427" s="45">
        <f t="shared" si="54"/>
        <v>0</v>
      </c>
    </row>
    <row r="428" spans="1:7" s="4" customFormat="1" ht="20.25">
      <c r="A428" s="39" t="s">
        <v>562</v>
      </c>
      <c r="B428" s="40" t="s">
        <v>219</v>
      </c>
      <c r="C428" s="41" t="s">
        <v>189</v>
      </c>
      <c r="D428" s="42">
        <v>0.03200000000000001</v>
      </c>
      <c r="E428" s="43"/>
      <c r="F428" s="44" t="str">
        <f t="array" ref="F428">+numtext(E428)</f>
        <v>CERO PESOS 00/100 M.N.</v>
      </c>
      <c r="G428" s="45">
        <f t="shared" si="54"/>
        <v>0</v>
      </c>
    </row>
    <row r="429" spans="1:7" s="4" customFormat="1" ht="40.5">
      <c r="A429" s="39" t="s">
        <v>563</v>
      </c>
      <c r="B429" s="40" t="s">
        <v>220</v>
      </c>
      <c r="C429" s="41" t="s">
        <v>27</v>
      </c>
      <c r="D429" s="42">
        <v>1</v>
      </c>
      <c r="E429" s="43"/>
      <c r="F429" s="44" t="str">
        <f t="array" ref="F429">+numtext(E429)</f>
        <v>CERO PESOS 00/100 M.N.</v>
      </c>
      <c r="G429" s="45">
        <f t="shared" si="54"/>
        <v>0</v>
      </c>
    </row>
    <row r="430" spans="1:8" s="1" customFormat="1" ht="14.25">
      <c r="A430" s="46" t="s">
        <v>329</v>
      </c>
      <c r="B430" s="47" t="s">
        <v>229</v>
      </c>
      <c r="C430" s="48"/>
      <c r="D430" s="49"/>
      <c r="E430" s="49"/>
      <c r="F430" s="44"/>
      <c r="G430" s="50">
        <f>SUM(G431:G433)</f>
        <v>0</v>
      </c>
      <c r="H430" s="4"/>
    </row>
    <row r="431" spans="1:7" s="4" customFormat="1" ht="50.65">
      <c r="A431" s="39" t="s">
        <v>564</v>
      </c>
      <c r="B431" s="40" t="s">
        <v>230</v>
      </c>
      <c r="C431" s="41" t="s">
        <v>48</v>
      </c>
      <c r="D431" s="42">
        <v>20</v>
      </c>
      <c r="E431" s="43"/>
      <c r="F431" s="44" t="str">
        <f t="array" ref="F431">+numtext(E431)</f>
        <v>CERO PESOS 00/100 M.N.</v>
      </c>
      <c r="G431" s="45">
        <f t="shared" si="55" ref="G431:G433">+ROUND(D431*E431,2)</f>
        <v>0</v>
      </c>
    </row>
    <row r="432" spans="1:7" s="4" customFormat="1" ht="101.25">
      <c r="A432" s="39" t="s">
        <v>565</v>
      </c>
      <c r="B432" s="40" t="s">
        <v>231</v>
      </c>
      <c r="C432" s="41" t="s">
        <v>27</v>
      </c>
      <c r="D432" s="42">
        <v>1</v>
      </c>
      <c r="E432" s="43"/>
      <c r="F432" s="44" t="str">
        <f t="array" ref="F432">+numtext(E432)</f>
        <v>CERO PESOS 00/100 M.N.</v>
      </c>
      <c r="G432" s="45">
        <f t="shared" si="55"/>
        <v>0</v>
      </c>
    </row>
    <row r="433" spans="1:7" s="4" customFormat="1" ht="121.5">
      <c r="A433" s="39" t="s">
        <v>566</v>
      </c>
      <c r="B433" s="40" t="s">
        <v>232</v>
      </c>
      <c r="C433" s="41" t="s">
        <v>27</v>
      </c>
      <c r="D433" s="42">
        <v>2</v>
      </c>
      <c r="E433" s="43"/>
      <c r="F433" s="44" t="str">
        <f t="array" ref="F433">+numtext(E433)</f>
        <v>CERO PESOS 00/100 M.N.</v>
      </c>
      <c r="G433" s="45">
        <f t="shared" si="55"/>
        <v>0</v>
      </c>
    </row>
    <row r="434" spans="1:8" s="1" customFormat="1" ht="14.25">
      <c r="A434" s="46" t="s">
        <v>330</v>
      </c>
      <c r="B434" s="47" t="s">
        <v>234</v>
      </c>
      <c r="C434" s="48"/>
      <c r="D434" s="49"/>
      <c r="E434" s="49"/>
      <c r="F434" s="44"/>
      <c r="G434" s="50">
        <f>SUM(G435:G436)</f>
        <v>0</v>
      </c>
      <c r="H434" s="4"/>
    </row>
    <row r="435" spans="1:7" s="4" customFormat="1" ht="20.25">
      <c r="A435" s="39" t="s">
        <v>567</v>
      </c>
      <c r="B435" s="40" t="s">
        <v>235</v>
      </c>
      <c r="C435" s="41" t="s">
        <v>22</v>
      </c>
      <c r="D435" s="42">
        <v>56</v>
      </c>
      <c r="E435" s="43"/>
      <c r="F435" s="44" t="str">
        <f t="array" ref="F435">+numtext(E435)</f>
        <v>CERO PESOS 00/100 M.N.</v>
      </c>
      <c r="G435" s="45">
        <f t="shared" si="56" ref="G435:G436">+ROUND(D435*E435,2)</f>
        <v>0</v>
      </c>
    </row>
    <row r="436" spans="1:7" s="4" customFormat="1" ht="20.25">
      <c r="A436" s="39" t="s">
        <v>568</v>
      </c>
      <c r="B436" s="40" t="s">
        <v>236</v>
      </c>
      <c r="C436" s="41" t="s">
        <v>22</v>
      </c>
      <c r="D436" s="42">
        <v>56</v>
      </c>
      <c r="E436" s="43"/>
      <c r="F436" s="44" t="str">
        <f t="array" ref="F436">+numtext(E436)</f>
        <v>CERO PESOS 00/100 M.N.</v>
      </c>
      <c r="G436" s="45">
        <f t="shared" si="56"/>
        <v>0</v>
      </c>
    </row>
    <row r="437" spans="1:8" s="1" customFormat="1" ht="26.25">
      <c r="A437" s="34" t="s">
        <v>331</v>
      </c>
      <c r="B437" s="35" t="s">
        <v>652</v>
      </c>
      <c r="C437" s="36"/>
      <c r="D437" s="37"/>
      <c r="E437" s="38"/>
      <c r="F437" s="38"/>
      <c r="G437" s="33">
        <f>+G438+G446+G458+G462+G468+G473+G477</f>
        <v>0</v>
      </c>
      <c r="H437" s="4"/>
    </row>
    <row r="438" spans="1:8" s="1" customFormat="1" ht="14.25">
      <c r="A438" s="46" t="s">
        <v>332</v>
      </c>
      <c r="B438" s="47" t="s">
        <v>184</v>
      </c>
      <c r="C438" s="48"/>
      <c r="D438" s="49"/>
      <c r="E438" s="49"/>
      <c r="F438" s="44"/>
      <c r="G438" s="50">
        <f>SUM(G439:G445)</f>
        <v>0</v>
      </c>
      <c r="H438" s="4"/>
    </row>
    <row r="439" spans="1:8" ht="40.5">
      <c r="A439" s="39" t="s">
        <v>570</v>
      </c>
      <c r="B439" s="40" t="s">
        <v>185</v>
      </c>
      <c r="C439" s="41" t="s">
        <v>22</v>
      </c>
      <c r="D439" s="42">
        <v>60</v>
      </c>
      <c r="E439" s="43"/>
      <c r="F439" s="44" t="str">
        <f t="shared" si="57" ref="F439:F466">+numtext(E439)</f>
        <v>CERO PESOS 00/100 M.N.</v>
      </c>
      <c r="G439" s="45">
        <f t="shared" si="58" ref="G439:G466">+ROUND(D439*E439,2)</f>
        <v>0</v>
      </c>
      <c r="H439" s="4"/>
    </row>
    <row r="440" spans="1:8" ht="30.4">
      <c r="A440" s="39" t="s">
        <v>571</v>
      </c>
      <c r="B440" s="40" t="s">
        <v>186</v>
      </c>
      <c r="C440" s="41" t="s">
        <v>48</v>
      </c>
      <c r="D440" s="42">
        <v>51</v>
      </c>
      <c r="E440" s="43"/>
      <c r="F440" s="44" t="str">
        <f t="shared" si="57"/>
        <v>CERO PESOS 00/100 M.N.</v>
      </c>
      <c r="G440" s="45">
        <f t="shared" si="58"/>
        <v>0</v>
      </c>
      <c r="H440" s="4"/>
    </row>
    <row r="441" spans="1:8" ht="60.75">
      <c r="A441" s="39" t="s">
        <v>572</v>
      </c>
      <c r="B441" s="40" t="s">
        <v>187</v>
      </c>
      <c r="C441" s="41" t="s">
        <v>48</v>
      </c>
      <c r="D441" s="42">
        <v>51</v>
      </c>
      <c r="E441" s="43"/>
      <c r="F441" s="44" t="str">
        <f t="shared" si="57"/>
        <v>CERO PESOS 00/100 M.N.</v>
      </c>
      <c r="G441" s="45">
        <f t="shared" si="58"/>
        <v>0</v>
      </c>
      <c r="H441" s="4"/>
    </row>
    <row r="442" spans="1:8" ht="50.65">
      <c r="A442" s="39" t="s">
        <v>573</v>
      </c>
      <c r="B442" s="40" t="s">
        <v>188</v>
      </c>
      <c r="C442" s="41" t="s">
        <v>189</v>
      </c>
      <c r="D442" s="42">
        <v>9</v>
      </c>
      <c r="E442" s="43"/>
      <c r="F442" s="44" t="str">
        <f t="shared" si="57"/>
        <v>CERO PESOS 00/100 M.N.</v>
      </c>
      <c r="G442" s="45">
        <f t="shared" si="58"/>
        <v>0</v>
      </c>
      <c r="H442" s="4"/>
    </row>
    <row r="443" spans="1:8" ht="30.4">
      <c r="A443" s="39" t="s">
        <v>574</v>
      </c>
      <c r="B443" s="40" t="s">
        <v>190</v>
      </c>
      <c r="C443" s="41" t="s">
        <v>189</v>
      </c>
      <c r="D443" s="42">
        <v>6</v>
      </c>
      <c r="E443" s="43"/>
      <c r="F443" s="44" t="str">
        <f t="shared" si="57"/>
        <v>CERO PESOS 00/100 M.N.</v>
      </c>
      <c r="G443" s="45">
        <f t="shared" si="58"/>
        <v>0</v>
      </c>
      <c r="H443" s="4"/>
    </row>
    <row r="444" spans="1:8" ht="40.5">
      <c r="A444" s="39" t="s">
        <v>575</v>
      </c>
      <c r="B444" s="40" t="s">
        <v>191</v>
      </c>
      <c r="C444" s="41" t="s">
        <v>189</v>
      </c>
      <c r="D444" s="42">
        <v>15</v>
      </c>
      <c r="E444" s="43"/>
      <c r="F444" s="44" t="str">
        <f t="shared" si="57"/>
        <v>CERO PESOS 00/100 M.N.</v>
      </c>
      <c r="G444" s="45">
        <f t="shared" si="58"/>
        <v>0</v>
      </c>
      <c r="H444" s="4"/>
    </row>
    <row r="445" spans="1:8" ht="40.5">
      <c r="A445" s="39" t="s">
        <v>576</v>
      </c>
      <c r="B445" s="40" t="s">
        <v>192</v>
      </c>
      <c r="C445" s="41" t="s">
        <v>193</v>
      </c>
      <c r="D445" s="42">
        <v>300</v>
      </c>
      <c r="E445" s="43"/>
      <c r="F445" s="44" t="str">
        <f t="shared" si="57"/>
        <v>CERO PESOS 00/100 M.N.</v>
      </c>
      <c r="G445" s="45">
        <f t="shared" si="58"/>
        <v>0</v>
      </c>
      <c r="H445" s="4"/>
    </row>
    <row r="446" spans="1:8" s="1" customFormat="1" ht="14.25">
      <c r="A446" s="46" t="s">
        <v>333</v>
      </c>
      <c r="B446" s="47" t="s">
        <v>195</v>
      </c>
      <c r="C446" s="48"/>
      <c r="D446" s="49"/>
      <c r="E446" s="49"/>
      <c r="F446" s="44"/>
      <c r="G446" s="50">
        <f>SUM(G447:G457)</f>
        <v>0</v>
      </c>
      <c r="H446" s="4"/>
    </row>
    <row r="447" spans="1:8" ht="30.4">
      <c r="A447" s="39" t="s">
        <v>577</v>
      </c>
      <c r="B447" s="40" t="s">
        <v>190</v>
      </c>
      <c r="C447" s="41" t="s">
        <v>189</v>
      </c>
      <c r="D447" s="42">
        <v>14</v>
      </c>
      <c r="E447" s="43"/>
      <c r="F447" s="44" t="str">
        <f t="shared" si="57"/>
        <v>CERO PESOS 00/100 M.N.</v>
      </c>
      <c r="G447" s="45">
        <f t="shared" si="58"/>
        <v>0</v>
      </c>
      <c r="H447" s="4"/>
    </row>
    <row r="448" spans="1:8" ht="50.65">
      <c r="A448" s="39" t="s">
        <v>578</v>
      </c>
      <c r="B448" s="40" t="s">
        <v>196</v>
      </c>
      <c r="C448" s="41" t="s">
        <v>22</v>
      </c>
      <c r="D448" s="42">
        <v>11</v>
      </c>
      <c r="E448" s="43"/>
      <c r="F448" s="44" t="str">
        <f t="shared" si="57"/>
        <v>CERO PESOS 00/100 M.N.</v>
      </c>
      <c r="G448" s="45">
        <f t="shared" si="58"/>
        <v>0</v>
      </c>
      <c r="H448" s="4"/>
    </row>
    <row r="449" spans="1:8" ht="30.4">
      <c r="A449" s="39" t="s">
        <v>579</v>
      </c>
      <c r="B449" s="40" t="s">
        <v>197</v>
      </c>
      <c r="C449" s="41" t="s">
        <v>22</v>
      </c>
      <c r="D449" s="42">
        <v>11</v>
      </c>
      <c r="E449" s="43"/>
      <c r="F449" s="44" t="str">
        <f t="shared" si="57"/>
        <v>CERO PESOS 00/100 M.N.</v>
      </c>
      <c r="G449" s="45">
        <f t="shared" si="58"/>
        <v>0</v>
      </c>
      <c r="H449" s="4"/>
    </row>
    <row r="450" spans="1:8" ht="60.75">
      <c r="A450" s="39" t="s">
        <v>580</v>
      </c>
      <c r="B450" s="40" t="s">
        <v>198</v>
      </c>
      <c r="C450" s="41" t="s">
        <v>49</v>
      </c>
      <c r="D450" s="42">
        <v>289</v>
      </c>
      <c r="E450" s="43"/>
      <c r="F450" s="44" t="str">
        <f t="shared" si="57"/>
        <v>CERO PESOS 00/100 M.N.</v>
      </c>
      <c r="G450" s="45">
        <f t="shared" si="58"/>
        <v>0</v>
      </c>
      <c r="H450" s="4"/>
    </row>
    <row r="451" spans="1:8" ht="30.4">
      <c r="A451" s="39" t="s">
        <v>581</v>
      </c>
      <c r="B451" s="40" t="s">
        <v>199</v>
      </c>
      <c r="C451" s="41" t="s">
        <v>22</v>
      </c>
      <c r="D451" s="42">
        <v>27</v>
      </c>
      <c r="E451" s="43"/>
      <c r="F451" s="44" t="str">
        <f t="shared" si="57"/>
        <v>CERO PESOS 00/100 M.N.</v>
      </c>
      <c r="G451" s="45">
        <f t="shared" si="58"/>
        <v>0</v>
      </c>
      <c r="H451" s="4"/>
    </row>
    <row r="452" spans="1:8" ht="40.5">
      <c r="A452" s="39" t="s">
        <v>582</v>
      </c>
      <c r="B452" s="40" t="s">
        <v>200</v>
      </c>
      <c r="C452" s="41" t="s">
        <v>189</v>
      </c>
      <c r="D452" s="42">
        <v>4</v>
      </c>
      <c r="E452" s="43"/>
      <c r="F452" s="44" t="str">
        <f t="shared" si="57"/>
        <v>CERO PESOS 00/100 M.N.</v>
      </c>
      <c r="G452" s="45">
        <f t="shared" si="58"/>
        <v>0</v>
      </c>
      <c r="H452" s="4"/>
    </row>
    <row r="453" spans="1:8" ht="40.5">
      <c r="A453" s="39" t="s">
        <v>583</v>
      </c>
      <c r="B453" s="40" t="s">
        <v>201</v>
      </c>
      <c r="C453" s="41" t="s">
        <v>27</v>
      </c>
      <c r="D453" s="42">
        <v>5</v>
      </c>
      <c r="E453" s="43"/>
      <c r="F453" s="44" t="str">
        <f t="shared" si="57"/>
        <v>CERO PESOS 00/100 M.N.</v>
      </c>
      <c r="G453" s="45">
        <f t="shared" si="58"/>
        <v>0</v>
      </c>
      <c r="H453" s="4"/>
    </row>
    <row r="454" spans="1:8" ht="50.65">
      <c r="A454" s="39" t="s">
        <v>584</v>
      </c>
      <c r="B454" s="40" t="s">
        <v>202</v>
      </c>
      <c r="C454" s="41" t="s">
        <v>27</v>
      </c>
      <c r="D454" s="42">
        <v>29</v>
      </c>
      <c r="E454" s="43"/>
      <c r="F454" s="44" t="str">
        <f t="shared" si="57"/>
        <v>CERO PESOS 00/100 M.N.</v>
      </c>
      <c r="G454" s="45">
        <f t="shared" si="58"/>
        <v>0</v>
      </c>
      <c r="H454" s="4"/>
    </row>
    <row r="455" spans="1:8" ht="30.4">
      <c r="A455" s="39" t="s">
        <v>585</v>
      </c>
      <c r="B455" s="40" t="s">
        <v>203</v>
      </c>
      <c r="C455" s="41" t="s">
        <v>189</v>
      </c>
      <c r="D455" s="42">
        <v>10</v>
      </c>
      <c r="E455" s="43"/>
      <c r="F455" s="44" t="str">
        <f t="shared" si="57"/>
        <v>CERO PESOS 00/100 M.N.</v>
      </c>
      <c r="G455" s="45">
        <f t="shared" si="58"/>
        <v>0</v>
      </c>
      <c r="H455" s="4"/>
    </row>
    <row r="456" spans="1:8" ht="40.5">
      <c r="A456" s="39" t="s">
        <v>586</v>
      </c>
      <c r="B456" s="40" t="s">
        <v>191</v>
      </c>
      <c r="C456" s="41" t="s">
        <v>189</v>
      </c>
      <c r="D456" s="42">
        <v>14</v>
      </c>
      <c r="E456" s="43"/>
      <c r="F456" s="44" t="str">
        <f t="shared" si="57"/>
        <v>CERO PESOS 00/100 M.N.</v>
      </c>
      <c r="G456" s="45">
        <f t="shared" si="58"/>
        <v>0</v>
      </c>
      <c r="H456" s="4"/>
    </row>
    <row r="457" spans="1:8" ht="40.5">
      <c r="A457" s="39" t="s">
        <v>587</v>
      </c>
      <c r="B457" s="40" t="s">
        <v>192</v>
      </c>
      <c r="C457" s="41" t="s">
        <v>193</v>
      </c>
      <c r="D457" s="42">
        <v>272</v>
      </c>
      <c r="E457" s="43"/>
      <c r="F457" s="44" t="str">
        <f t="shared" si="57"/>
        <v>CERO PESOS 00/100 M.N.</v>
      </c>
      <c r="G457" s="45">
        <f t="shared" si="58"/>
        <v>0</v>
      </c>
      <c r="H457" s="4"/>
    </row>
    <row r="458" spans="1:8" s="1" customFormat="1" ht="14.25">
      <c r="A458" s="46" t="s">
        <v>334</v>
      </c>
      <c r="B458" s="47" t="s">
        <v>205</v>
      </c>
      <c r="C458" s="48"/>
      <c r="D458" s="49"/>
      <c r="E458" s="49"/>
      <c r="F458" s="44"/>
      <c r="G458" s="50">
        <f>SUM(G459:G461)</f>
        <v>0</v>
      </c>
      <c r="H458" s="4"/>
    </row>
    <row r="459" spans="1:8" ht="60.75">
      <c r="A459" s="39" t="s">
        <v>588</v>
      </c>
      <c r="B459" s="40" t="s">
        <v>206</v>
      </c>
      <c r="C459" s="41" t="s">
        <v>49</v>
      </c>
      <c r="D459" s="42">
        <v>66.56</v>
      </c>
      <c r="E459" s="43"/>
      <c r="F459" s="44" t="str">
        <f t="shared" si="57"/>
        <v>CERO PESOS 00/100 M.N.</v>
      </c>
      <c r="G459" s="45">
        <f t="shared" si="58"/>
        <v>0</v>
      </c>
      <c r="H459" s="4"/>
    </row>
    <row r="460" spans="1:8" ht="30.4">
      <c r="A460" s="39" t="s">
        <v>589</v>
      </c>
      <c r="B460" s="40" t="s">
        <v>199</v>
      </c>
      <c r="C460" s="41" t="s">
        <v>22</v>
      </c>
      <c r="D460" s="42">
        <v>14</v>
      </c>
      <c r="E460" s="43"/>
      <c r="F460" s="44" t="str">
        <f t="shared" si="57"/>
        <v>CERO PESOS 00/100 M.N.</v>
      </c>
      <c r="G460" s="45">
        <f t="shared" si="58"/>
        <v>0</v>
      </c>
      <c r="H460" s="4"/>
    </row>
    <row r="461" spans="1:8" ht="40.5">
      <c r="A461" s="39" t="s">
        <v>590</v>
      </c>
      <c r="B461" s="40" t="s">
        <v>207</v>
      </c>
      <c r="C461" s="41" t="s">
        <v>189</v>
      </c>
      <c r="D461" s="42">
        <v>1.86</v>
      </c>
      <c r="E461" s="43"/>
      <c r="F461" s="44" t="str">
        <f t="shared" si="57"/>
        <v>CERO PESOS 00/100 M.N.</v>
      </c>
      <c r="G461" s="45">
        <f t="shared" si="58"/>
        <v>0</v>
      </c>
      <c r="H461" s="4"/>
    </row>
    <row r="462" spans="1:8" s="1" customFormat="1" ht="14.25">
      <c r="A462" s="46" t="s">
        <v>335</v>
      </c>
      <c r="B462" s="47" t="s">
        <v>209</v>
      </c>
      <c r="C462" s="48"/>
      <c r="D462" s="49"/>
      <c r="E462" s="49"/>
      <c r="F462" s="44"/>
      <c r="G462" s="50">
        <f>SUM(G463:G467)</f>
        <v>0</v>
      </c>
      <c r="H462" s="4"/>
    </row>
    <row r="463" spans="1:8" ht="60.75">
      <c r="A463" s="39" t="s">
        <v>591</v>
      </c>
      <c r="B463" s="40" t="s">
        <v>210</v>
      </c>
      <c r="C463" s="41" t="s">
        <v>49</v>
      </c>
      <c r="D463" s="42">
        <v>1419</v>
      </c>
      <c r="E463" s="43"/>
      <c r="F463" s="44" t="str">
        <f t="shared" si="57"/>
        <v>CERO PESOS 00/100 M.N.</v>
      </c>
      <c r="G463" s="45">
        <f t="shared" si="58"/>
        <v>0</v>
      </c>
      <c r="H463" s="4"/>
    </row>
    <row r="464" spans="1:8" ht="70.9">
      <c r="A464" s="39" t="s">
        <v>592</v>
      </c>
      <c r="B464" s="40" t="s">
        <v>211</v>
      </c>
      <c r="C464" s="41" t="s">
        <v>49</v>
      </c>
      <c r="D464" s="42">
        <v>1419</v>
      </c>
      <c r="E464" s="43"/>
      <c r="F464" s="44" t="str">
        <f t="shared" si="57"/>
        <v>CERO PESOS 00/100 M.N.</v>
      </c>
      <c r="G464" s="45">
        <f t="shared" si="58"/>
        <v>0</v>
      </c>
      <c r="H464" s="4"/>
    </row>
    <row r="465" spans="1:8" ht="30.4">
      <c r="A465" s="39" t="s">
        <v>593</v>
      </c>
      <c r="B465" s="40" t="s">
        <v>212</v>
      </c>
      <c r="C465" s="41" t="s">
        <v>48</v>
      </c>
      <c r="D465" s="42">
        <v>28</v>
      </c>
      <c r="E465" s="43"/>
      <c r="F465" s="44" t="str">
        <f t="shared" si="57"/>
        <v>CERO PESOS 00/100 M.N.</v>
      </c>
      <c r="G465" s="45">
        <f t="shared" si="58"/>
        <v>0</v>
      </c>
      <c r="H465" s="4"/>
    </row>
    <row r="466" spans="1:8" ht="40.5">
      <c r="A466" s="39" t="s">
        <v>594</v>
      </c>
      <c r="B466" s="40" t="s">
        <v>237</v>
      </c>
      <c r="C466" s="41" t="s">
        <v>22</v>
      </c>
      <c r="D466" s="42">
        <v>16</v>
      </c>
      <c r="E466" s="43"/>
      <c r="F466" s="44" t="str">
        <f t="shared" si="57"/>
        <v>CERO PESOS 00/100 M.N.</v>
      </c>
      <c r="G466" s="45">
        <f t="shared" si="58"/>
        <v>0</v>
      </c>
      <c r="H466" s="4"/>
    </row>
    <row r="467" spans="1:8" ht="40.5">
      <c r="A467" s="39" t="s">
        <v>595</v>
      </c>
      <c r="B467" s="40" t="s">
        <v>238</v>
      </c>
      <c r="C467" s="41" t="s">
        <v>48</v>
      </c>
      <c r="D467" s="42">
        <v>14</v>
      </c>
      <c r="E467" s="43"/>
      <c r="F467" s="44" t="str">
        <f t="shared" si="59" ref="F467:F479">+numtext(E467)</f>
        <v>CERO PESOS 00/100 M.N.</v>
      </c>
      <c r="G467" s="45">
        <f t="shared" si="60" ref="G467:G479">+ROUND(D467*E467,2)</f>
        <v>0</v>
      </c>
      <c r="H467" s="4"/>
    </row>
    <row r="468" spans="1:8" s="1" customFormat="1" ht="14.25">
      <c r="A468" s="46" t="s">
        <v>336</v>
      </c>
      <c r="B468" s="47" t="s">
        <v>214</v>
      </c>
      <c r="C468" s="48"/>
      <c r="D468" s="49"/>
      <c r="E468" s="49"/>
      <c r="F468" s="44"/>
      <c r="G468" s="50">
        <f>SUM(G469:G472)</f>
        <v>0</v>
      </c>
      <c r="H468" s="4"/>
    </row>
    <row r="469" spans="1:8" ht="50.65">
      <c r="A469" s="39" t="s">
        <v>596</v>
      </c>
      <c r="B469" s="40" t="s">
        <v>215</v>
      </c>
      <c r="C469" s="41" t="s">
        <v>27</v>
      </c>
      <c r="D469" s="42">
        <v>1</v>
      </c>
      <c r="E469" s="43"/>
      <c r="F469" s="44" t="str">
        <f t="shared" si="59"/>
        <v>CERO PESOS 00/100 M.N.</v>
      </c>
      <c r="G469" s="45">
        <f t="shared" si="60"/>
        <v>0</v>
      </c>
      <c r="H469" s="4"/>
    </row>
    <row r="470" spans="1:8" ht="40.5">
      <c r="A470" s="39" t="s">
        <v>597</v>
      </c>
      <c r="B470" s="40" t="s">
        <v>218</v>
      </c>
      <c r="C470" s="41" t="s">
        <v>27</v>
      </c>
      <c r="D470" s="42">
        <v>1</v>
      </c>
      <c r="E470" s="43"/>
      <c r="F470" s="44" t="str">
        <f t="shared" si="59"/>
        <v>CERO PESOS 00/100 M.N.</v>
      </c>
      <c r="G470" s="45">
        <f t="shared" si="60"/>
        <v>0</v>
      </c>
      <c r="H470" s="4"/>
    </row>
    <row r="471" spans="1:8" ht="20.25">
      <c r="A471" s="39" t="s">
        <v>598</v>
      </c>
      <c r="B471" s="40" t="s">
        <v>219</v>
      </c>
      <c r="C471" s="41" t="s">
        <v>189</v>
      </c>
      <c r="D471" s="42">
        <v>0.03200000000000001</v>
      </c>
      <c r="E471" s="43"/>
      <c r="F471" s="44" t="str">
        <f t="shared" si="59"/>
        <v>CERO PESOS 00/100 M.N.</v>
      </c>
      <c r="G471" s="45">
        <f t="shared" si="60"/>
        <v>0</v>
      </c>
      <c r="H471" s="4"/>
    </row>
    <row r="472" spans="1:8" ht="40.5">
      <c r="A472" s="39" t="s">
        <v>599</v>
      </c>
      <c r="B472" s="40" t="s">
        <v>220</v>
      </c>
      <c r="C472" s="41" t="s">
        <v>27</v>
      </c>
      <c r="D472" s="42">
        <v>1</v>
      </c>
      <c r="E472" s="43"/>
      <c r="F472" s="44" t="str">
        <f t="shared" si="59"/>
        <v>CERO PESOS 00/100 M.N.</v>
      </c>
      <c r="G472" s="45">
        <f t="shared" si="60"/>
        <v>0</v>
      </c>
      <c r="H472" s="4"/>
    </row>
    <row r="473" spans="1:8" s="1" customFormat="1" ht="14.25">
      <c r="A473" s="46" t="s">
        <v>337</v>
      </c>
      <c r="B473" s="47" t="s">
        <v>229</v>
      </c>
      <c r="C473" s="48"/>
      <c r="D473" s="49"/>
      <c r="E473" s="49"/>
      <c r="F473" s="44"/>
      <c r="G473" s="50">
        <f>SUM(G474:G476)</f>
        <v>0</v>
      </c>
      <c r="H473" s="4"/>
    </row>
    <row r="474" spans="1:8" ht="50.65">
      <c r="A474" s="39" t="s">
        <v>600</v>
      </c>
      <c r="B474" s="40" t="s">
        <v>230</v>
      </c>
      <c r="C474" s="41" t="s">
        <v>48</v>
      </c>
      <c r="D474" s="42">
        <v>22</v>
      </c>
      <c r="E474" s="43"/>
      <c r="F474" s="44" t="str">
        <f t="shared" si="59"/>
        <v>CERO PESOS 00/100 M.N.</v>
      </c>
      <c r="G474" s="45">
        <f t="shared" si="60"/>
        <v>0</v>
      </c>
      <c r="H474" s="4"/>
    </row>
    <row r="475" spans="1:8" ht="101.25">
      <c r="A475" s="39" t="s">
        <v>601</v>
      </c>
      <c r="B475" s="40" t="s">
        <v>231</v>
      </c>
      <c r="C475" s="41" t="s">
        <v>27</v>
      </c>
      <c r="D475" s="42">
        <v>1</v>
      </c>
      <c r="E475" s="43"/>
      <c r="F475" s="44" t="str">
        <f t="shared" si="59"/>
        <v>CERO PESOS 00/100 M.N.</v>
      </c>
      <c r="G475" s="45">
        <f t="shared" si="60"/>
        <v>0</v>
      </c>
      <c r="H475" s="4"/>
    </row>
    <row r="476" spans="1:8" ht="121.5">
      <c r="A476" s="39" t="s">
        <v>602</v>
      </c>
      <c r="B476" s="40" t="s">
        <v>232</v>
      </c>
      <c r="C476" s="41" t="s">
        <v>27</v>
      </c>
      <c r="D476" s="42">
        <v>2</v>
      </c>
      <c r="E476" s="43"/>
      <c r="F476" s="44" t="str">
        <f t="shared" si="59"/>
        <v>CERO PESOS 00/100 M.N.</v>
      </c>
      <c r="G476" s="45">
        <f t="shared" si="60"/>
        <v>0</v>
      </c>
      <c r="H476" s="4"/>
    </row>
    <row r="477" spans="1:8" s="1" customFormat="1" ht="14.25">
      <c r="A477" s="46" t="s">
        <v>338</v>
      </c>
      <c r="B477" s="47" t="s">
        <v>234</v>
      </c>
      <c r="C477" s="48"/>
      <c r="D477" s="49"/>
      <c r="E477" s="49"/>
      <c r="F477" s="44"/>
      <c r="G477" s="50">
        <f>SUM(G478:G479)</f>
        <v>0</v>
      </c>
      <c r="H477" s="4"/>
    </row>
    <row r="478" spans="1:8" ht="20.25">
      <c r="A478" s="39" t="s">
        <v>603</v>
      </c>
      <c r="B478" s="40" t="s">
        <v>235</v>
      </c>
      <c r="C478" s="41" t="s">
        <v>22</v>
      </c>
      <c r="D478" s="42">
        <v>60</v>
      </c>
      <c r="E478" s="43"/>
      <c r="F478" s="44" t="str">
        <f t="shared" si="59"/>
        <v>CERO PESOS 00/100 M.N.</v>
      </c>
      <c r="G478" s="45">
        <f t="shared" si="60"/>
        <v>0</v>
      </c>
      <c r="H478" s="4"/>
    </row>
    <row r="479" spans="1:8" ht="20.25">
      <c r="A479" s="39" t="s">
        <v>604</v>
      </c>
      <c r="B479" s="40" t="s">
        <v>236</v>
      </c>
      <c r="C479" s="41" t="s">
        <v>22</v>
      </c>
      <c r="D479" s="42">
        <v>60</v>
      </c>
      <c r="E479" s="43"/>
      <c r="F479" s="44" t="str">
        <f t="shared" si="59"/>
        <v>CERO PESOS 00/100 M.N.</v>
      </c>
      <c r="G479" s="45">
        <f t="shared" si="60"/>
        <v>0</v>
      </c>
      <c r="H479" s="4"/>
    </row>
    <row r="480" spans="1:8" s="1" customFormat="1" ht="26.25">
      <c r="A480" s="34" t="s">
        <v>339</v>
      </c>
      <c r="B480" s="35" t="s">
        <v>653</v>
      </c>
      <c r="C480" s="36"/>
      <c r="D480" s="37"/>
      <c r="E480" s="38"/>
      <c r="F480" s="38"/>
      <c r="G480" s="33">
        <f>+G481+G489+G501+G505+G511+G518+G522</f>
        <v>0</v>
      </c>
      <c r="H480" s="4"/>
    </row>
    <row r="481" spans="1:8" s="1" customFormat="1" ht="14.25">
      <c r="A481" s="46" t="s">
        <v>340</v>
      </c>
      <c r="B481" s="47" t="s">
        <v>184</v>
      </c>
      <c r="C481" s="48"/>
      <c r="D481" s="49"/>
      <c r="E481" s="49"/>
      <c r="F481" s="44"/>
      <c r="G481" s="50">
        <f>SUM(G482:G488)</f>
        <v>0</v>
      </c>
      <c r="H481" s="4"/>
    </row>
    <row r="482" spans="1:7" s="4" customFormat="1" ht="40.5">
      <c r="A482" s="39" t="s">
        <v>605</v>
      </c>
      <c r="B482" s="40" t="s">
        <v>185</v>
      </c>
      <c r="C482" s="41" t="s">
        <v>22</v>
      </c>
      <c r="D482" s="42">
        <v>116</v>
      </c>
      <c r="E482" s="43"/>
      <c r="F482" s="44" t="str">
        <f t="array" ref="F482">+numtext(E482)</f>
        <v>CERO PESOS 00/100 M.N.</v>
      </c>
      <c r="G482" s="45">
        <f>+ROUND(D482*E482,2)</f>
        <v>0</v>
      </c>
    </row>
    <row r="483" spans="1:7" s="4" customFormat="1" ht="30.4">
      <c r="A483" s="39" t="s">
        <v>606</v>
      </c>
      <c r="B483" s="40" t="s">
        <v>186</v>
      </c>
      <c r="C483" s="41" t="s">
        <v>48</v>
      </c>
      <c r="D483" s="42">
        <v>75</v>
      </c>
      <c r="E483" s="43"/>
      <c r="F483" s="44" t="str">
        <f t="array" ref="F483">+numtext(E483)</f>
        <v>CERO PESOS 00/100 M.N.</v>
      </c>
      <c r="G483" s="45">
        <f>+ROUND(D483*E483,2)</f>
        <v>0</v>
      </c>
    </row>
    <row r="484" spans="1:7" s="4" customFormat="1" ht="60.75">
      <c r="A484" s="39" t="s">
        <v>607</v>
      </c>
      <c r="B484" s="40" t="s">
        <v>187</v>
      </c>
      <c r="C484" s="41" t="s">
        <v>48</v>
      </c>
      <c r="D484" s="42">
        <v>75</v>
      </c>
      <c r="E484" s="43"/>
      <c r="F484" s="44" t="str">
        <f t="array" ref="F484">+numtext(E484)</f>
        <v>CERO PESOS 00/100 M.N.</v>
      </c>
      <c r="G484" s="45">
        <f>+ROUND(D484*E484,2)</f>
        <v>0</v>
      </c>
    </row>
    <row r="485" spans="1:7" s="4" customFormat="1" ht="50.65">
      <c r="A485" s="39" t="s">
        <v>608</v>
      </c>
      <c r="B485" s="40" t="s">
        <v>188</v>
      </c>
      <c r="C485" s="41" t="s">
        <v>189</v>
      </c>
      <c r="D485" s="42">
        <v>17</v>
      </c>
      <c r="E485" s="43"/>
      <c r="F485" s="44" t="str">
        <f t="array" ref="F485">+numtext(E485)</f>
        <v>CERO PESOS 00/100 M.N.</v>
      </c>
      <c r="G485" s="45">
        <f t="shared" si="61" ref="G485:G488">+ROUND(D485*E485,2)</f>
        <v>0</v>
      </c>
    </row>
    <row r="486" spans="1:7" s="4" customFormat="1" ht="30.4">
      <c r="A486" s="39" t="s">
        <v>609</v>
      </c>
      <c r="B486" s="40" t="s">
        <v>190</v>
      </c>
      <c r="C486" s="41" t="s">
        <v>189</v>
      </c>
      <c r="D486" s="42">
        <v>6</v>
      </c>
      <c r="E486" s="43"/>
      <c r="F486" s="44" t="str">
        <f t="array" ref="F486">+numtext(E486)</f>
        <v>CERO PESOS 00/100 M.N.</v>
      </c>
      <c r="G486" s="45">
        <f t="shared" si="61"/>
        <v>0</v>
      </c>
    </row>
    <row r="487" spans="1:7" s="4" customFormat="1" ht="40.5">
      <c r="A487" s="39" t="s">
        <v>610</v>
      </c>
      <c r="B487" s="40" t="s">
        <v>191</v>
      </c>
      <c r="C487" s="41" t="s">
        <v>189</v>
      </c>
      <c r="D487" s="42">
        <v>17</v>
      </c>
      <c r="E487" s="43"/>
      <c r="F487" s="44" t="str">
        <f t="array" ref="F487">+numtext(E487)</f>
        <v>CERO PESOS 00/100 M.N.</v>
      </c>
      <c r="G487" s="45">
        <f t="shared" si="61"/>
        <v>0</v>
      </c>
    </row>
    <row r="488" spans="1:7" s="4" customFormat="1" ht="40.5">
      <c r="A488" s="39" t="s">
        <v>611</v>
      </c>
      <c r="B488" s="40" t="s">
        <v>192</v>
      </c>
      <c r="C488" s="41" t="s">
        <v>193</v>
      </c>
      <c r="D488" s="42">
        <v>347</v>
      </c>
      <c r="E488" s="43"/>
      <c r="F488" s="44" t="str">
        <f t="array" ref="F488">+numtext(E488)</f>
        <v>CERO PESOS 00/100 M.N.</v>
      </c>
      <c r="G488" s="45">
        <f t="shared" si="61"/>
        <v>0</v>
      </c>
    </row>
    <row r="489" spans="1:8" s="1" customFormat="1" ht="14.25">
      <c r="A489" s="46" t="s">
        <v>341</v>
      </c>
      <c r="B489" s="47" t="s">
        <v>195</v>
      </c>
      <c r="C489" s="48"/>
      <c r="D489" s="49"/>
      <c r="E489" s="49"/>
      <c r="F489" s="44"/>
      <c r="G489" s="50">
        <f>SUM(G490:G500)</f>
        <v>0</v>
      </c>
      <c r="H489" s="4"/>
    </row>
    <row r="490" spans="1:7" s="4" customFormat="1" ht="30.4">
      <c r="A490" s="39" t="s">
        <v>612</v>
      </c>
      <c r="B490" s="40" t="s">
        <v>190</v>
      </c>
      <c r="C490" s="41" t="s">
        <v>189</v>
      </c>
      <c r="D490" s="42">
        <v>14</v>
      </c>
      <c r="E490" s="43"/>
      <c r="F490" s="44" t="str">
        <f t="array" ref="F490">+numtext(E490)</f>
        <v>CERO PESOS 00/100 M.N.</v>
      </c>
      <c r="G490" s="45">
        <f t="shared" si="62" ref="G490:G500">+ROUND(D490*E490,2)</f>
        <v>0</v>
      </c>
    </row>
    <row r="491" spans="1:7" s="4" customFormat="1" ht="50.65">
      <c r="A491" s="39" t="s">
        <v>613</v>
      </c>
      <c r="B491" s="40" t="s">
        <v>196</v>
      </c>
      <c r="C491" s="41" t="s">
        <v>22</v>
      </c>
      <c r="D491" s="42">
        <v>11</v>
      </c>
      <c r="E491" s="43"/>
      <c r="F491" s="44" t="str">
        <f t="array" ref="F491">+numtext(E491)</f>
        <v>CERO PESOS 00/100 M.N.</v>
      </c>
      <c r="G491" s="45">
        <f t="shared" si="62"/>
        <v>0</v>
      </c>
    </row>
    <row r="492" spans="1:7" s="4" customFormat="1" ht="30.4">
      <c r="A492" s="39" t="s">
        <v>614</v>
      </c>
      <c r="B492" s="40" t="s">
        <v>197</v>
      </c>
      <c r="C492" s="41" t="s">
        <v>22</v>
      </c>
      <c r="D492" s="42">
        <v>11</v>
      </c>
      <c r="E492" s="43"/>
      <c r="F492" s="44" t="str">
        <f t="array" ref="F492">+numtext(E492)</f>
        <v>CERO PESOS 00/100 M.N.</v>
      </c>
      <c r="G492" s="45">
        <f t="shared" si="62"/>
        <v>0</v>
      </c>
    </row>
    <row r="493" spans="1:7" s="4" customFormat="1" ht="60.75">
      <c r="A493" s="39" t="s">
        <v>615</v>
      </c>
      <c r="B493" s="40" t="s">
        <v>198</v>
      </c>
      <c r="C493" s="41" t="s">
        <v>49</v>
      </c>
      <c r="D493" s="42">
        <v>289</v>
      </c>
      <c r="E493" s="43"/>
      <c r="F493" s="44" t="str">
        <f t="array" ref="F493">+numtext(E493)</f>
        <v>CERO PESOS 00/100 M.N.</v>
      </c>
      <c r="G493" s="45">
        <f t="shared" si="62"/>
        <v>0</v>
      </c>
    </row>
    <row r="494" spans="1:7" s="4" customFormat="1" ht="30.4">
      <c r="A494" s="39" t="s">
        <v>616</v>
      </c>
      <c r="B494" s="40" t="s">
        <v>199</v>
      </c>
      <c r="C494" s="41" t="s">
        <v>22</v>
      </c>
      <c r="D494" s="42">
        <v>27</v>
      </c>
      <c r="E494" s="43"/>
      <c r="F494" s="44" t="str">
        <f t="array" ref="F494">+numtext(E494)</f>
        <v>CERO PESOS 00/100 M.N.</v>
      </c>
      <c r="G494" s="45">
        <f t="shared" si="62"/>
        <v>0</v>
      </c>
    </row>
    <row r="495" spans="1:7" s="4" customFormat="1" ht="40.5">
      <c r="A495" s="39" t="s">
        <v>617</v>
      </c>
      <c r="B495" s="40" t="s">
        <v>200</v>
      </c>
      <c r="C495" s="41" t="s">
        <v>189</v>
      </c>
      <c r="D495" s="42">
        <v>4</v>
      </c>
      <c r="E495" s="43"/>
      <c r="F495" s="44" t="str">
        <f t="array" ref="F495">+numtext(E495)</f>
        <v>CERO PESOS 00/100 M.N.</v>
      </c>
      <c r="G495" s="45">
        <f t="shared" si="62"/>
        <v>0</v>
      </c>
    </row>
    <row r="496" spans="1:7" s="4" customFormat="1" ht="40.5">
      <c r="A496" s="39" t="s">
        <v>618</v>
      </c>
      <c r="B496" s="40" t="s">
        <v>201</v>
      </c>
      <c r="C496" s="41" t="s">
        <v>27</v>
      </c>
      <c r="D496" s="42">
        <v>5</v>
      </c>
      <c r="E496" s="43"/>
      <c r="F496" s="44" t="str">
        <f t="array" ref="F496">+numtext(E496)</f>
        <v>CERO PESOS 00/100 M.N.</v>
      </c>
      <c r="G496" s="45">
        <f t="shared" si="62"/>
        <v>0</v>
      </c>
    </row>
    <row r="497" spans="1:7" s="4" customFormat="1" ht="50.65">
      <c r="A497" s="39" t="s">
        <v>619</v>
      </c>
      <c r="B497" s="40" t="s">
        <v>202</v>
      </c>
      <c r="C497" s="41" t="s">
        <v>27</v>
      </c>
      <c r="D497" s="42">
        <v>29</v>
      </c>
      <c r="E497" s="43"/>
      <c r="F497" s="44" t="str">
        <f t="array" ref="F497">+numtext(E497)</f>
        <v>CERO PESOS 00/100 M.N.</v>
      </c>
      <c r="G497" s="45">
        <f t="shared" si="62"/>
        <v>0</v>
      </c>
    </row>
    <row r="498" spans="1:7" s="4" customFormat="1" ht="30.4">
      <c r="A498" s="39" t="s">
        <v>620</v>
      </c>
      <c r="B498" s="40" t="s">
        <v>203</v>
      </c>
      <c r="C498" s="41" t="s">
        <v>189</v>
      </c>
      <c r="D498" s="42">
        <v>10</v>
      </c>
      <c r="E498" s="43"/>
      <c r="F498" s="44" t="str">
        <f t="array" ref="F498">+numtext(E498)</f>
        <v>CERO PESOS 00/100 M.N.</v>
      </c>
      <c r="G498" s="45">
        <f t="shared" si="62"/>
        <v>0</v>
      </c>
    </row>
    <row r="499" spans="1:7" s="4" customFormat="1" ht="40.5">
      <c r="A499" s="39" t="s">
        <v>621</v>
      </c>
      <c r="B499" s="40" t="s">
        <v>191</v>
      </c>
      <c r="C499" s="41" t="s">
        <v>189</v>
      </c>
      <c r="D499" s="42">
        <v>14</v>
      </c>
      <c r="E499" s="43"/>
      <c r="F499" s="44" t="str">
        <f t="array" ref="F499">+numtext(E499)</f>
        <v>CERO PESOS 00/100 M.N.</v>
      </c>
      <c r="G499" s="45">
        <f t="shared" si="62"/>
        <v>0</v>
      </c>
    </row>
    <row r="500" spans="1:7" s="4" customFormat="1" ht="40.5">
      <c r="A500" s="39" t="s">
        <v>622</v>
      </c>
      <c r="B500" s="40" t="s">
        <v>192</v>
      </c>
      <c r="C500" s="41" t="s">
        <v>193</v>
      </c>
      <c r="D500" s="42">
        <v>272</v>
      </c>
      <c r="E500" s="43"/>
      <c r="F500" s="44" t="str">
        <f t="array" ref="F500">+numtext(E500)</f>
        <v>CERO PESOS 00/100 M.N.</v>
      </c>
      <c r="G500" s="45">
        <f t="shared" si="62"/>
        <v>0</v>
      </c>
    </row>
    <row r="501" spans="1:8" s="1" customFormat="1" ht="14.25">
      <c r="A501" s="46" t="s">
        <v>342</v>
      </c>
      <c r="B501" s="47" t="s">
        <v>205</v>
      </c>
      <c r="C501" s="48"/>
      <c r="D501" s="49"/>
      <c r="E501" s="49"/>
      <c r="F501" s="44"/>
      <c r="G501" s="50">
        <f>SUM(G502:G504)</f>
        <v>0</v>
      </c>
      <c r="H501" s="4"/>
    </row>
    <row r="502" spans="1:7" s="4" customFormat="1" ht="60.75">
      <c r="A502" s="39" t="s">
        <v>623</v>
      </c>
      <c r="B502" s="40" t="s">
        <v>206</v>
      </c>
      <c r="C502" s="41" t="s">
        <v>49</v>
      </c>
      <c r="D502" s="42">
        <v>31</v>
      </c>
      <c r="E502" s="43"/>
      <c r="F502" s="44" t="str">
        <f t="array" ref="F502">+numtext(E502)</f>
        <v>CERO PESOS 00/100 M.N.</v>
      </c>
      <c r="G502" s="45">
        <f t="shared" si="63" ref="G502:G504">+ROUND(D502*E502,2)</f>
        <v>0</v>
      </c>
    </row>
    <row r="503" spans="1:7" s="4" customFormat="1" ht="30.4">
      <c r="A503" s="39" t="s">
        <v>624</v>
      </c>
      <c r="B503" s="40" t="s">
        <v>199</v>
      </c>
      <c r="C503" s="41" t="s">
        <v>22</v>
      </c>
      <c r="D503" s="42">
        <v>14</v>
      </c>
      <c r="E503" s="43"/>
      <c r="F503" s="44" t="str">
        <f t="array" ref="F503">+numtext(E503)</f>
        <v>CERO PESOS 00/100 M.N.</v>
      </c>
      <c r="G503" s="45">
        <f t="shared" si="63"/>
        <v>0</v>
      </c>
    </row>
    <row r="504" spans="1:7" s="4" customFormat="1" ht="40.5">
      <c r="A504" s="39" t="s">
        <v>625</v>
      </c>
      <c r="B504" s="40" t="s">
        <v>207</v>
      </c>
      <c r="C504" s="41" t="s">
        <v>189</v>
      </c>
      <c r="D504" s="42">
        <v>1</v>
      </c>
      <c r="E504" s="43"/>
      <c r="F504" s="44" t="str">
        <f t="array" ref="F504">+numtext(E504)</f>
        <v>CERO PESOS 00/100 M.N.</v>
      </c>
      <c r="G504" s="45">
        <f t="shared" si="63"/>
        <v>0</v>
      </c>
    </row>
    <row r="505" spans="1:8" s="1" customFormat="1" ht="14.25">
      <c r="A505" s="46" t="s">
        <v>343</v>
      </c>
      <c r="B505" s="47" t="s">
        <v>209</v>
      </c>
      <c r="C505" s="48"/>
      <c r="D505" s="49"/>
      <c r="E505" s="49"/>
      <c r="F505" s="44"/>
      <c r="G505" s="50">
        <f>SUM(G506:G510)</f>
        <v>0</v>
      </c>
      <c r="H505" s="4"/>
    </row>
    <row r="506" spans="1:7" s="4" customFormat="1" ht="60.75">
      <c r="A506" s="39" t="s">
        <v>626</v>
      </c>
      <c r="B506" s="40" t="s">
        <v>210</v>
      </c>
      <c r="C506" s="41" t="s">
        <v>49</v>
      </c>
      <c r="D506" s="42">
        <v>1887</v>
      </c>
      <c r="E506" s="43"/>
      <c r="F506" s="44" t="str">
        <f t="array" ref="F506">+numtext(E506)</f>
        <v>CERO PESOS 00/100 M.N.</v>
      </c>
      <c r="G506" s="45">
        <f t="shared" si="64" ref="G506:G510">+ROUND(D506*E506,2)</f>
        <v>0</v>
      </c>
    </row>
    <row r="507" spans="1:7" s="4" customFormat="1" ht="70.9">
      <c r="A507" s="39" t="s">
        <v>627</v>
      </c>
      <c r="B507" s="40" t="s">
        <v>211</v>
      </c>
      <c r="C507" s="41" t="s">
        <v>49</v>
      </c>
      <c r="D507" s="42">
        <v>1887</v>
      </c>
      <c r="E507" s="43"/>
      <c r="F507" s="44" t="str">
        <f t="array" ref="F507">+numtext(E507)</f>
        <v>CERO PESOS 00/100 M.N.</v>
      </c>
      <c r="G507" s="45">
        <f t="shared" si="64"/>
        <v>0</v>
      </c>
    </row>
    <row r="508" spans="1:7" s="4" customFormat="1" ht="30.4">
      <c r="A508" s="39" t="s">
        <v>628</v>
      </c>
      <c r="B508" s="40" t="s">
        <v>212</v>
      </c>
      <c r="C508" s="41" t="s">
        <v>48</v>
      </c>
      <c r="D508" s="42">
        <v>29</v>
      </c>
      <c r="E508" s="43"/>
      <c r="F508" s="44" t="str">
        <f t="array" ref="F508">+numtext(E508)</f>
        <v>CERO PESOS 00/100 M.N.</v>
      </c>
      <c r="G508" s="45">
        <f t="shared" si="64"/>
        <v>0</v>
      </c>
    </row>
    <row r="509" spans="1:7" s="4" customFormat="1" ht="40.5">
      <c r="A509" s="39" t="s">
        <v>629</v>
      </c>
      <c r="B509" s="40" t="s">
        <v>237</v>
      </c>
      <c r="C509" s="41" t="s">
        <v>22</v>
      </c>
      <c r="D509" s="42">
        <v>33</v>
      </c>
      <c r="E509" s="43"/>
      <c r="F509" s="44" t="str">
        <f t="array" ref="F509">+numtext(E509)</f>
        <v>CERO PESOS 00/100 M.N.</v>
      </c>
      <c r="G509" s="45">
        <f t="shared" si="64"/>
        <v>0</v>
      </c>
    </row>
    <row r="510" spans="1:7" s="4" customFormat="1" ht="40.5">
      <c r="A510" s="39" t="s">
        <v>630</v>
      </c>
      <c r="B510" s="40" t="s">
        <v>238</v>
      </c>
      <c r="C510" s="41" t="s">
        <v>48</v>
      </c>
      <c r="D510" s="42">
        <v>14</v>
      </c>
      <c r="E510" s="43"/>
      <c r="F510" s="44" t="str">
        <f t="array" ref="F510">+numtext(E510)</f>
        <v>CERO PESOS 00/100 M.N.</v>
      </c>
      <c r="G510" s="45">
        <f t="shared" si="64"/>
        <v>0</v>
      </c>
    </row>
    <row r="511" spans="1:8" s="1" customFormat="1" ht="14.25">
      <c r="A511" s="46" t="s">
        <v>344</v>
      </c>
      <c r="B511" s="47" t="s">
        <v>214</v>
      </c>
      <c r="C511" s="48"/>
      <c r="D511" s="49"/>
      <c r="E511" s="49"/>
      <c r="F511" s="44"/>
      <c r="G511" s="50">
        <f>SUM(G512:G517)</f>
        <v>0</v>
      </c>
      <c r="H511" s="4"/>
    </row>
    <row r="512" spans="1:7" s="4" customFormat="1" ht="50.65">
      <c r="A512" s="39" t="s">
        <v>631</v>
      </c>
      <c r="B512" s="40" t="s">
        <v>215</v>
      </c>
      <c r="C512" s="41" t="s">
        <v>27</v>
      </c>
      <c r="D512" s="42">
        <v>1</v>
      </c>
      <c r="E512" s="43"/>
      <c r="F512" s="44" t="str">
        <f t="array" ref="F512">+numtext(E512)</f>
        <v>CERO PESOS 00/100 M.N.</v>
      </c>
      <c r="G512" s="45">
        <f t="shared" si="65" ref="G512:G517">+ROUND(D512*E512,2)</f>
        <v>0</v>
      </c>
    </row>
    <row r="513" spans="1:7" s="4" customFormat="1" ht="40.5">
      <c r="A513" s="39" t="s">
        <v>632</v>
      </c>
      <c r="B513" s="40" t="s">
        <v>216</v>
      </c>
      <c r="C513" s="41" t="s">
        <v>27</v>
      </c>
      <c r="D513" s="42">
        <v>1</v>
      </c>
      <c r="E513" s="43"/>
      <c r="F513" s="44" t="str">
        <f t="array" ref="F513">+numtext(E513)</f>
        <v>CERO PESOS 00/100 M.N.</v>
      </c>
      <c r="G513" s="45">
        <f t="shared" si="65"/>
        <v>0</v>
      </c>
    </row>
    <row r="514" spans="1:7" s="4" customFormat="1" ht="40.5">
      <c r="A514" s="39" t="s">
        <v>633</v>
      </c>
      <c r="B514" s="40" t="s">
        <v>217</v>
      </c>
      <c r="C514" s="41" t="s">
        <v>27</v>
      </c>
      <c r="D514" s="42">
        <v>1</v>
      </c>
      <c r="E514" s="43"/>
      <c r="F514" s="44" t="str">
        <f t="array" ref="F514">+numtext(E514)</f>
        <v>CERO PESOS 00/100 M.N.</v>
      </c>
      <c r="G514" s="45">
        <f t="shared" si="65"/>
        <v>0</v>
      </c>
    </row>
    <row r="515" spans="1:7" s="4" customFormat="1" ht="40.5">
      <c r="A515" s="39" t="s">
        <v>634</v>
      </c>
      <c r="B515" s="40" t="s">
        <v>218</v>
      </c>
      <c r="C515" s="41" t="s">
        <v>27</v>
      </c>
      <c r="D515" s="42">
        <v>1</v>
      </c>
      <c r="E515" s="43"/>
      <c r="F515" s="44" t="str">
        <f t="array" ref="F515">+numtext(E515)</f>
        <v>CERO PESOS 00/100 M.N.</v>
      </c>
      <c r="G515" s="45">
        <f t="shared" si="65"/>
        <v>0</v>
      </c>
    </row>
    <row r="516" spans="1:7" s="4" customFormat="1" ht="20.25">
      <c r="A516" s="39" t="s">
        <v>635</v>
      </c>
      <c r="B516" s="40" t="s">
        <v>219</v>
      </c>
      <c r="C516" s="41" t="s">
        <v>189</v>
      </c>
      <c r="D516" s="42">
        <v>0.03200000000000001</v>
      </c>
      <c r="E516" s="43"/>
      <c r="F516" s="44" t="str">
        <f t="array" ref="F516">+numtext(E516)</f>
        <v>CERO PESOS 00/100 M.N.</v>
      </c>
      <c r="G516" s="45">
        <f t="shared" si="65"/>
        <v>0</v>
      </c>
    </row>
    <row r="517" spans="1:7" s="4" customFormat="1" ht="40.5">
      <c r="A517" s="39" t="s">
        <v>136</v>
      </c>
      <c r="B517" s="40" t="s">
        <v>220</v>
      </c>
      <c r="C517" s="41" t="s">
        <v>27</v>
      </c>
      <c r="D517" s="42">
        <v>2</v>
      </c>
      <c r="E517" s="43"/>
      <c r="F517" s="44" t="str">
        <f t="array" ref="F517">+numtext(E517)</f>
        <v>CERO PESOS 00/100 M.N.</v>
      </c>
      <c r="G517" s="45">
        <f t="shared" si="65"/>
        <v>0</v>
      </c>
    </row>
    <row r="518" spans="1:8" s="1" customFormat="1" ht="14.25">
      <c r="A518" s="46" t="s">
        <v>345</v>
      </c>
      <c r="B518" s="47" t="s">
        <v>229</v>
      </c>
      <c r="C518" s="48"/>
      <c r="D518" s="49"/>
      <c r="E518" s="49"/>
      <c r="F518" s="44"/>
      <c r="G518" s="50">
        <f>SUM(G519:G521)</f>
        <v>0</v>
      </c>
      <c r="H518" s="4"/>
    </row>
    <row r="519" spans="1:7" s="4" customFormat="1" ht="50.65">
      <c r="A519" s="39" t="s">
        <v>137</v>
      </c>
      <c r="B519" s="40" t="s">
        <v>230</v>
      </c>
      <c r="C519" s="41" t="s">
        <v>48</v>
      </c>
      <c r="D519" s="42">
        <v>22</v>
      </c>
      <c r="E519" s="43"/>
      <c r="F519" s="44" t="str">
        <f t="array" ref="F519">+numtext(E519)</f>
        <v>CERO PESOS 00/100 M.N.</v>
      </c>
      <c r="G519" s="45">
        <f t="shared" si="66" ref="G519:G521">+ROUND(D519*E519,2)</f>
        <v>0</v>
      </c>
    </row>
    <row r="520" spans="1:7" s="4" customFormat="1" ht="101.25">
      <c r="A520" s="39" t="s">
        <v>138</v>
      </c>
      <c r="B520" s="40" t="s">
        <v>231</v>
      </c>
      <c r="C520" s="41" t="s">
        <v>27</v>
      </c>
      <c r="D520" s="42">
        <v>1</v>
      </c>
      <c r="E520" s="43"/>
      <c r="F520" s="44" t="str">
        <f t="array" ref="F520">+numtext(E520)</f>
        <v>CERO PESOS 00/100 M.N.</v>
      </c>
      <c r="G520" s="45">
        <f t="shared" si="66"/>
        <v>0</v>
      </c>
    </row>
    <row r="521" spans="1:7" s="4" customFormat="1" ht="121.5">
      <c r="A521" s="39" t="s">
        <v>139</v>
      </c>
      <c r="B521" s="40" t="s">
        <v>232</v>
      </c>
      <c r="C521" s="41" t="s">
        <v>27</v>
      </c>
      <c r="D521" s="42">
        <v>1</v>
      </c>
      <c r="E521" s="43"/>
      <c r="F521" s="44" t="str">
        <f t="array" ref="F521">+numtext(E521)</f>
        <v>CERO PESOS 00/100 M.N.</v>
      </c>
      <c r="G521" s="45">
        <f t="shared" si="66"/>
        <v>0</v>
      </c>
    </row>
    <row r="522" spans="1:8" s="1" customFormat="1" ht="14.25">
      <c r="A522" s="46" t="s">
        <v>346</v>
      </c>
      <c r="B522" s="47" t="s">
        <v>234</v>
      </c>
      <c r="C522" s="48"/>
      <c r="D522" s="49"/>
      <c r="E522" s="49"/>
      <c r="F522" s="44"/>
      <c r="G522" s="50">
        <f>SUM(G523:G524)</f>
        <v>0</v>
      </c>
      <c r="H522" s="4"/>
    </row>
    <row r="523" spans="1:7" s="4" customFormat="1" ht="20.25">
      <c r="A523" s="39" t="s">
        <v>140</v>
      </c>
      <c r="B523" s="40" t="s">
        <v>235</v>
      </c>
      <c r="C523" s="41" t="s">
        <v>22</v>
      </c>
      <c r="D523" s="42">
        <v>116</v>
      </c>
      <c r="E523" s="43"/>
      <c r="F523" s="44" t="str">
        <f t="array" ref="F523">+numtext(E523)</f>
        <v>CERO PESOS 00/100 M.N.</v>
      </c>
      <c r="G523" s="45">
        <f t="shared" si="67" ref="G523:G524">+ROUND(D523*E523,2)</f>
        <v>0</v>
      </c>
    </row>
    <row r="524" spans="1:7" s="4" customFormat="1" ht="20.25">
      <c r="A524" s="39" t="s">
        <v>141</v>
      </c>
      <c r="B524" s="40" t="s">
        <v>236</v>
      </c>
      <c r="C524" s="41" t="s">
        <v>22</v>
      </c>
      <c r="D524" s="42">
        <v>116</v>
      </c>
      <c r="E524" s="43"/>
      <c r="F524" s="44" t="str">
        <f t="array" ref="F524">+numtext(E524)</f>
        <v>CERO PESOS 00/100 M.N.</v>
      </c>
      <c r="G524" s="45">
        <f t="shared" si="67"/>
        <v>0</v>
      </c>
    </row>
    <row r="525" spans="1:8" s="1" customFormat="1" ht="26.25">
      <c r="A525" s="34" t="s">
        <v>48</v>
      </c>
      <c r="B525" s="35" t="s">
        <v>654</v>
      </c>
      <c r="C525" s="36"/>
      <c r="D525" s="37"/>
      <c r="E525" s="38"/>
      <c r="F525" s="38"/>
      <c r="G525" s="33">
        <f>+G526+G534+G546+G550+G556+G563+G572+G574</f>
        <v>0</v>
      </c>
      <c r="H525" s="4"/>
    </row>
    <row r="526" spans="1:8" s="1" customFormat="1" ht="14.25">
      <c r="A526" s="46" t="s">
        <v>347</v>
      </c>
      <c r="B526" s="47" t="s">
        <v>184</v>
      </c>
      <c r="C526" s="48"/>
      <c r="D526" s="49"/>
      <c r="E526" s="49"/>
      <c r="F526" s="44"/>
      <c r="G526" s="50">
        <f>SUM(G527:G533)</f>
        <v>0</v>
      </c>
      <c r="H526" s="4"/>
    </row>
    <row r="527" spans="1:7" s="4" customFormat="1" ht="40.5">
      <c r="A527" s="39" t="s">
        <v>142</v>
      </c>
      <c r="B527" s="40" t="s">
        <v>185</v>
      </c>
      <c r="C527" s="41" t="s">
        <v>22</v>
      </c>
      <c r="D527" s="42">
        <v>116</v>
      </c>
      <c r="E527" s="43"/>
      <c r="F527" s="44" t="str">
        <f t="array" ref="F527">+numtext(E527)</f>
        <v>CERO PESOS 00/100 M.N.</v>
      </c>
      <c r="G527" s="45">
        <f>+ROUND(D527*E527,2)</f>
        <v>0</v>
      </c>
    </row>
    <row r="528" spans="1:7" s="4" customFormat="1" ht="30.4">
      <c r="A528" s="39" t="s">
        <v>143</v>
      </c>
      <c r="B528" s="40" t="s">
        <v>186</v>
      </c>
      <c r="C528" s="41" t="s">
        <v>48</v>
      </c>
      <c r="D528" s="42">
        <v>75</v>
      </c>
      <c r="E528" s="43"/>
      <c r="F528" s="44" t="str">
        <f t="array" ref="F528">+numtext(E528)</f>
        <v>CERO PESOS 00/100 M.N.</v>
      </c>
      <c r="G528" s="45">
        <f>+ROUND(D528*E528,2)</f>
        <v>0</v>
      </c>
    </row>
    <row r="529" spans="1:7" s="4" customFormat="1" ht="60.75">
      <c r="A529" s="39" t="s">
        <v>144</v>
      </c>
      <c r="B529" s="40" t="s">
        <v>187</v>
      </c>
      <c r="C529" s="41" t="s">
        <v>48</v>
      </c>
      <c r="D529" s="42">
        <v>75</v>
      </c>
      <c r="E529" s="43"/>
      <c r="F529" s="44" t="str">
        <f t="array" ref="F529">+numtext(E529)</f>
        <v>CERO PESOS 00/100 M.N.</v>
      </c>
      <c r="G529" s="45">
        <f>+ROUND(D529*E529,2)</f>
        <v>0</v>
      </c>
    </row>
    <row r="530" spans="1:7" s="4" customFormat="1" ht="50.65">
      <c r="A530" s="39" t="s">
        <v>145</v>
      </c>
      <c r="B530" s="40" t="s">
        <v>188</v>
      </c>
      <c r="C530" s="41" t="s">
        <v>189</v>
      </c>
      <c r="D530" s="42">
        <v>17</v>
      </c>
      <c r="E530" s="43"/>
      <c r="F530" s="44" t="str">
        <f t="array" ref="F530">+numtext(E530)</f>
        <v>CERO PESOS 00/100 M.N.</v>
      </c>
      <c r="G530" s="45">
        <f t="shared" si="68" ref="G530:G533">+ROUND(D530*E530,2)</f>
        <v>0</v>
      </c>
    </row>
    <row r="531" spans="1:7" s="4" customFormat="1" ht="30.4">
      <c r="A531" s="39" t="s">
        <v>146</v>
      </c>
      <c r="B531" s="40" t="s">
        <v>190</v>
      </c>
      <c r="C531" s="41" t="s">
        <v>189</v>
      </c>
      <c r="D531" s="42">
        <v>6</v>
      </c>
      <c r="E531" s="43"/>
      <c r="F531" s="44" t="str">
        <f t="array" ref="F531">+numtext(E531)</f>
        <v>CERO PESOS 00/100 M.N.</v>
      </c>
      <c r="G531" s="45">
        <f t="shared" si="68"/>
        <v>0</v>
      </c>
    </row>
    <row r="532" spans="1:7" s="4" customFormat="1" ht="40.5">
      <c r="A532" s="39" t="s">
        <v>147</v>
      </c>
      <c r="B532" s="40" t="s">
        <v>191</v>
      </c>
      <c r="C532" s="41" t="s">
        <v>189</v>
      </c>
      <c r="D532" s="42">
        <v>17</v>
      </c>
      <c r="E532" s="43"/>
      <c r="F532" s="44" t="str">
        <f t="array" ref="F532">+numtext(E532)</f>
        <v>CERO PESOS 00/100 M.N.</v>
      </c>
      <c r="G532" s="45">
        <f t="shared" si="68"/>
        <v>0</v>
      </c>
    </row>
    <row r="533" spans="1:7" s="4" customFormat="1" ht="40.5">
      <c r="A533" s="39" t="s">
        <v>148</v>
      </c>
      <c r="B533" s="40" t="s">
        <v>192</v>
      </c>
      <c r="C533" s="41" t="s">
        <v>193</v>
      </c>
      <c r="D533" s="42">
        <v>347</v>
      </c>
      <c r="E533" s="43"/>
      <c r="F533" s="44" t="str">
        <f t="array" ref="F533">+numtext(E533)</f>
        <v>CERO PESOS 00/100 M.N.</v>
      </c>
      <c r="G533" s="45">
        <f t="shared" si="68"/>
        <v>0</v>
      </c>
    </row>
    <row r="534" spans="1:8" s="1" customFormat="1" ht="14.25">
      <c r="A534" s="46" t="s">
        <v>22</v>
      </c>
      <c r="B534" s="47" t="s">
        <v>195</v>
      </c>
      <c r="C534" s="48"/>
      <c r="D534" s="49"/>
      <c r="E534" s="49"/>
      <c r="F534" s="44"/>
      <c r="G534" s="50">
        <f>SUM(G535:G545)</f>
        <v>0</v>
      </c>
      <c r="H534" s="4"/>
    </row>
    <row r="535" spans="1:7" s="4" customFormat="1" ht="30.4">
      <c r="A535" s="39" t="s">
        <v>149</v>
      </c>
      <c r="B535" s="40" t="s">
        <v>190</v>
      </c>
      <c r="C535" s="41" t="s">
        <v>189</v>
      </c>
      <c r="D535" s="42">
        <v>14</v>
      </c>
      <c r="E535" s="43"/>
      <c r="F535" s="44" t="str">
        <f t="array" ref="F535">+numtext(E535)</f>
        <v>CERO PESOS 00/100 M.N.</v>
      </c>
      <c r="G535" s="45">
        <f t="shared" si="69" ref="G535:G545">+ROUND(D535*E535,2)</f>
        <v>0</v>
      </c>
    </row>
    <row r="536" spans="1:7" s="4" customFormat="1" ht="50.65">
      <c r="A536" s="39" t="s">
        <v>150</v>
      </c>
      <c r="B536" s="40" t="s">
        <v>196</v>
      </c>
      <c r="C536" s="41" t="s">
        <v>22</v>
      </c>
      <c r="D536" s="42">
        <v>11</v>
      </c>
      <c r="E536" s="43"/>
      <c r="F536" s="44" t="str">
        <f t="array" ref="F536">+numtext(E536)</f>
        <v>CERO PESOS 00/100 M.N.</v>
      </c>
      <c r="G536" s="45">
        <f t="shared" si="69"/>
        <v>0</v>
      </c>
    </row>
    <row r="537" spans="1:7" s="4" customFormat="1" ht="30.4">
      <c r="A537" s="39" t="s">
        <v>151</v>
      </c>
      <c r="B537" s="40" t="s">
        <v>197</v>
      </c>
      <c r="C537" s="41" t="s">
        <v>22</v>
      </c>
      <c r="D537" s="42">
        <v>11</v>
      </c>
      <c r="E537" s="43"/>
      <c r="F537" s="44" t="str">
        <f t="array" ref="F537">+numtext(E537)</f>
        <v>CERO PESOS 00/100 M.N.</v>
      </c>
      <c r="G537" s="45">
        <f t="shared" si="69"/>
        <v>0</v>
      </c>
    </row>
    <row r="538" spans="1:7" s="4" customFormat="1" ht="60.75">
      <c r="A538" s="39" t="s">
        <v>152</v>
      </c>
      <c r="B538" s="40" t="s">
        <v>198</v>
      </c>
      <c r="C538" s="41" t="s">
        <v>49</v>
      </c>
      <c r="D538" s="42">
        <v>289</v>
      </c>
      <c r="E538" s="43"/>
      <c r="F538" s="44" t="str">
        <f t="array" ref="F538">+numtext(E538)</f>
        <v>CERO PESOS 00/100 M.N.</v>
      </c>
      <c r="G538" s="45">
        <f t="shared" si="69"/>
        <v>0</v>
      </c>
    </row>
    <row r="539" spans="1:7" s="4" customFormat="1" ht="30.4">
      <c r="A539" s="39" t="s">
        <v>153</v>
      </c>
      <c r="B539" s="40" t="s">
        <v>199</v>
      </c>
      <c r="C539" s="41" t="s">
        <v>22</v>
      </c>
      <c r="D539" s="42">
        <v>27</v>
      </c>
      <c r="E539" s="43"/>
      <c r="F539" s="44" t="str">
        <f t="array" ref="F539">+numtext(E539)</f>
        <v>CERO PESOS 00/100 M.N.</v>
      </c>
      <c r="G539" s="45">
        <f t="shared" si="69"/>
        <v>0</v>
      </c>
    </row>
    <row r="540" spans="1:7" s="4" customFormat="1" ht="40.5">
      <c r="A540" s="39" t="s">
        <v>154</v>
      </c>
      <c r="B540" s="40" t="s">
        <v>200</v>
      </c>
      <c r="C540" s="41" t="s">
        <v>189</v>
      </c>
      <c r="D540" s="42">
        <v>4</v>
      </c>
      <c r="E540" s="43"/>
      <c r="F540" s="44" t="str">
        <f t="array" ref="F540">+numtext(E540)</f>
        <v>CERO PESOS 00/100 M.N.</v>
      </c>
      <c r="G540" s="45">
        <f t="shared" si="69"/>
        <v>0</v>
      </c>
    </row>
    <row r="541" spans="1:7" s="4" customFormat="1" ht="40.5">
      <c r="A541" s="39" t="s">
        <v>155</v>
      </c>
      <c r="B541" s="40" t="s">
        <v>201</v>
      </c>
      <c r="C541" s="41" t="s">
        <v>27</v>
      </c>
      <c r="D541" s="42">
        <v>5</v>
      </c>
      <c r="E541" s="43"/>
      <c r="F541" s="44" t="str">
        <f t="array" ref="F541">+numtext(E541)</f>
        <v>CERO PESOS 00/100 M.N.</v>
      </c>
      <c r="G541" s="45">
        <f t="shared" si="69"/>
        <v>0</v>
      </c>
    </row>
    <row r="542" spans="1:7" s="4" customFormat="1" ht="50.65">
      <c r="A542" s="39" t="s">
        <v>156</v>
      </c>
      <c r="B542" s="40" t="s">
        <v>202</v>
      </c>
      <c r="C542" s="41" t="s">
        <v>27</v>
      </c>
      <c r="D542" s="42">
        <v>29</v>
      </c>
      <c r="E542" s="43"/>
      <c r="F542" s="44" t="str">
        <f t="array" ref="F542">+numtext(E542)</f>
        <v>CERO PESOS 00/100 M.N.</v>
      </c>
      <c r="G542" s="45">
        <f t="shared" si="69"/>
        <v>0</v>
      </c>
    </row>
    <row r="543" spans="1:7" s="4" customFormat="1" ht="30.4">
      <c r="A543" s="39" t="s">
        <v>157</v>
      </c>
      <c r="B543" s="40" t="s">
        <v>203</v>
      </c>
      <c r="C543" s="41" t="s">
        <v>189</v>
      </c>
      <c r="D543" s="42">
        <v>10</v>
      </c>
      <c r="E543" s="43"/>
      <c r="F543" s="44" t="str">
        <f t="array" ref="F543">+numtext(E543)</f>
        <v>CERO PESOS 00/100 M.N.</v>
      </c>
      <c r="G543" s="45">
        <f t="shared" si="69"/>
        <v>0</v>
      </c>
    </row>
    <row r="544" spans="1:7" s="4" customFormat="1" ht="40.5">
      <c r="A544" s="39" t="s">
        <v>158</v>
      </c>
      <c r="B544" s="40" t="s">
        <v>191</v>
      </c>
      <c r="C544" s="41" t="s">
        <v>189</v>
      </c>
      <c r="D544" s="42">
        <v>14</v>
      </c>
      <c r="E544" s="43"/>
      <c r="F544" s="44" t="str">
        <f t="array" ref="F544">+numtext(E544)</f>
        <v>CERO PESOS 00/100 M.N.</v>
      </c>
      <c r="G544" s="45">
        <f t="shared" si="69"/>
        <v>0</v>
      </c>
    </row>
    <row r="545" spans="1:7" s="4" customFormat="1" ht="40.5">
      <c r="A545" s="39" t="s">
        <v>159</v>
      </c>
      <c r="B545" s="40" t="s">
        <v>192</v>
      </c>
      <c r="C545" s="41" t="s">
        <v>193</v>
      </c>
      <c r="D545" s="42">
        <v>272</v>
      </c>
      <c r="E545" s="43"/>
      <c r="F545" s="44" t="str">
        <f t="array" ref="F545">+numtext(E545)</f>
        <v>CERO PESOS 00/100 M.N.</v>
      </c>
      <c r="G545" s="45">
        <f t="shared" si="69"/>
        <v>0</v>
      </c>
    </row>
    <row r="546" spans="1:8" s="1" customFormat="1" ht="14.25">
      <c r="A546" s="46" t="s">
        <v>189</v>
      </c>
      <c r="B546" s="47" t="s">
        <v>205</v>
      </c>
      <c r="C546" s="48"/>
      <c r="D546" s="49"/>
      <c r="E546" s="49"/>
      <c r="F546" s="44"/>
      <c r="G546" s="50">
        <f>SUM(G547:G549)</f>
        <v>0</v>
      </c>
      <c r="H546" s="4"/>
    </row>
    <row r="547" spans="1:7" s="4" customFormat="1" ht="60.75">
      <c r="A547" s="39" t="s">
        <v>160</v>
      </c>
      <c r="B547" s="40" t="s">
        <v>206</v>
      </c>
      <c r="C547" s="41" t="s">
        <v>49</v>
      </c>
      <c r="D547" s="42">
        <v>31</v>
      </c>
      <c r="E547" s="43"/>
      <c r="F547" s="44" t="str">
        <f t="array" ref="F547">+numtext(E547)</f>
        <v>CERO PESOS 00/100 M.N.</v>
      </c>
      <c r="G547" s="45">
        <f t="shared" si="70" ref="G547:G549">+ROUND(D547*E547,2)</f>
        <v>0</v>
      </c>
    </row>
    <row r="548" spans="1:7" s="4" customFormat="1" ht="30.4">
      <c r="A548" s="39" t="s">
        <v>161</v>
      </c>
      <c r="B548" s="40" t="s">
        <v>199</v>
      </c>
      <c r="C548" s="41" t="s">
        <v>22</v>
      </c>
      <c r="D548" s="42">
        <v>14</v>
      </c>
      <c r="E548" s="43"/>
      <c r="F548" s="44" t="str">
        <f t="array" ref="F548">+numtext(E548)</f>
        <v>CERO PESOS 00/100 M.N.</v>
      </c>
      <c r="G548" s="45">
        <f t="shared" si="70"/>
        <v>0</v>
      </c>
    </row>
    <row r="549" spans="1:7" s="4" customFormat="1" ht="40.5">
      <c r="A549" s="39" t="s">
        <v>162</v>
      </c>
      <c r="B549" s="40" t="s">
        <v>207</v>
      </c>
      <c r="C549" s="41" t="s">
        <v>189</v>
      </c>
      <c r="D549" s="42">
        <v>1</v>
      </c>
      <c r="E549" s="43"/>
      <c r="F549" s="44" t="str">
        <f t="array" ref="F549">+numtext(E549)</f>
        <v>CERO PESOS 00/100 M.N.</v>
      </c>
      <c r="G549" s="45">
        <f t="shared" si="70"/>
        <v>0</v>
      </c>
    </row>
    <row r="550" spans="1:8" s="1" customFormat="1" ht="14.25">
      <c r="A550" s="46" t="s">
        <v>348</v>
      </c>
      <c r="B550" s="47" t="s">
        <v>209</v>
      </c>
      <c r="C550" s="48"/>
      <c r="D550" s="49"/>
      <c r="E550" s="49"/>
      <c r="F550" s="44"/>
      <c r="G550" s="50">
        <f>SUM(G551:G555)</f>
        <v>0</v>
      </c>
      <c r="H550" s="4"/>
    </row>
    <row r="551" spans="1:7" s="4" customFormat="1" ht="60.75">
      <c r="A551" s="39" t="s">
        <v>163</v>
      </c>
      <c r="B551" s="40" t="s">
        <v>210</v>
      </c>
      <c r="C551" s="41" t="s">
        <v>49</v>
      </c>
      <c r="D551" s="42">
        <v>1887</v>
      </c>
      <c r="E551" s="43"/>
      <c r="F551" s="44" t="str">
        <f t="array" ref="F551">+numtext(E551)</f>
        <v>CERO PESOS 00/100 M.N.</v>
      </c>
      <c r="G551" s="45">
        <f t="shared" si="71" ref="G551:G555">+ROUND(D551*E551,2)</f>
        <v>0</v>
      </c>
    </row>
    <row r="552" spans="1:7" s="4" customFormat="1" ht="70.9">
      <c r="A552" s="39" t="s">
        <v>164</v>
      </c>
      <c r="B552" s="40" t="s">
        <v>211</v>
      </c>
      <c r="C552" s="41" t="s">
        <v>49</v>
      </c>
      <c r="D552" s="42">
        <v>1887</v>
      </c>
      <c r="E552" s="43"/>
      <c r="F552" s="44" t="str">
        <f t="array" ref="F552">+numtext(E552)</f>
        <v>CERO PESOS 00/100 M.N.</v>
      </c>
      <c r="G552" s="45">
        <f t="shared" si="71"/>
        <v>0</v>
      </c>
    </row>
    <row r="553" spans="1:7" s="4" customFormat="1" ht="30.4">
      <c r="A553" s="39" t="s">
        <v>165</v>
      </c>
      <c r="B553" s="40" t="s">
        <v>212</v>
      </c>
      <c r="C553" s="41" t="s">
        <v>48</v>
      </c>
      <c r="D553" s="42">
        <v>29</v>
      </c>
      <c r="E553" s="43"/>
      <c r="F553" s="44" t="str">
        <f t="array" ref="F553">+numtext(E553)</f>
        <v>CERO PESOS 00/100 M.N.</v>
      </c>
      <c r="G553" s="45">
        <f t="shared" si="71"/>
        <v>0</v>
      </c>
    </row>
    <row r="554" spans="1:7" s="4" customFormat="1" ht="40.5">
      <c r="A554" s="39" t="s">
        <v>636</v>
      </c>
      <c r="B554" s="40" t="s">
        <v>237</v>
      </c>
      <c r="C554" s="41" t="s">
        <v>22</v>
      </c>
      <c r="D554" s="42">
        <v>33</v>
      </c>
      <c r="E554" s="43"/>
      <c r="F554" s="44" t="str">
        <f t="array" ref="F554">+numtext(E554)</f>
        <v>CERO PESOS 00/100 M.N.</v>
      </c>
      <c r="G554" s="45">
        <f t="shared" si="71"/>
        <v>0</v>
      </c>
    </row>
    <row r="555" spans="1:7" s="4" customFormat="1" ht="40.5">
      <c r="A555" s="39" t="s">
        <v>637</v>
      </c>
      <c r="B555" s="40" t="s">
        <v>238</v>
      </c>
      <c r="C555" s="41" t="s">
        <v>48</v>
      </c>
      <c r="D555" s="42">
        <v>14</v>
      </c>
      <c r="E555" s="43"/>
      <c r="F555" s="44" t="str">
        <f t="array" ref="F555">+numtext(E555)</f>
        <v>CERO PESOS 00/100 M.N.</v>
      </c>
      <c r="G555" s="45">
        <f t="shared" si="71"/>
        <v>0</v>
      </c>
    </row>
    <row r="556" spans="1:8" s="1" customFormat="1" ht="14.25">
      <c r="A556" s="46" t="s">
        <v>349</v>
      </c>
      <c r="B556" s="47" t="s">
        <v>214</v>
      </c>
      <c r="C556" s="48"/>
      <c r="D556" s="49"/>
      <c r="E556" s="49"/>
      <c r="F556" s="44"/>
      <c r="G556" s="50">
        <f>SUM(G557:G562)</f>
        <v>0</v>
      </c>
      <c r="H556" s="4"/>
    </row>
    <row r="557" spans="1:7" s="4" customFormat="1" ht="50.65">
      <c r="A557" s="39" t="s">
        <v>166</v>
      </c>
      <c r="B557" s="40" t="s">
        <v>215</v>
      </c>
      <c r="C557" s="41" t="s">
        <v>27</v>
      </c>
      <c r="D557" s="42">
        <v>1</v>
      </c>
      <c r="E557" s="43"/>
      <c r="F557" s="44" t="str">
        <f t="array" ref="F557">+numtext(E557)</f>
        <v>CERO PESOS 00/100 M.N.</v>
      </c>
      <c r="G557" s="45">
        <f t="shared" si="72" ref="G557:G562">+ROUND(D557*E557,2)</f>
        <v>0</v>
      </c>
    </row>
    <row r="558" spans="1:7" s="4" customFormat="1" ht="40.5">
      <c r="A558" s="39" t="s">
        <v>167</v>
      </c>
      <c r="B558" s="40" t="s">
        <v>216</v>
      </c>
      <c r="C558" s="41" t="s">
        <v>27</v>
      </c>
      <c r="D558" s="42">
        <v>1</v>
      </c>
      <c r="E558" s="43"/>
      <c r="F558" s="44" t="str">
        <f t="array" ref="F558">+numtext(E558)</f>
        <v>CERO PESOS 00/100 M.N.</v>
      </c>
      <c r="G558" s="45">
        <f t="shared" si="72"/>
        <v>0</v>
      </c>
    </row>
    <row r="559" spans="1:7" s="4" customFormat="1" ht="40.5">
      <c r="A559" s="39" t="s">
        <v>168</v>
      </c>
      <c r="B559" s="40" t="s">
        <v>217</v>
      </c>
      <c r="C559" s="41" t="s">
        <v>27</v>
      </c>
      <c r="D559" s="42">
        <v>1</v>
      </c>
      <c r="E559" s="43"/>
      <c r="F559" s="44" t="str">
        <f t="array" ref="F559">+numtext(E559)</f>
        <v>CERO PESOS 00/100 M.N.</v>
      </c>
      <c r="G559" s="45">
        <f t="shared" si="72"/>
        <v>0</v>
      </c>
    </row>
    <row r="560" spans="1:7" s="4" customFormat="1" ht="40.5">
      <c r="A560" s="39" t="s">
        <v>169</v>
      </c>
      <c r="B560" s="40" t="s">
        <v>218</v>
      </c>
      <c r="C560" s="41" t="s">
        <v>27</v>
      </c>
      <c r="D560" s="42">
        <v>1</v>
      </c>
      <c r="E560" s="43"/>
      <c r="F560" s="44" t="str">
        <f t="array" ref="F560">+numtext(E560)</f>
        <v>CERO PESOS 00/100 M.N.</v>
      </c>
      <c r="G560" s="45">
        <f t="shared" si="72"/>
        <v>0</v>
      </c>
    </row>
    <row r="561" spans="1:7" s="4" customFormat="1" ht="20.25">
      <c r="A561" s="39" t="s">
        <v>170</v>
      </c>
      <c r="B561" s="40" t="s">
        <v>219</v>
      </c>
      <c r="C561" s="41" t="s">
        <v>189</v>
      </c>
      <c r="D561" s="42">
        <v>0.03200000000000001</v>
      </c>
      <c r="E561" s="43"/>
      <c r="F561" s="44" t="str">
        <f t="array" ref="F561">+numtext(E561)</f>
        <v>CERO PESOS 00/100 M.N.</v>
      </c>
      <c r="G561" s="45">
        <f t="shared" si="72"/>
        <v>0</v>
      </c>
    </row>
    <row r="562" spans="1:7" s="4" customFormat="1" ht="40.5">
      <c r="A562" s="39" t="s">
        <v>171</v>
      </c>
      <c r="B562" s="40" t="s">
        <v>220</v>
      </c>
      <c r="C562" s="41" t="s">
        <v>27</v>
      </c>
      <c r="D562" s="42">
        <v>2</v>
      </c>
      <c r="E562" s="43"/>
      <c r="F562" s="44" t="str">
        <f t="array" ref="F562">+numtext(E562)</f>
        <v>CERO PESOS 00/100 M.N.</v>
      </c>
      <c r="G562" s="45">
        <f t="shared" si="72"/>
        <v>0</v>
      </c>
    </row>
    <row r="563" spans="1:8" s="1" customFormat="1" ht="14.25">
      <c r="A563" s="46" t="s">
        <v>350</v>
      </c>
      <c r="B563" s="47" t="s">
        <v>222</v>
      </c>
      <c r="C563" s="48"/>
      <c r="D563" s="49"/>
      <c r="E563" s="49"/>
      <c r="F563" s="44"/>
      <c r="G563" s="50">
        <f>SUM(G564:G571)</f>
        <v>0</v>
      </c>
      <c r="H563" s="4"/>
    </row>
    <row r="564" spans="1:7" s="4" customFormat="1" ht="50.65">
      <c r="A564" s="39" t="s">
        <v>172</v>
      </c>
      <c r="B564" s="40" t="s">
        <v>196</v>
      </c>
      <c r="C564" s="41" t="s">
        <v>22</v>
      </c>
      <c r="D564" s="42">
        <v>60</v>
      </c>
      <c r="E564" s="43"/>
      <c r="F564" s="44" t="str">
        <f t="array" ref="F564">+numtext(E564)</f>
        <v>CERO PESOS 00/100 M.N.</v>
      </c>
      <c r="G564" s="45">
        <f t="shared" si="73" ref="G564:G571">+ROUND(D564*E564,2)</f>
        <v>0</v>
      </c>
    </row>
    <row r="565" spans="1:7" s="4" customFormat="1" ht="30.4">
      <c r="A565" s="39" t="s">
        <v>173</v>
      </c>
      <c r="B565" s="40" t="s">
        <v>203</v>
      </c>
      <c r="C565" s="41" t="s">
        <v>189</v>
      </c>
      <c r="D565" s="42">
        <v>12</v>
      </c>
      <c r="E565" s="43"/>
      <c r="F565" s="44" t="str">
        <f t="array" ref="F565">+numtext(E565)</f>
        <v>CERO PESOS 00/100 M.N.</v>
      </c>
      <c r="G565" s="45">
        <f t="shared" si="73"/>
        <v>0</v>
      </c>
    </row>
    <row r="566" spans="1:7" s="4" customFormat="1" ht="40.5">
      <c r="A566" s="39" t="s">
        <v>174</v>
      </c>
      <c r="B566" s="40" t="s">
        <v>223</v>
      </c>
      <c r="C566" s="41" t="s">
        <v>22</v>
      </c>
      <c r="D566" s="42">
        <v>60</v>
      </c>
      <c r="E566" s="43"/>
      <c r="F566" s="44" t="str">
        <f t="array" ref="F566">+numtext(E566)</f>
        <v>CERO PESOS 00/100 M.N.</v>
      </c>
      <c r="G566" s="45">
        <f t="shared" si="73"/>
        <v>0</v>
      </c>
    </row>
    <row r="567" spans="1:7" s="4" customFormat="1" ht="30.4">
      <c r="A567" s="39" t="s">
        <v>175</v>
      </c>
      <c r="B567" s="40" t="s">
        <v>186</v>
      </c>
      <c r="C567" s="41" t="s">
        <v>48</v>
      </c>
      <c r="D567" s="42">
        <v>46.41</v>
      </c>
      <c r="E567" s="43"/>
      <c r="F567" s="44" t="str">
        <f t="array" ref="F567">+numtext(E567)</f>
        <v>CERO PESOS 00/100 M.N.</v>
      </c>
      <c r="G567" s="45">
        <f t="shared" si="73"/>
        <v>0</v>
      </c>
    </row>
    <row r="568" spans="1:7" s="4" customFormat="1" ht="60.75">
      <c r="A568" s="39" t="s">
        <v>176</v>
      </c>
      <c r="B568" s="40" t="s">
        <v>224</v>
      </c>
      <c r="C568" s="41" t="s">
        <v>27</v>
      </c>
      <c r="D568" s="42">
        <v>1</v>
      </c>
      <c r="E568" s="43"/>
      <c r="F568" s="44" t="str">
        <f t="array" ref="F568">+numtext(E568)</f>
        <v>CERO PESOS 00/100 M.N.</v>
      </c>
      <c r="G568" s="45">
        <f t="shared" si="73"/>
        <v>0</v>
      </c>
    </row>
    <row r="569" spans="1:7" s="4" customFormat="1" ht="70.9">
      <c r="A569" s="39" t="s">
        <v>177</v>
      </c>
      <c r="B569" s="40" t="s">
        <v>225</v>
      </c>
      <c r="C569" s="41" t="s">
        <v>48</v>
      </c>
      <c r="D569" s="42">
        <v>19.81</v>
      </c>
      <c r="E569" s="43"/>
      <c r="F569" s="44" t="str">
        <f t="array" ref="F569">+numtext(E569)</f>
        <v>CERO PESOS 00/100 M.N.</v>
      </c>
      <c r="G569" s="45">
        <f t="shared" si="73"/>
        <v>0</v>
      </c>
    </row>
    <row r="570" spans="1:7" s="4" customFormat="1" ht="40.5">
      <c r="A570" s="39" t="s">
        <v>178</v>
      </c>
      <c r="B570" s="40" t="s">
        <v>226</v>
      </c>
      <c r="C570" s="41" t="s">
        <v>27</v>
      </c>
      <c r="D570" s="42">
        <v>6</v>
      </c>
      <c r="E570" s="43"/>
      <c r="F570" s="44" t="str">
        <f t="array" ref="F570">+numtext(E570)</f>
        <v>CERO PESOS 00/100 M.N.</v>
      </c>
      <c r="G570" s="45">
        <f t="shared" si="73"/>
        <v>0</v>
      </c>
    </row>
    <row r="571" spans="1:7" s="4" customFormat="1" ht="91.15">
      <c r="A571" s="39" t="s">
        <v>179</v>
      </c>
      <c r="B571" s="40" t="s">
        <v>227</v>
      </c>
      <c r="C571" s="41" t="s">
        <v>27</v>
      </c>
      <c r="D571" s="42">
        <v>3</v>
      </c>
      <c r="E571" s="43"/>
      <c r="F571" s="44" t="str">
        <f t="array" ref="F571">+numtext(E571)</f>
        <v>CERO PESOS 00/100 M.N.</v>
      </c>
      <c r="G571" s="45">
        <f t="shared" si="73"/>
        <v>0</v>
      </c>
    </row>
    <row r="572" spans="1:8" s="1" customFormat="1" ht="14.25">
      <c r="A572" s="46" t="s">
        <v>638</v>
      </c>
      <c r="B572" s="47" t="s">
        <v>229</v>
      </c>
      <c r="C572" s="48"/>
      <c r="D572" s="49"/>
      <c r="E572" s="49"/>
      <c r="F572" s="44"/>
      <c r="G572" s="50">
        <f>SUM(G573)</f>
        <v>0</v>
      </c>
      <c r="H572" s="4"/>
    </row>
    <row r="573" spans="1:7" s="4" customFormat="1" ht="121.5">
      <c r="A573" s="39" t="s">
        <v>180</v>
      </c>
      <c r="B573" s="40" t="s">
        <v>232</v>
      </c>
      <c r="C573" s="41" t="s">
        <v>27</v>
      </c>
      <c r="D573" s="42">
        <v>1</v>
      </c>
      <c r="E573" s="43"/>
      <c r="F573" s="44" t="str">
        <f t="array" ref="F573">+numtext(E573)</f>
        <v>CERO PESOS 00/100 M.N.</v>
      </c>
      <c r="G573" s="45">
        <f t="shared" si="74" ref="G573">+ROUND(D573*E573,2)</f>
        <v>0</v>
      </c>
    </row>
    <row r="574" spans="1:8" s="1" customFormat="1" ht="14.25">
      <c r="A574" s="46" t="s">
        <v>639</v>
      </c>
      <c r="B574" s="47" t="s">
        <v>234</v>
      </c>
      <c r="C574" s="48"/>
      <c r="D574" s="49"/>
      <c r="E574" s="49"/>
      <c r="F574" s="44"/>
      <c r="G574" s="50">
        <f>SUM(G575:G576)</f>
        <v>0</v>
      </c>
      <c r="H574" s="4"/>
    </row>
    <row r="575" spans="1:7" s="4" customFormat="1" ht="20.25">
      <c r="A575" s="39" t="s">
        <v>181</v>
      </c>
      <c r="B575" s="40" t="s">
        <v>235</v>
      </c>
      <c r="C575" s="41" t="s">
        <v>22</v>
      </c>
      <c r="D575" s="42">
        <v>116</v>
      </c>
      <c r="E575" s="43"/>
      <c r="F575" s="44" t="str">
        <f t="array" ref="F575">+numtext(E575)</f>
        <v>CERO PESOS 00/100 M.N.</v>
      </c>
      <c r="G575" s="45">
        <f t="shared" si="75" ref="G575:G576">+ROUND(D575*E575,2)</f>
        <v>0</v>
      </c>
    </row>
    <row r="576" spans="1:7" s="4" customFormat="1" ht="20.25">
      <c r="A576" s="39" t="s">
        <v>182</v>
      </c>
      <c r="B576" s="40" t="s">
        <v>236</v>
      </c>
      <c r="C576" s="41" t="s">
        <v>22</v>
      </c>
      <c r="D576" s="42">
        <v>116</v>
      </c>
      <c r="E576" s="43"/>
      <c r="F576" s="44" t="str">
        <f t="array" ref="F576">+numtext(E576)</f>
        <v>CERO PESOS 00/100 M.N.</v>
      </c>
      <c r="G576" s="45">
        <f t="shared" si="75"/>
        <v>0</v>
      </c>
    </row>
    <row r="577" spans="1:7" ht="14.25">
      <c r="A577" s="39"/>
      <c r="B577" s="40"/>
      <c r="C577" s="41"/>
      <c r="D577" s="42"/>
      <c r="E577" s="43"/>
      <c r="F577" s="44"/>
      <c r="G577" s="45"/>
    </row>
    <row r="578" spans="1:7" ht="15.75">
      <c r="A578" s="71"/>
      <c r="B578" s="72" t="s">
        <v>50</v>
      </c>
      <c r="C578" s="73"/>
      <c r="D578" s="74"/>
      <c r="E578" s="71"/>
      <c r="F578" s="71"/>
      <c r="G578" s="71"/>
    </row>
    <row r="579" spans="1:7" ht="14.25">
      <c r="A579" s="23"/>
      <c r="B579" s="59"/>
      <c r="C579" s="52"/>
      <c r="D579" s="53"/>
      <c r="E579" s="54"/>
      <c r="F579" s="55"/>
      <c r="G579" s="56"/>
    </row>
    <row r="580" spans="1:7" ht="30.75" customHeight="1">
      <c r="A580" s="23"/>
      <c r="B580" s="31" t="str">
        <f>+B7</f>
        <v>Construcción de paraderos sobre el Blvd. Francisco Medina Ascencio y en la Av. México al cruce con la calle Panamá, municipio de Puerto Vallarta, Jalisco</v>
      </c>
      <c r="C580" s="32"/>
      <c r="D580" s="32"/>
      <c r="E580" s="32"/>
      <c r="F580" s="32"/>
      <c r="G580" s="33">
        <f>+G581+G590+G599+G608+G617+G624+G631+G640+G648+G655+G663+G671+G679</f>
        <v>0</v>
      </c>
    </row>
    <row r="581" spans="1:7" ht="26.25">
      <c r="A581" s="34" t="s">
        <v>20</v>
      </c>
      <c r="B581" s="35" t="str">
        <f t="shared" si="76" ref="B581:B612">+VLOOKUP($A581,$A$17:$G$577,2,0)</f>
        <v>PARADERO EN LA AV. FCO. MEDINA ASCENCIO AL CRUCE CON LA CALLE MIGUEL BARRAGÁN LADO NORTE</v>
      </c>
      <c r="C581" s="36"/>
      <c r="D581" s="37"/>
      <c r="E581" s="38"/>
      <c r="F581" s="38"/>
      <c r="G581" s="57">
        <f t="shared" si="77" ref="G581:G612">+VLOOKUP($A581,$A$17:$G$577,7,0)</f>
        <v>0</v>
      </c>
    </row>
    <row r="582" spans="1:7" ht="14.25">
      <c r="A582" s="60" t="s">
        <v>183</v>
      </c>
      <c r="B582" s="61" t="str">
        <f t="shared" si="76"/>
        <v>PRELIMINARES</v>
      </c>
      <c r="C582" s="36"/>
      <c r="D582" s="37"/>
      <c r="E582" s="38"/>
      <c r="F582" s="38"/>
      <c r="G582" s="51">
        <f t="shared" si="77"/>
        <v>0</v>
      </c>
    </row>
    <row r="583" spans="1:7" ht="14.25">
      <c r="A583" s="60" t="s">
        <v>194</v>
      </c>
      <c r="B583" s="61" t="str">
        <f t="shared" si="76"/>
        <v>CIMENTACIÓN</v>
      </c>
      <c r="C583" s="36"/>
      <c r="D583" s="37"/>
      <c r="E583" s="38"/>
      <c r="F583" s="38"/>
      <c r="G583" s="51">
        <f t="shared" si="77"/>
        <v>0</v>
      </c>
    </row>
    <row r="584" spans="1:7" ht="14.25">
      <c r="A584" s="60" t="s">
        <v>204</v>
      </c>
      <c r="B584" s="61" t="str">
        <f t="shared" si="76"/>
        <v>BANCA DE CONCRETO</v>
      </c>
      <c r="C584" s="36"/>
      <c r="D584" s="37"/>
      <c r="E584" s="38"/>
      <c r="F584" s="38"/>
      <c r="G584" s="51">
        <f t="shared" si="77"/>
        <v>0</v>
      </c>
    </row>
    <row r="585" spans="1:7" ht="14.25">
      <c r="A585" s="60" t="s">
        <v>208</v>
      </c>
      <c r="B585" s="61" t="str">
        <f t="shared" si="76"/>
        <v>ESTRUCTURA</v>
      </c>
      <c r="C585" s="36"/>
      <c r="D585" s="37"/>
      <c r="E585" s="38"/>
      <c r="F585" s="38"/>
      <c r="G585" s="51">
        <f t="shared" si="77"/>
        <v>0</v>
      </c>
    </row>
    <row r="586" spans="1:7" ht="14.25">
      <c r="A586" s="60" t="s">
        <v>213</v>
      </c>
      <c r="B586" s="61" t="str">
        <f t="shared" si="76"/>
        <v>INSTALACION ELECTRICA</v>
      </c>
      <c r="C586" s="36"/>
      <c r="D586" s="37"/>
      <c r="E586" s="38"/>
      <c r="F586" s="38"/>
      <c r="G586" s="51">
        <f t="shared" si="77"/>
        <v>0</v>
      </c>
    </row>
    <row r="587" spans="1:7" ht="14.25">
      <c r="A587" s="60" t="s">
        <v>221</v>
      </c>
      <c r="B587" s="61" t="str">
        <f t="shared" si="76"/>
        <v>BANQUETA</v>
      </c>
      <c r="C587" s="36"/>
      <c r="D587" s="37"/>
      <c r="E587" s="38"/>
      <c r="F587" s="38"/>
      <c r="G587" s="51">
        <f t="shared" si="77"/>
        <v>0</v>
      </c>
    </row>
    <row r="588" spans="1:7" ht="14.25">
      <c r="A588" s="60" t="s">
        <v>228</v>
      </c>
      <c r="B588" s="61" t="str">
        <f t="shared" si="76"/>
        <v xml:space="preserve">SEÑALIZACION </v>
      </c>
      <c r="C588" s="36"/>
      <c r="D588" s="37"/>
      <c r="E588" s="38"/>
      <c r="F588" s="38"/>
      <c r="G588" s="51">
        <f t="shared" si="77"/>
        <v>0</v>
      </c>
    </row>
    <row r="589" spans="1:7" ht="14.25">
      <c r="A589" s="60" t="s">
        <v>233</v>
      </c>
      <c r="B589" s="61" t="str">
        <f t="shared" si="76"/>
        <v>LIMPIEZA</v>
      </c>
      <c r="C589" s="36"/>
      <c r="D589" s="37"/>
      <c r="E589" s="38"/>
      <c r="F589" s="38"/>
      <c r="G589" s="51">
        <f t="shared" si="77"/>
        <v>0</v>
      </c>
    </row>
    <row r="590" spans="1:7" ht="26.25">
      <c r="A590" s="34" t="s">
        <v>239</v>
      </c>
      <c r="B590" s="35" t="str">
        <f t="shared" si="76"/>
        <v>PARADERO EN LA AV. FCO. MEDINA ASCENCIO AL CRUCE CON LA LATERAL AVENIDA FRANCISCO MEDINA ASCENCIO TERMINAL 2 LADO SUR</v>
      </c>
      <c r="C590" s="36"/>
      <c r="D590" s="37"/>
      <c r="E590" s="38"/>
      <c r="F590" s="38"/>
      <c r="G590" s="57">
        <f t="shared" si="77"/>
        <v>0</v>
      </c>
    </row>
    <row r="591" spans="1:7" ht="14.25">
      <c r="A591" s="60" t="s">
        <v>240</v>
      </c>
      <c r="B591" s="61" t="str">
        <f t="shared" si="76"/>
        <v>PRELIMINARES</v>
      </c>
      <c r="C591" s="36"/>
      <c r="D591" s="37"/>
      <c r="E591" s="38"/>
      <c r="F591" s="38"/>
      <c r="G591" s="51">
        <f t="shared" si="77"/>
        <v>0</v>
      </c>
    </row>
    <row r="592" spans="1:7" ht="14.25">
      <c r="A592" s="60" t="s">
        <v>241</v>
      </c>
      <c r="B592" s="61" t="str">
        <f t="shared" si="76"/>
        <v>CIMENTACIÓN</v>
      </c>
      <c r="C592" s="36"/>
      <c r="D592" s="37"/>
      <c r="E592" s="38"/>
      <c r="F592" s="38"/>
      <c r="G592" s="51">
        <f t="shared" si="77"/>
        <v>0</v>
      </c>
    </row>
    <row r="593" spans="1:7" ht="14.25">
      <c r="A593" s="60" t="s">
        <v>242</v>
      </c>
      <c r="B593" s="61" t="str">
        <f t="shared" si="76"/>
        <v>BANCA DE CONCRETO</v>
      </c>
      <c r="C593" s="36"/>
      <c r="D593" s="37"/>
      <c r="E593" s="38"/>
      <c r="F593" s="38"/>
      <c r="G593" s="51">
        <f t="shared" si="77"/>
        <v>0</v>
      </c>
    </row>
    <row r="594" spans="1:7" ht="14.25">
      <c r="A594" s="60" t="s">
        <v>243</v>
      </c>
      <c r="B594" s="61" t="str">
        <f t="shared" si="76"/>
        <v>ESTRUCTURA</v>
      </c>
      <c r="C594" s="36"/>
      <c r="D594" s="37"/>
      <c r="E594" s="38"/>
      <c r="F594" s="38"/>
      <c r="G594" s="51">
        <f t="shared" si="77"/>
        <v>0</v>
      </c>
    </row>
    <row r="595" spans="1:7" ht="14.25">
      <c r="A595" s="60" t="s">
        <v>244</v>
      </c>
      <c r="B595" s="61" t="str">
        <f t="shared" si="76"/>
        <v>INSTALACION ELECTRICA</v>
      </c>
      <c r="C595" s="36"/>
      <c r="D595" s="37"/>
      <c r="E595" s="38"/>
      <c r="F595" s="38"/>
      <c r="G595" s="51">
        <f t="shared" si="77"/>
        <v>0</v>
      </c>
    </row>
    <row r="596" spans="1:7" ht="14.25">
      <c r="A596" s="60" t="s">
        <v>245</v>
      </c>
      <c r="B596" s="61" t="str">
        <f t="shared" si="76"/>
        <v>BANQUETA</v>
      </c>
      <c r="C596" s="36"/>
      <c r="D596" s="37"/>
      <c r="E596" s="38"/>
      <c r="F596" s="38"/>
      <c r="G596" s="51">
        <f t="shared" si="77"/>
        <v>0</v>
      </c>
    </row>
    <row r="597" spans="1:7" ht="14.25">
      <c r="A597" s="60" t="s">
        <v>246</v>
      </c>
      <c r="B597" s="61" t="str">
        <f t="shared" si="76"/>
        <v xml:space="preserve">SEÑALIZACION </v>
      </c>
      <c r="C597" s="36"/>
      <c r="D597" s="37"/>
      <c r="E597" s="38"/>
      <c r="F597" s="38"/>
      <c r="G597" s="51">
        <f t="shared" si="77"/>
        <v>0</v>
      </c>
    </row>
    <row r="598" spans="1:7" ht="14.25">
      <c r="A598" s="60" t="s">
        <v>247</v>
      </c>
      <c r="B598" s="61" t="str">
        <f t="shared" si="76"/>
        <v>LIMPIEZA</v>
      </c>
      <c r="C598" s="36"/>
      <c r="D598" s="37"/>
      <c r="E598" s="38"/>
      <c r="F598" s="38"/>
      <c r="G598" s="51">
        <f t="shared" si="77"/>
        <v>0</v>
      </c>
    </row>
    <row r="599" spans="1:7" ht="26.25">
      <c r="A599" s="34" t="s">
        <v>248</v>
      </c>
      <c r="B599" s="35" t="str">
        <f t="shared" si="76"/>
        <v>PARADERO EN LA AV. FCO. MEDINA ASCENCIO AL CRUCE CON LA LATERAL AVENIDA FRANCISCO MEDINA ASCENCIO TERMINAL 1 EN EL LADO NORTE</v>
      </c>
      <c r="C599" s="36"/>
      <c r="D599" s="37"/>
      <c r="E599" s="38"/>
      <c r="F599" s="38"/>
      <c r="G599" s="57">
        <f t="shared" si="77"/>
        <v>0</v>
      </c>
    </row>
    <row r="600" spans="1:7" ht="14.25">
      <c r="A600" s="60" t="s">
        <v>249</v>
      </c>
      <c r="B600" s="61" t="str">
        <f t="shared" si="76"/>
        <v>PRELIMINARES</v>
      </c>
      <c r="C600" s="36"/>
      <c r="D600" s="37"/>
      <c r="E600" s="38"/>
      <c r="F600" s="38"/>
      <c r="G600" s="51">
        <f t="shared" si="77"/>
        <v>0</v>
      </c>
    </row>
    <row r="601" spans="1:7" ht="14.25">
      <c r="A601" s="60" t="s">
        <v>250</v>
      </c>
      <c r="B601" s="61" t="str">
        <f t="shared" si="76"/>
        <v>CIMENTACIÓN</v>
      </c>
      <c r="C601" s="36"/>
      <c r="D601" s="37"/>
      <c r="E601" s="38"/>
      <c r="F601" s="38"/>
      <c r="G601" s="51">
        <f t="shared" si="77"/>
        <v>0</v>
      </c>
    </row>
    <row r="602" spans="1:7" ht="14.25">
      <c r="A602" s="60" t="s">
        <v>251</v>
      </c>
      <c r="B602" s="61" t="str">
        <f t="shared" si="76"/>
        <v>BANCA DE CONCRETO</v>
      </c>
      <c r="C602" s="36"/>
      <c r="D602" s="37"/>
      <c r="E602" s="38"/>
      <c r="F602" s="38"/>
      <c r="G602" s="51">
        <f t="shared" si="77"/>
        <v>0</v>
      </c>
    </row>
    <row r="603" spans="1:7" ht="14.25">
      <c r="A603" s="60" t="s">
        <v>252</v>
      </c>
      <c r="B603" s="61" t="str">
        <f t="shared" si="76"/>
        <v>ESTRUCTURA</v>
      </c>
      <c r="C603" s="36"/>
      <c r="D603" s="37"/>
      <c r="E603" s="38"/>
      <c r="F603" s="38"/>
      <c r="G603" s="51">
        <f t="shared" si="77"/>
        <v>0</v>
      </c>
    </row>
    <row r="604" spans="1:7" ht="14.25">
      <c r="A604" s="60" t="s">
        <v>253</v>
      </c>
      <c r="B604" s="61" t="str">
        <f t="shared" si="76"/>
        <v>INSTALACION ELECTRICA</v>
      </c>
      <c r="C604" s="36"/>
      <c r="D604" s="37"/>
      <c r="E604" s="38"/>
      <c r="F604" s="38"/>
      <c r="G604" s="51">
        <f t="shared" si="77"/>
        <v>0</v>
      </c>
    </row>
    <row r="605" spans="1:7" ht="14.25">
      <c r="A605" s="60" t="s">
        <v>255</v>
      </c>
      <c r="B605" s="61" t="str">
        <f t="shared" si="76"/>
        <v>BANQUETA</v>
      </c>
      <c r="C605" s="36"/>
      <c r="D605" s="37"/>
      <c r="E605" s="38"/>
      <c r="F605" s="38"/>
      <c r="G605" s="51">
        <f t="shared" si="77"/>
        <v>0</v>
      </c>
    </row>
    <row r="606" spans="1:7" ht="14.25">
      <c r="A606" s="60" t="s">
        <v>254</v>
      </c>
      <c r="B606" s="61" t="str">
        <f t="shared" si="76"/>
        <v xml:space="preserve">SEÑALIZACION </v>
      </c>
      <c r="C606" s="36"/>
      <c r="D606" s="37"/>
      <c r="E606" s="38"/>
      <c r="F606" s="38"/>
      <c r="G606" s="51">
        <f t="shared" si="77"/>
        <v>0</v>
      </c>
    </row>
    <row r="607" spans="1:7" ht="14.25">
      <c r="A607" s="60" t="s">
        <v>256</v>
      </c>
      <c r="B607" s="61" t="str">
        <f t="shared" si="76"/>
        <v>LIMPIEZA</v>
      </c>
      <c r="C607" s="36"/>
      <c r="D607" s="37"/>
      <c r="E607" s="38"/>
      <c r="F607" s="38"/>
      <c r="G607" s="51">
        <f t="shared" si="77"/>
        <v>0</v>
      </c>
    </row>
    <row r="608" spans="1:7" ht="26.25">
      <c r="A608" s="34" t="s">
        <v>258</v>
      </c>
      <c r="B608" s="35" t="str">
        <f t="shared" si="76"/>
        <v>PARADERO EN LA AV. FCO. MEDINA ASCENCIO AL CRUCE CON LA CALLE LAUREL EN EL LADO SUR</v>
      </c>
      <c r="C608" s="36"/>
      <c r="D608" s="37"/>
      <c r="E608" s="38"/>
      <c r="F608" s="38"/>
      <c r="G608" s="57">
        <f t="shared" si="77"/>
        <v>0</v>
      </c>
    </row>
    <row r="609" spans="1:7" ht="14.25">
      <c r="A609" s="60" t="s">
        <v>259</v>
      </c>
      <c r="B609" s="61" t="str">
        <f t="shared" si="76"/>
        <v>PRELIMINARES</v>
      </c>
      <c r="C609" s="36"/>
      <c r="D609" s="37"/>
      <c r="E609" s="38"/>
      <c r="F609" s="38"/>
      <c r="G609" s="51">
        <f t="shared" si="77"/>
        <v>0</v>
      </c>
    </row>
    <row r="610" spans="1:7" ht="14.25">
      <c r="A610" s="60" t="s">
        <v>260</v>
      </c>
      <c r="B610" s="61" t="str">
        <f t="shared" si="76"/>
        <v>CIMENTACIÓN</v>
      </c>
      <c r="C610" s="36"/>
      <c r="D610" s="37"/>
      <c r="E610" s="38"/>
      <c r="F610" s="38"/>
      <c r="G610" s="51">
        <f t="shared" si="77"/>
        <v>0</v>
      </c>
    </row>
    <row r="611" spans="1:7" ht="14.25">
      <c r="A611" s="60" t="s">
        <v>261</v>
      </c>
      <c r="B611" s="61" t="str">
        <f t="shared" si="76"/>
        <v>BANCA DE CONCRETO</v>
      </c>
      <c r="C611" s="36"/>
      <c r="D611" s="37"/>
      <c r="E611" s="38"/>
      <c r="F611" s="38"/>
      <c r="G611" s="51">
        <f t="shared" si="77"/>
        <v>0</v>
      </c>
    </row>
    <row r="612" spans="1:7" ht="14.25">
      <c r="A612" s="60" t="s">
        <v>262</v>
      </c>
      <c r="B612" s="61" t="str">
        <f t="shared" si="76"/>
        <v>ESTRUCTURA</v>
      </c>
      <c r="C612" s="36"/>
      <c r="D612" s="37"/>
      <c r="E612" s="38"/>
      <c r="F612" s="38"/>
      <c r="G612" s="51">
        <f t="shared" si="77"/>
        <v>0</v>
      </c>
    </row>
    <row r="613" spans="1:7" ht="14.25">
      <c r="A613" s="60" t="s">
        <v>257</v>
      </c>
      <c r="B613" s="61" t="str">
        <f t="shared" si="78" ref="B613:B644">+VLOOKUP($A613,$A$17:$G$577,2,0)</f>
        <v>INSTALACION ELECTRICA</v>
      </c>
      <c r="C613" s="36"/>
      <c r="D613" s="37"/>
      <c r="E613" s="38"/>
      <c r="F613" s="38"/>
      <c r="G613" s="51">
        <f t="shared" si="79" ref="G613:G644">+VLOOKUP($A613,$A$17:$G$577,7,0)</f>
        <v>0</v>
      </c>
    </row>
    <row r="614" spans="1:7" ht="14.25">
      <c r="A614" s="60" t="s">
        <v>263</v>
      </c>
      <c r="B614" s="61" t="str">
        <f t="shared" si="78"/>
        <v>BANQUETA</v>
      </c>
      <c r="C614" s="36"/>
      <c r="D614" s="37"/>
      <c r="E614" s="38"/>
      <c r="F614" s="38"/>
      <c r="G614" s="51">
        <f t="shared" si="79"/>
        <v>0</v>
      </c>
    </row>
    <row r="615" spans="1:7" ht="14.25">
      <c r="A615" s="60" t="s">
        <v>264</v>
      </c>
      <c r="B615" s="61" t="str">
        <f t="shared" si="78"/>
        <v xml:space="preserve">SEÑALIZACION </v>
      </c>
      <c r="C615" s="36"/>
      <c r="D615" s="37"/>
      <c r="E615" s="38"/>
      <c r="F615" s="38"/>
      <c r="G615" s="51">
        <f t="shared" si="79"/>
        <v>0</v>
      </c>
    </row>
    <row r="616" spans="1:7" ht="14.25">
      <c r="A616" s="60" t="s">
        <v>265</v>
      </c>
      <c r="B616" s="61" t="str">
        <f t="shared" si="78"/>
        <v>LIMPIEZA</v>
      </c>
      <c r="C616" s="36"/>
      <c r="D616" s="37"/>
      <c r="E616" s="38"/>
      <c r="F616" s="38"/>
      <c r="G616" s="51">
        <f t="shared" si="79"/>
        <v>0</v>
      </c>
    </row>
    <row r="617" spans="1:7" ht="26.25">
      <c r="A617" s="34" t="s">
        <v>268</v>
      </c>
      <c r="B617" s="35" t="str">
        <f t="shared" si="78"/>
        <v>PARADERO EN LA AV. FCO. MEDINA ASCENCIO AL CRUCE CON LA CALLE PLAYA DE ORO EN EL LADO PONIENTE</v>
      </c>
      <c r="C617" s="36"/>
      <c r="D617" s="37"/>
      <c r="E617" s="38"/>
      <c r="F617" s="38"/>
      <c r="G617" s="57">
        <f t="shared" si="79"/>
        <v>0</v>
      </c>
    </row>
    <row r="618" spans="1:7" ht="14.25">
      <c r="A618" s="60" t="s">
        <v>269</v>
      </c>
      <c r="B618" s="61" t="str">
        <f t="shared" si="78"/>
        <v>REHABILITACION DE PINTURA</v>
      </c>
      <c r="C618" s="36"/>
      <c r="D618" s="37"/>
      <c r="E618" s="38"/>
      <c r="F618" s="38"/>
      <c r="G618" s="51">
        <f t="shared" si="79"/>
        <v>0</v>
      </c>
    </row>
    <row r="619" spans="1:7" ht="14.25">
      <c r="A619" s="60" t="s">
        <v>273</v>
      </c>
      <c r="B619" s="61" t="str">
        <f t="shared" si="78"/>
        <v>SUSTITUCION DE CUBIERTA</v>
      </c>
      <c r="C619" s="36"/>
      <c r="D619" s="37"/>
      <c r="E619" s="38"/>
      <c r="F619" s="38"/>
      <c r="G619" s="51">
        <f t="shared" si="79"/>
        <v>0</v>
      </c>
    </row>
    <row r="620" spans="1:7" ht="14.25">
      <c r="A620" s="60" t="s">
        <v>276</v>
      </c>
      <c r="B620" s="61" t="str">
        <f t="shared" si="78"/>
        <v>ILUMINACIÓN</v>
      </c>
      <c r="C620" s="36"/>
      <c r="D620" s="37"/>
      <c r="E620" s="38"/>
      <c r="F620" s="38"/>
      <c r="G620" s="51">
        <f t="shared" si="79"/>
        <v>0</v>
      </c>
    </row>
    <row r="621" spans="1:7" ht="14.25">
      <c r="A621" s="60" t="s">
        <v>279</v>
      </c>
      <c r="B621" s="61" t="str">
        <f t="shared" si="78"/>
        <v xml:space="preserve">SEÑALIZACION </v>
      </c>
      <c r="C621" s="36"/>
      <c r="D621" s="37"/>
      <c r="E621" s="38"/>
      <c r="F621" s="38"/>
      <c r="G621" s="51">
        <f t="shared" si="79"/>
        <v>0</v>
      </c>
    </row>
    <row r="622" spans="1:7" ht="14.25">
      <c r="A622" s="60" t="s">
        <v>280</v>
      </c>
      <c r="B622" s="61" t="str">
        <f t="shared" si="78"/>
        <v>VEGETACIÓN</v>
      </c>
      <c r="C622" s="36"/>
      <c r="D622" s="37"/>
      <c r="E622" s="38"/>
      <c r="F622" s="38"/>
      <c r="G622" s="51">
        <f t="shared" si="79"/>
        <v>0</v>
      </c>
    </row>
    <row r="623" spans="1:7" ht="14.25">
      <c r="A623" s="60" t="s">
        <v>283</v>
      </c>
      <c r="B623" s="61" t="str">
        <f t="shared" si="78"/>
        <v>LIMPIEZA</v>
      </c>
      <c r="C623" s="36"/>
      <c r="D623" s="37"/>
      <c r="E623" s="38"/>
      <c r="F623" s="38"/>
      <c r="G623" s="51">
        <f t="shared" si="79"/>
        <v>0</v>
      </c>
    </row>
    <row r="624" spans="1:7" ht="26.25">
      <c r="A624" s="34" t="s">
        <v>292</v>
      </c>
      <c r="B624" s="35" t="str">
        <f t="shared" si="78"/>
        <v>PARADERO EN LA AV. FCO. MEDINA ASCENCIO AL CRUCE CON LA CALLE MARÍA MONTESORI EN EL LADO ORIENTE</v>
      </c>
      <c r="C624" s="36"/>
      <c r="D624" s="37"/>
      <c r="E624" s="38"/>
      <c r="F624" s="38"/>
      <c r="G624" s="57">
        <f t="shared" si="79"/>
        <v>0</v>
      </c>
    </row>
    <row r="625" spans="1:7" ht="14.25">
      <c r="A625" s="60" t="s">
        <v>293</v>
      </c>
      <c r="B625" s="61" t="str">
        <f t="shared" si="78"/>
        <v>REHABILITACION DE PINTURA</v>
      </c>
      <c r="C625" s="36"/>
      <c r="D625" s="37"/>
      <c r="E625" s="38"/>
      <c r="F625" s="38"/>
      <c r="G625" s="51">
        <f t="shared" si="79"/>
        <v>0</v>
      </c>
    </row>
    <row r="626" spans="1:7" ht="14.25">
      <c r="A626" s="60" t="s">
        <v>294</v>
      </c>
      <c r="B626" s="61" t="str">
        <f t="shared" si="78"/>
        <v>SUSTITUCION DE CUBIERTA</v>
      </c>
      <c r="C626" s="36"/>
      <c r="D626" s="37"/>
      <c r="E626" s="38"/>
      <c r="F626" s="38"/>
      <c r="G626" s="51">
        <f t="shared" si="79"/>
        <v>0</v>
      </c>
    </row>
    <row r="627" spans="1:7" ht="14.25">
      <c r="A627" s="60" t="s">
        <v>295</v>
      </c>
      <c r="B627" s="61" t="str">
        <f t="shared" si="78"/>
        <v>ILUMINACIÓN</v>
      </c>
      <c r="C627" s="36"/>
      <c r="D627" s="37"/>
      <c r="E627" s="38"/>
      <c r="F627" s="38"/>
      <c r="G627" s="51">
        <f t="shared" si="79"/>
        <v>0</v>
      </c>
    </row>
    <row r="628" spans="1:7" ht="14.25">
      <c r="A628" s="60" t="s">
        <v>296</v>
      </c>
      <c r="B628" s="61" t="str">
        <f t="shared" si="78"/>
        <v xml:space="preserve">SEÑALIZACION </v>
      </c>
      <c r="C628" s="36"/>
      <c r="D628" s="37"/>
      <c r="E628" s="38"/>
      <c r="F628" s="38"/>
      <c r="G628" s="51">
        <f t="shared" si="79"/>
        <v>0</v>
      </c>
    </row>
    <row r="629" spans="1:7" ht="14.25">
      <c r="A629" s="60" t="s">
        <v>297</v>
      </c>
      <c r="B629" s="61" t="str">
        <f t="shared" si="78"/>
        <v>VEGETACIÓN</v>
      </c>
      <c r="C629" s="36"/>
      <c r="D629" s="37"/>
      <c r="E629" s="38"/>
      <c r="F629" s="38"/>
      <c r="G629" s="51">
        <f t="shared" si="79"/>
        <v>0</v>
      </c>
    </row>
    <row r="630" spans="1:7" ht="14.25">
      <c r="A630" s="60" t="s">
        <v>298</v>
      </c>
      <c r="B630" s="61" t="str">
        <f t="shared" si="78"/>
        <v>LIMPIEZA</v>
      </c>
      <c r="C630" s="36"/>
      <c r="D630" s="37"/>
      <c r="E630" s="38"/>
      <c r="F630" s="38"/>
      <c r="G630" s="51">
        <f t="shared" si="79"/>
        <v>0</v>
      </c>
    </row>
    <row r="631" spans="1:7" ht="26.25">
      <c r="A631" s="34" t="s">
        <v>299</v>
      </c>
      <c r="B631" s="35" t="str">
        <f t="shared" si="78"/>
        <v>PARADERO EN LA AV. FCO. MEDINA ASCENCIO AL CRUCE CON LA CALLE LAS AGUILAS EN EL LADO ORIENTE</v>
      </c>
      <c r="C631" s="36"/>
      <c r="D631" s="37"/>
      <c r="E631" s="38"/>
      <c r="F631" s="38"/>
      <c r="G631" s="57">
        <f t="shared" si="79"/>
        <v>0</v>
      </c>
    </row>
    <row r="632" spans="1:7" ht="14.25">
      <c r="A632" s="60" t="s">
        <v>300</v>
      </c>
      <c r="B632" s="61" t="str">
        <f t="shared" si="78"/>
        <v>PRELIMINARES</v>
      </c>
      <c r="C632" s="36"/>
      <c r="D632" s="37"/>
      <c r="E632" s="38"/>
      <c r="F632" s="38"/>
      <c r="G632" s="51">
        <f t="shared" si="79"/>
        <v>0</v>
      </c>
    </row>
    <row r="633" spans="1:7" ht="14.25">
      <c r="A633" s="60" t="s">
        <v>301</v>
      </c>
      <c r="B633" s="61" t="str">
        <f t="shared" si="78"/>
        <v>CIMENTACIÓN</v>
      </c>
      <c r="C633" s="36"/>
      <c r="D633" s="37"/>
      <c r="E633" s="38"/>
      <c r="F633" s="38"/>
      <c r="G633" s="51">
        <f t="shared" si="79"/>
        <v>0</v>
      </c>
    </row>
    <row r="634" spans="1:7" ht="14.25">
      <c r="A634" s="60" t="s">
        <v>302</v>
      </c>
      <c r="B634" s="61" t="str">
        <f t="shared" si="78"/>
        <v>BANCA DE CONCRETO</v>
      </c>
      <c r="C634" s="36"/>
      <c r="D634" s="37"/>
      <c r="E634" s="38"/>
      <c r="F634" s="38"/>
      <c r="G634" s="51">
        <f t="shared" si="79"/>
        <v>0</v>
      </c>
    </row>
    <row r="635" spans="1:7" ht="14.25">
      <c r="A635" s="60" t="s">
        <v>303</v>
      </c>
      <c r="B635" s="61" t="str">
        <f t="shared" si="78"/>
        <v>ESTRUCTURA</v>
      </c>
      <c r="C635" s="36"/>
      <c r="D635" s="37"/>
      <c r="E635" s="38"/>
      <c r="F635" s="38"/>
      <c r="G635" s="51">
        <f t="shared" si="79"/>
        <v>0</v>
      </c>
    </row>
    <row r="636" spans="1:7" ht="14.25">
      <c r="A636" s="60" t="s">
        <v>304</v>
      </c>
      <c r="B636" s="61" t="str">
        <f t="shared" si="78"/>
        <v>INSTALACION ELECTRICA</v>
      </c>
      <c r="C636" s="36"/>
      <c r="D636" s="37"/>
      <c r="E636" s="38"/>
      <c r="F636" s="38"/>
      <c r="G636" s="51">
        <f t="shared" si="79"/>
        <v>0</v>
      </c>
    </row>
    <row r="637" spans="1:7" ht="14.25">
      <c r="A637" s="60" t="s">
        <v>305</v>
      </c>
      <c r="B637" s="61" t="str">
        <f t="shared" si="78"/>
        <v>BANQUETA</v>
      </c>
      <c r="C637" s="36"/>
      <c r="D637" s="37"/>
      <c r="E637" s="38"/>
      <c r="F637" s="38"/>
      <c r="G637" s="51">
        <f t="shared" si="79"/>
        <v>0</v>
      </c>
    </row>
    <row r="638" spans="1:7" ht="14.25">
      <c r="A638" s="60" t="s">
        <v>306</v>
      </c>
      <c r="B638" s="61" t="str">
        <f t="shared" si="78"/>
        <v xml:space="preserve">SEÑALIZACION </v>
      </c>
      <c r="C638" s="36"/>
      <c r="D638" s="37"/>
      <c r="E638" s="38"/>
      <c r="F638" s="38"/>
      <c r="G638" s="51">
        <f t="shared" si="79"/>
        <v>0</v>
      </c>
    </row>
    <row r="639" spans="1:7" ht="14.25">
      <c r="A639" s="60" t="s">
        <v>307</v>
      </c>
      <c r="B639" s="61" t="str">
        <f t="shared" si="78"/>
        <v>LIMPIEZA</v>
      </c>
      <c r="C639" s="36"/>
      <c r="D639" s="37"/>
      <c r="E639" s="38"/>
      <c r="F639" s="38"/>
      <c r="G639" s="51">
        <f t="shared" si="79"/>
        <v>0</v>
      </c>
    </row>
    <row r="640" spans="1:7" ht="26.25">
      <c r="A640" s="34" t="s">
        <v>308</v>
      </c>
      <c r="B640" s="35" t="str">
        <f t="shared" si="78"/>
        <v>PARADERO EN LA AV. FCO. MEDINA ASCENCIO ENFRENTE DE LA PLAZA CARACOL EN EL LADO ORIENTE</v>
      </c>
      <c r="C640" s="36"/>
      <c r="D640" s="37"/>
      <c r="E640" s="38"/>
      <c r="F640" s="38"/>
      <c r="G640" s="57">
        <f t="shared" si="79"/>
        <v>0</v>
      </c>
    </row>
    <row r="641" spans="1:7" ht="14.25">
      <c r="A641" s="60" t="s">
        <v>309</v>
      </c>
      <c r="B641" s="61" t="str">
        <f t="shared" si="78"/>
        <v>PRELIMINARES</v>
      </c>
      <c r="C641" s="36"/>
      <c r="D641" s="37"/>
      <c r="E641" s="38"/>
      <c r="F641" s="38"/>
      <c r="G641" s="51">
        <f t="shared" si="79"/>
        <v>0</v>
      </c>
    </row>
    <row r="642" spans="1:7" ht="14.25">
      <c r="A642" s="60" t="s">
        <v>310</v>
      </c>
      <c r="B642" s="61" t="str">
        <f t="shared" si="78"/>
        <v>CIMENTACIÓN</v>
      </c>
      <c r="C642" s="36"/>
      <c r="D642" s="37"/>
      <c r="E642" s="38"/>
      <c r="F642" s="38"/>
      <c r="G642" s="51">
        <f t="shared" si="79"/>
        <v>0</v>
      </c>
    </row>
    <row r="643" spans="1:7" ht="14.25">
      <c r="A643" s="60" t="s">
        <v>311</v>
      </c>
      <c r="B643" s="61" t="str">
        <f t="shared" si="78"/>
        <v>BANCA DE CONCRETO</v>
      </c>
      <c r="C643" s="36"/>
      <c r="D643" s="37"/>
      <c r="E643" s="38"/>
      <c r="F643" s="38"/>
      <c r="G643" s="51">
        <f t="shared" si="79"/>
        <v>0</v>
      </c>
    </row>
    <row r="644" spans="1:7" ht="14.25">
      <c r="A644" s="60" t="s">
        <v>312</v>
      </c>
      <c r="B644" s="61" t="str">
        <f t="shared" si="78"/>
        <v>ESTRUCTURA</v>
      </c>
      <c r="C644" s="36"/>
      <c r="D644" s="37"/>
      <c r="E644" s="38"/>
      <c r="F644" s="38"/>
      <c r="G644" s="51">
        <f t="shared" si="79"/>
        <v>0</v>
      </c>
    </row>
    <row r="645" spans="1:7" ht="14.25">
      <c r="A645" s="60" t="s">
        <v>313</v>
      </c>
      <c r="B645" s="61" t="str">
        <f t="shared" si="80" ref="B645:B676">+VLOOKUP($A645,$A$17:$G$577,2,0)</f>
        <v>INSTALACION ELECTRICA</v>
      </c>
      <c r="C645" s="36"/>
      <c r="D645" s="37"/>
      <c r="E645" s="38"/>
      <c r="F645" s="38"/>
      <c r="G645" s="51">
        <f t="shared" si="81" ref="G645:G676">+VLOOKUP($A645,$A$17:$G$577,7,0)</f>
        <v>0</v>
      </c>
    </row>
    <row r="646" spans="1:7" ht="14.25">
      <c r="A646" s="60" t="s">
        <v>314</v>
      </c>
      <c r="B646" s="61" t="str">
        <f t="shared" si="80"/>
        <v xml:space="preserve">SEÑALIZACION </v>
      </c>
      <c r="C646" s="36"/>
      <c r="D646" s="37"/>
      <c r="E646" s="38"/>
      <c r="F646" s="38"/>
      <c r="G646" s="51">
        <f t="shared" si="81"/>
        <v>0</v>
      </c>
    </row>
    <row r="647" spans="1:7" ht="14.25">
      <c r="A647" s="60" t="s">
        <v>315</v>
      </c>
      <c r="B647" s="61" t="str">
        <f t="shared" si="80"/>
        <v>LIMPIEZA</v>
      </c>
      <c r="C647" s="36"/>
      <c r="D647" s="37"/>
      <c r="E647" s="38"/>
      <c r="F647" s="38"/>
      <c r="G647" s="51">
        <f t="shared" si="81"/>
        <v>0</v>
      </c>
    </row>
    <row r="648" spans="1:7" ht="26.25">
      <c r="A648" s="34" t="s">
        <v>316</v>
      </c>
      <c r="B648" s="35" t="str">
        <f t="shared" si="80"/>
        <v>PARADERO EN LA AV. FCO. MEDINA ASCENCIO AL CRUCE CON LA CALLE PABLO PICASSO EN EL LADO PONIENTE</v>
      </c>
      <c r="C648" s="36"/>
      <c r="D648" s="37"/>
      <c r="E648" s="38"/>
      <c r="F648" s="38"/>
      <c r="G648" s="57">
        <f t="shared" si="81"/>
        <v>0</v>
      </c>
    </row>
    <row r="649" spans="1:7" ht="14.25">
      <c r="A649" s="60" t="s">
        <v>317</v>
      </c>
      <c r="B649" s="61" t="str">
        <f t="shared" si="80"/>
        <v>REHABILITACION DE PINTURA</v>
      </c>
      <c r="C649" s="36"/>
      <c r="D649" s="37"/>
      <c r="E649" s="38"/>
      <c r="F649" s="38"/>
      <c r="G649" s="51">
        <f t="shared" si="81"/>
        <v>0</v>
      </c>
    </row>
    <row r="650" spans="1:7" ht="14.25">
      <c r="A650" s="60" t="s">
        <v>318</v>
      </c>
      <c r="B650" s="61" t="str">
        <f t="shared" si="80"/>
        <v>SUSTITUCION DE CUBIERTA</v>
      </c>
      <c r="C650" s="36"/>
      <c r="D650" s="37"/>
      <c r="E650" s="38"/>
      <c r="F650" s="38"/>
      <c r="G650" s="51">
        <f t="shared" si="81"/>
        <v>0</v>
      </c>
    </row>
    <row r="651" spans="1:7" ht="14.25">
      <c r="A651" s="60" t="s">
        <v>319</v>
      </c>
      <c r="B651" s="61" t="str">
        <f t="shared" si="80"/>
        <v>ILUMINACIÓN</v>
      </c>
      <c r="C651" s="36"/>
      <c r="D651" s="37"/>
      <c r="E651" s="38"/>
      <c r="F651" s="38"/>
      <c r="G651" s="51">
        <f t="shared" si="81"/>
        <v>0</v>
      </c>
    </row>
    <row r="652" spans="1:7" ht="14.25">
      <c r="A652" s="60" t="s">
        <v>320</v>
      </c>
      <c r="B652" s="61" t="str">
        <f t="shared" si="80"/>
        <v xml:space="preserve">SEÑALIZACION </v>
      </c>
      <c r="C652" s="36"/>
      <c r="D652" s="37"/>
      <c r="E652" s="38"/>
      <c r="F652" s="38"/>
      <c r="G652" s="51">
        <f t="shared" si="81"/>
        <v>0</v>
      </c>
    </row>
    <row r="653" spans="1:7" ht="14.25">
      <c r="A653" s="60" t="s">
        <v>321</v>
      </c>
      <c r="B653" s="61" t="str">
        <f t="shared" si="80"/>
        <v>VEGETACIÓN</v>
      </c>
      <c r="C653" s="36"/>
      <c r="D653" s="37"/>
      <c r="E653" s="38"/>
      <c r="F653" s="38"/>
      <c r="G653" s="51">
        <f t="shared" si="81"/>
        <v>0</v>
      </c>
    </row>
    <row r="654" spans="1:7" ht="14.25">
      <c r="A654" s="60" t="s">
        <v>322</v>
      </c>
      <c r="B654" s="61" t="str">
        <f t="shared" si="80"/>
        <v>LIMPIEZA</v>
      </c>
      <c r="C654" s="36"/>
      <c r="D654" s="37"/>
      <c r="E654" s="38"/>
      <c r="F654" s="38"/>
      <c r="G654" s="51">
        <f t="shared" si="81"/>
        <v>0</v>
      </c>
    </row>
    <row r="655" spans="1:7" ht="39.4">
      <c r="A655" s="34" t="s">
        <v>323</v>
      </c>
      <c r="B655" s="35" t="str">
        <f t="shared" si="80"/>
        <v>PARADERO EN LA AV. FCO. MEDINA ASCENCIO AL CRUCE CON LA LATERAL AVENIDA FRANCISCO MEDINA Y ENTRE LA CALLE LISBOA EN EL LADO ORIENTE</v>
      </c>
      <c r="C655" s="36"/>
      <c r="D655" s="37"/>
      <c r="E655" s="38"/>
      <c r="F655" s="38"/>
      <c r="G655" s="57">
        <f t="shared" si="81"/>
        <v>0</v>
      </c>
    </row>
    <row r="656" spans="1:7" ht="14.25">
      <c r="A656" s="60" t="s">
        <v>324</v>
      </c>
      <c r="B656" s="61" t="str">
        <f t="shared" si="80"/>
        <v>PRELIMINARES</v>
      </c>
      <c r="C656" s="36"/>
      <c r="D656" s="37"/>
      <c r="E656" s="38"/>
      <c r="F656" s="38"/>
      <c r="G656" s="51">
        <f t="shared" si="81"/>
        <v>0</v>
      </c>
    </row>
    <row r="657" spans="1:7" ht="14.25">
      <c r="A657" s="60" t="s">
        <v>325</v>
      </c>
      <c r="B657" s="61" t="str">
        <f t="shared" si="80"/>
        <v>CIMENTACIÓN</v>
      </c>
      <c r="C657" s="36"/>
      <c r="D657" s="37"/>
      <c r="E657" s="38"/>
      <c r="F657" s="38"/>
      <c r="G657" s="51">
        <f t="shared" si="81"/>
        <v>0</v>
      </c>
    </row>
    <row r="658" spans="1:7" ht="14.25">
      <c r="A658" s="60" t="s">
        <v>326</v>
      </c>
      <c r="B658" s="61" t="str">
        <f t="shared" si="80"/>
        <v>BANCA DE CONCRETO</v>
      </c>
      <c r="C658" s="36"/>
      <c r="D658" s="37"/>
      <c r="E658" s="38"/>
      <c r="F658" s="38"/>
      <c r="G658" s="51">
        <f t="shared" si="81"/>
        <v>0</v>
      </c>
    </row>
    <row r="659" spans="1:7" ht="14.25">
      <c r="A659" s="60" t="s">
        <v>327</v>
      </c>
      <c r="B659" s="61" t="str">
        <f t="shared" si="80"/>
        <v>ESTRUCTURA</v>
      </c>
      <c r="C659" s="36"/>
      <c r="D659" s="37"/>
      <c r="E659" s="38"/>
      <c r="F659" s="38"/>
      <c r="G659" s="51">
        <f t="shared" si="81"/>
        <v>0</v>
      </c>
    </row>
    <row r="660" spans="1:7" ht="14.25">
      <c r="A660" s="60" t="s">
        <v>328</v>
      </c>
      <c r="B660" s="61" t="str">
        <f t="shared" si="80"/>
        <v>INSTALACION ELECTRICA</v>
      </c>
      <c r="C660" s="36"/>
      <c r="D660" s="37"/>
      <c r="E660" s="38"/>
      <c r="F660" s="38"/>
      <c r="G660" s="51">
        <f t="shared" si="81"/>
        <v>0</v>
      </c>
    </row>
    <row r="661" spans="1:7" ht="14.25">
      <c r="A661" s="60" t="s">
        <v>329</v>
      </c>
      <c r="B661" s="61" t="str">
        <f t="shared" si="80"/>
        <v xml:space="preserve">SEÑALIZACION </v>
      </c>
      <c r="C661" s="36"/>
      <c r="D661" s="37"/>
      <c r="E661" s="38"/>
      <c r="F661" s="38"/>
      <c r="G661" s="51">
        <f t="shared" si="81"/>
        <v>0</v>
      </c>
    </row>
    <row r="662" spans="1:7" ht="14.25">
      <c r="A662" s="60" t="s">
        <v>330</v>
      </c>
      <c r="B662" s="61" t="str">
        <f t="shared" si="80"/>
        <v>LIMPIEZA</v>
      </c>
      <c r="C662" s="36"/>
      <c r="D662" s="37"/>
      <c r="E662" s="38"/>
      <c r="F662" s="38"/>
      <c r="G662" s="51">
        <f t="shared" si="81"/>
        <v>0</v>
      </c>
    </row>
    <row r="663" spans="1:7" ht="26.25">
      <c r="A663" s="34" t="s">
        <v>331</v>
      </c>
      <c r="B663" s="35" t="str">
        <f t="shared" si="80"/>
        <v>PARADERO EN LA AV. FCO. MEDINA ASCENCIO AL CRUCE CON LA CALLE ATLATENGO EN EL LADO PONIENTE</v>
      </c>
      <c r="C663" s="36"/>
      <c r="D663" s="37"/>
      <c r="E663" s="38"/>
      <c r="F663" s="38"/>
      <c r="G663" s="57">
        <f t="shared" si="81"/>
        <v>0</v>
      </c>
    </row>
    <row r="664" spans="1:7" ht="14.25">
      <c r="A664" s="60" t="s">
        <v>332</v>
      </c>
      <c r="B664" s="61" t="str">
        <f t="shared" si="80"/>
        <v>PRELIMINARES</v>
      </c>
      <c r="C664" s="36"/>
      <c r="D664" s="37"/>
      <c r="E664" s="38"/>
      <c r="F664" s="38"/>
      <c r="G664" s="51">
        <f t="shared" si="81"/>
        <v>0</v>
      </c>
    </row>
    <row r="665" spans="1:7" ht="14.25">
      <c r="A665" s="60" t="s">
        <v>333</v>
      </c>
      <c r="B665" s="61" t="str">
        <f t="shared" si="80"/>
        <v>CIMENTACIÓN</v>
      </c>
      <c r="C665" s="36"/>
      <c r="D665" s="37"/>
      <c r="E665" s="38"/>
      <c r="F665" s="38"/>
      <c r="G665" s="51">
        <f t="shared" si="81"/>
        <v>0</v>
      </c>
    </row>
    <row r="666" spans="1:7" ht="14.25">
      <c r="A666" s="60" t="s">
        <v>334</v>
      </c>
      <c r="B666" s="61" t="str">
        <f t="shared" si="80"/>
        <v>BANCA DE CONCRETO</v>
      </c>
      <c r="C666" s="36"/>
      <c r="D666" s="37"/>
      <c r="E666" s="38"/>
      <c r="F666" s="38"/>
      <c r="G666" s="51">
        <f t="shared" si="81"/>
        <v>0</v>
      </c>
    </row>
    <row r="667" spans="1:7" ht="14.25">
      <c r="A667" s="60" t="s">
        <v>335</v>
      </c>
      <c r="B667" s="61" t="str">
        <f t="shared" si="80"/>
        <v>ESTRUCTURA</v>
      </c>
      <c r="C667" s="36"/>
      <c r="D667" s="37"/>
      <c r="E667" s="38"/>
      <c r="F667" s="38"/>
      <c r="G667" s="51">
        <f t="shared" si="81"/>
        <v>0</v>
      </c>
    </row>
    <row r="668" spans="1:7" ht="14.25">
      <c r="A668" s="60" t="s">
        <v>336</v>
      </c>
      <c r="B668" s="61" t="str">
        <f t="shared" si="80"/>
        <v>INSTALACION ELECTRICA</v>
      </c>
      <c r="C668" s="36"/>
      <c r="D668" s="37"/>
      <c r="E668" s="38"/>
      <c r="F668" s="38"/>
      <c r="G668" s="51">
        <f t="shared" si="81"/>
        <v>0</v>
      </c>
    </row>
    <row r="669" spans="1:7" ht="14.25">
      <c r="A669" s="60" t="s">
        <v>337</v>
      </c>
      <c r="B669" s="61" t="str">
        <f t="shared" si="80"/>
        <v xml:space="preserve">SEÑALIZACION </v>
      </c>
      <c r="C669" s="36"/>
      <c r="D669" s="37"/>
      <c r="E669" s="38"/>
      <c r="F669" s="38"/>
      <c r="G669" s="51">
        <f t="shared" si="81"/>
        <v>0</v>
      </c>
    </row>
    <row r="670" spans="1:7" ht="14.25">
      <c r="A670" s="60" t="s">
        <v>338</v>
      </c>
      <c r="B670" s="61" t="str">
        <f t="shared" si="80"/>
        <v>LIMPIEZA</v>
      </c>
      <c r="C670" s="36"/>
      <c r="D670" s="37"/>
      <c r="E670" s="38"/>
      <c r="F670" s="38"/>
      <c r="G670" s="51">
        <f t="shared" si="81"/>
        <v>0</v>
      </c>
    </row>
    <row r="671" spans="1:7" ht="26.25">
      <c r="A671" s="34" t="s">
        <v>339</v>
      </c>
      <c r="B671" s="35" t="str">
        <f t="shared" si="80"/>
        <v>PARADERO EN LA AV. FCO. MEDINA ASCENCIO AL CRUCE CON LA CALLE BRASILIA EN EL LADO ORIENTE</v>
      </c>
      <c r="C671" s="36"/>
      <c r="D671" s="37"/>
      <c r="E671" s="38"/>
      <c r="F671" s="38"/>
      <c r="G671" s="57">
        <f t="shared" si="81"/>
        <v>0</v>
      </c>
    </row>
    <row r="672" spans="1:7" ht="14.25">
      <c r="A672" s="60" t="s">
        <v>340</v>
      </c>
      <c r="B672" s="61" t="str">
        <f t="shared" si="80"/>
        <v>PRELIMINARES</v>
      </c>
      <c r="C672" s="36"/>
      <c r="D672" s="37"/>
      <c r="E672" s="38"/>
      <c r="F672" s="38"/>
      <c r="G672" s="51">
        <f t="shared" si="81"/>
        <v>0</v>
      </c>
    </row>
    <row r="673" spans="1:7" ht="14.25">
      <c r="A673" s="60" t="s">
        <v>341</v>
      </c>
      <c r="B673" s="61" t="str">
        <f t="shared" si="80"/>
        <v>CIMENTACIÓN</v>
      </c>
      <c r="C673" s="36"/>
      <c r="D673" s="37"/>
      <c r="E673" s="38"/>
      <c r="F673" s="38"/>
      <c r="G673" s="51">
        <f t="shared" si="81"/>
        <v>0</v>
      </c>
    </row>
    <row r="674" spans="1:7" ht="14.25">
      <c r="A674" s="60" t="s">
        <v>342</v>
      </c>
      <c r="B674" s="61" t="str">
        <f t="shared" si="80"/>
        <v>BANCA DE CONCRETO</v>
      </c>
      <c r="C674" s="36"/>
      <c r="D674" s="37"/>
      <c r="E674" s="38"/>
      <c r="F674" s="38"/>
      <c r="G674" s="51">
        <f t="shared" si="81"/>
        <v>0</v>
      </c>
    </row>
    <row r="675" spans="1:7" ht="14.25">
      <c r="A675" s="60" t="s">
        <v>343</v>
      </c>
      <c r="B675" s="61" t="str">
        <f t="shared" si="80"/>
        <v>ESTRUCTURA</v>
      </c>
      <c r="C675" s="36"/>
      <c r="D675" s="37"/>
      <c r="E675" s="38"/>
      <c r="F675" s="38"/>
      <c r="G675" s="51">
        <f t="shared" si="81"/>
        <v>0</v>
      </c>
    </row>
    <row r="676" spans="1:7" ht="14.25">
      <c r="A676" s="60" t="s">
        <v>344</v>
      </c>
      <c r="B676" s="61" t="str">
        <f t="shared" si="80"/>
        <v>INSTALACION ELECTRICA</v>
      </c>
      <c r="C676" s="36"/>
      <c r="D676" s="37"/>
      <c r="E676" s="38"/>
      <c r="F676" s="38"/>
      <c r="G676" s="51">
        <f t="shared" si="81"/>
        <v>0</v>
      </c>
    </row>
    <row r="677" spans="1:7" ht="14.25">
      <c r="A677" s="60" t="s">
        <v>345</v>
      </c>
      <c r="B677" s="61" t="str">
        <f t="shared" si="82" ref="B677:B687">+VLOOKUP($A677,$A$17:$G$577,2,0)</f>
        <v xml:space="preserve">SEÑALIZACION </v>
      </c>
      <c r="C677" s="36"/>
      <c r="D677" s="37"/>
      <c r="E677" s="38"/>
      <c r="F677" s="38"/>
      <c r="G677" s="51">
        <f t="shared" si="83" ref="G677:G687">+VLOOKUP($A677,$A$17:$G$577,7,0)</f>
        <v>0</v>
      </c>
    </row>
    <row r="678" spans="1:7" ht="14.25">
      <c r="A678" s="60" t="s">
        <v>346</v>
      </c>
      <c r="B678" s="61" t="str">
        <f t="shared" si="82"/>
        <v>LIMPIEZA</v>
      </c>
      <c r="C678" s="36"/>
      <c r="D678" s="37"/>
      <c r="E678" s="38"/>
      <c r="F678" s="38"/>
      <c r="G678" s="51">
        <f t="shared" si="83"/>
        <v>0</v>
      </c>
    </row>
    <row r="679" spans="1:7" ht="26.25">
      <c r="A679" s="34" t="s">
        <v>48</v>
      </c>
      <c r="B679" s="35" t="str">
        <f t="shared" si="82"/>
        <v xml:space="preserve">PARADERO EN LA AV. MEXICO AL CRUCE CON LA CALLE PANAMÁ EN EL LADO ORIENTE </v>
      </c>
      <c r="C679" s="36"/>
      <c r="D679" s="37"/>
      <c r="E679" s="38"/>
      <c r="F679" s="38"/>
      <c r="G679" s="57">
        <f t="shared" si="83"/>
        <v>0</v>
      </c>
    </row>
    <row r="680" spans="1:7" ht="14.25">
      <c r="A680" s="60" t="s">
        <v>347</v>
      </c>
      <c r="B680" s="61" t="str">
        <f t="shared" si="82"/>
        <v>PRELIMINARES</v>
      </c>
      <c r="C680" s="36"/>
      <c r="D680" s="37"/>
      <c r="E680" s="38"/>
      <c r="F680" s="38"/>
      <c r="G680" s="51">
        <f t="shared" si="83"/>
        <v>0</v>
      </c>
    </row>
    <row r="681" spans="1:7" ht="14.25">
      <c r="A681" s="60" t="s">
        <v>22</v>
      </c>
      <c r="B681" s="61" t="str">
        <f t="shared" si="82"/>
        <v>CIMENTACIÓN</v>
      </c>
      <c r="C681" s="36"/>
      <c r="D681" s="37"/>
      <c r="E681" s="38"/>
      <c r="F681" s="38"/>
      <c r="G681" s="51">
        <f t="shared" si="83"/>
        <v>0</v>
      </c>
    </row>
    <row r="682" spans="1:7" ht="14.25">
      <c r="A682" s="60" t="s">
        <v>189</v>
      </c>
      <c r="B682" s="61" t="str">
        <f t="shared" si="82"/>
        <v>BANCA DE CONCRETO</v>
      </c>
      <c r="C682" s="36"/>
      <c r="D682" s="37"/>
      <c r="E682" s="38"/>
      <c r="F682" s="38"/>
      <c r="G682" s="51">
        <f t="shared" si="83"/>
        <v>0</v>
      </c>
    </row>
    <row r="683" spans="1:7" ht="14.25">
      <c r="A683" s="60" t="s">
        <v>348</v>
      </c>
      <c r="B683" s="61" t="str">
        <f t="shared" si="82"/>
        <v>ESTRUCTURA</v>
      </c>
      <c r="C683" s="36"/>
      <c r="D683" s="37"/>
      <c r="E683" s="38"/>
      <c r="F683" s="38"/>
      <c r="G683" s="51">
        <f t="shared" si="83"/>
        <v>0</v>
      </c>
    </row>
    <row r="684" spans="1:7" ht="14.25">
      <c r="A684" s="60" t="s">
        <v>349</v>
      </c>
      <c r="B684" s="61" t="str">
        <f t="shared" si="82"/>
        <v>INSTALACION ELECTRICA</v>
      </c>
      <c r="C684" s="36"/>
      <c r="D684" s="37"/>
      <c r="E684" s="38"/>
      <c r="F684" s="38"/>
      <c r="G684" s="51">
        <f t="shared" si="83"/>
        <v>0</v>
      </c>
    </row>
    <row r="685" spans="1:7" ht="14.25">
      <c r="A685" s="60" t="s">
        <v>350</v>
      </c>
      <c r="B685" s="61" t="str">
        <f t="shared" si="82"/>
        <v>BANQUETA</v>
      </c>
      <c r="C685" s="36"/>
      <c r="D685" s="37"/>
      <c r="E685" s="38"/>
      <c r="F685" s="38"/>
      <c r="G685" s="51">
        <f t="shared" si="83"/>
        <v>0</v>
      </c>
    </row>
    <row r="686" spans="1:7" ht="14.25">
      <c r="A686" s="60" t="s">
        <v>638</v>
      </c>
      <c r="B686" s="61" t="str">
        <f t="shared" si="82"/>
        <v xml:space="preserve">SEÑALIZACION </v>
      </c>
      <c r="C686" s="36"/>
      <c r="D686" s="37"/>
      <c r="E686" s="38"/>
      <c r="F686" s="38"/>
      <c r="G686" s="51">
        <f t="shared" si="83"/>
        <v>0</v>
      </c>
    </row>
    <row r="687" spans="1:7" ht="14.25">
      <c r="A687" s="60" t="s">
        <v>639</v>
      </c>
      <c r="B687" s="61" t="str">
        <f t="shared" si="82"/>
        <v>LIMPIEZA</v>
      </c>
      <c r="C687" s="36"/>
      <c r="D687" s="37"/>
      <c r="E687" s="38"/>
      <c r="F687" s="38"/>
      <c r="G687" s="51">
        <f t="shared" si="83"/>
        <v>0</v>
      </c>
    </row>
    <row r="688" spans="1:7" ht="14.25">
      <c r="A688" s="34"/>
      <c r="B688" s="35"/>
      <c r="C688" s="36"/>
      <c r="D688" s="37"/>
      <c r="E688" s="54"/>
      <c r="F688" s="38"/>
      <c r="G688" s="58"/>
    </row>
    <row r="689" spans="1:7" ht="15" customHeight="1">
      <c r="A689" s="82" t="s">
        <v>569</v>
      </c>
      <c r="B689" s="82"/>
      <c r="C689" s="82"/>
      <c r="D689" s="82"/>
      <c r="E689" s="82"/>
      <c r="F689" s="69" t="s">
        <v>51</v>
      </c>
      <c r="G689" s="70">
        <f>+G580</f>
        <v>0</v>
      </c>
    </row>
    <row r="690" spans="1:7" ht="14.25">
      <c r="A690" s="82" t="str">
        <f>+numtext(G691)</f>
        <v>CERO PESOS 00/100 M.N.</v>
      </c>
      <c r="B690" s="82"/>
      <c r="C690" s="82"/>
      <c r="D690" s="82"/>
      <c r="E690" s="82"/>
      <c r="F690" s="69" t="s">
        <v>52</v>
      </c>
      <c r="G690" s="70">
        <f>ROUND(G689*0.16,2)</f>
        <v>0</v>
      </c>
    </row>
    <row r="691" spans="1:7" ht="14.25">
      <c r="A691" s="68"/>
      <c r="B691" s="68"/>
      <c r="C691" s="68"/>
      <c r="D691" s="68"/>
      <c r="E691" s="68"/>
      <c r="F691" s="69" t="s">
        <v>53</v>
      </c>
      <c r="G691" s="70">
        <f>+G689+G690</f>
        <v>0</v>
      </c>
    </row>
  </sheetData>
  <autoFilter ref="A16:G691"/>
  <mergeCells count="15">
    <mergeCell ref="A690:E690"/>
    <mergeCell ref="C10:F10"/>
    <mergeCell ref="B11:B12"/>
    <mergeCell ref="C11:F12"/>
    <mergeCell ref="G11:G12"/>
    <mergeCell ref="A14:G14"/>
    <mergeCell ref="A689:E689"/>
    <mergeCell ref="C1:F1"/>
    <mergeCell ref="C3:F5"/>
    <mergeCell ref="B4:B5"/>
    <mergeCell ref="C6:E6"/>
    <mergeCell ref="B7:B9"/>
    <mergeCell ref="C7:E7"/>
    <mergeCell ref="C8:E8"/>
    <mergeCell ref="C9:E9"/>
  </mergeCells>
  <conditionalFormatting sqref="F18 F212:F214 F241:F243 F426:F428 F469:F472 F474:F476 F478:F480 F573">
    <cfRule type="containsText" priority="694" dxfId="272" operator="containsText" text="CERO">
      <formula>NOT(ISERROR(SEARCH("CERO",F18)))</formula>
    </cfRule>
  </conditionalFormatting>
  <conditionalFormatting sqref="F17">
    <cfRule type="containsText" priority="726" dxfId="272" operator="containsText" text="CERO">
      <formula>NOT(ISERROR(SEARCH("CERO",F17)))</formula>
    </cfRule>
  </conditionalFormatting>
  <conditionalFormatting sqref="F20:F22">
    <cfRule type="containsText" priority="724" dxfId="272" operator="containsText" text="CERO">
      <formula>NOT(ISERROR(SEARCH("CERO",F20)))</formula>
    </cfRule>
  </conditionalFormatting>
  <conditionalFormatting sqref="F577">
    <cfRule type="containsText" priority="710" dxfId="272" operator="containsText" text="CERO">
      <formula>NOT(ISERROR(SEARCH("CERO",F577)))</formula>
    </cfRule>
  </conditionalFormatting>
  <conditionalFormatting sqref="A19:B19">
    <cfRule type="duplicateValues" priority="683" dxfId="268"/>
  </conditionalFormatting>
  <conditionalFormatting sqref="F19">
    <cfRule type="containsText" priority="684" dxfId="272" operator="containsText" text="CERO">
      <formula>NOT(ISERROR(SEARCH("CERO",F19)))</formula>
    </cfRule>
  </conditionalFormatting>
  <conditionalFormatting sqref="F23:F26 F28:F38 F40:F42 F44:F48 F50:F55 F57:F64 F66:F68 F70:F71 F74:F80 F82:F92 F94:F96 F98:F102 F104:F109 F111:F118 F120:F122 F124:F125 F128:F134 F136:F146 F148:F150 F152:F156 F158:F163 F165:F172 F174:F176 F178:F179">
    <cfRule type="containsText" priority="682" dxfId="272" operator="containsText" text="CERO">
      <formula>NOT(ISERROR(SEARCH("CERO",F23)))</formula>
    </cfRule>
  </conditionalFormatting>
  <conditionalFormatting sqref="F182:F188">
    <cfRule type="containsText" priority="670" dxfId="272" operator="containsText" text="CERO">
      <formula>NOT(ISERROR(SEARCH("CERO",F182)))</formula>
    </cfRule>
  </conditionalFormatting>
  <conditionalFormatting sqref="F190:F200 F202:F204 F206:F210">
    <cfRule type="containsText" priority="663" dxfId="272" operator="containsText" text="CERO">
      <formula>NOT(ISERROR(SEARCH("CERO",F190)))</formula>
    </cfRule>
  </conditionalFormatting>
  <conditionalFormatting sqref="F215 F217:F224 F226:F228 F230">
    <cfRule type="containsText" priority="660" dxfId="272" operator="containsText" text="CERO">
      <formula>NOT(ISERROR(SEARCH("CERO",F215)))</formula>
    </cfRule>
  </conditionalFormatting>
  <conditionalFormatting sqref="F231 F234:F235 F237:F238">
    <cfRule type="containsText" priority="657" dxfId="272" operator="containsText" text="CERO">
      <formula>NOT(ISERROR(SEARCH("CERO",F231)))</formula>
    </cfRule>
  </conditionalFormatting>
  <conditionalFormatting sqref="F249 F251:F252">
    <cfRule type="containsText" priority="653" dxfId="272" operator="containsText" text="CERO">
      <formula>NOT(ISERROR(SEARCH("CERO",F249)))</formula>
    </cfRule>
  </conditionalFormatting>
  <conditionalFormatting sqref="F239">
    <cfRule type="containsText" priority="656" dxfId="272" operator="containsText" text="CERO">
      <formula>NOT(ISERROR(SEARCH("CERO",F239)))</formula>
    </cfRule>
  </conditionalFormatting>
  <conditionalFormatting sqref="F244 F246:F247">
    <cfRule type="containsText" priority="654" dxfId="272" operator="containsText" text="CERO">
      <formula>NOT(ISERROR(SEARCH("CERO",F244)))</formula>
    </cfRule>
  </conditionalFormatting>
  <conditionalFormatting sqref="A582:A589">
    <cfRule type="duplicateValues" priority="727" dxfId="268"/>
  </conditionalFormatting>
  <conditionalFormatting sqref="B582:B589">
    <cfRule type="duplicateValues" priority="728" dxfId="268"/>
  </conditionalFormatting>
  <conditionalFormatting sqref="F439:F445 F447:F457 F459:F461 F463:F466">
    <cfRule type="containsText" priority="461" dxfId="272" operator="containsText" text="CERO">
      <formula>NOT(ISERROR(SEARCH("CERO",F439)))</formula>
    </cfRule>
  </conditionalFormatting>
  <conditionalFormatting sqref="F467">
    <cfRule type="containsText" priority="449" dxfId="272" operator="containsText" text="CERO">
      <formula>NOT(ISERROR(SEARCH("CERO",F467)))</formula>
    </cfRule>
  </conditionalFormatting>
  <conditionalFormatting sqref="A27:B27">
    <cfRule type="duplicateValues" priority="262" dxfId="268"/>
  </conditionalFormatting>
  <conditionalFormatting sqref="F27">
    <cfRule type="containsText" priority="263" dxfId="272" operator="containsText" text="CERO">
      <formula>NOT(ISERROR(SEARCH("CERO",F27)))</formula>
    </cfRule>
  </conditionalFormatting>
  <conditionalFormatting sqref="A39:B39">
    <cfRule type="duplicateValues" priority="260" dxfId="268"/>
  </conditionalFormatting>
  <conditionalFormatting sqref="F39">
    <cfRule type="containsText" priority="261" dxfId="272" operator="containsText" text="CERO">
      <formula>NOT(ISERROR(SEARCH("CERO",F39)))</formula>
    </cfRule>
  </conditionalFormatting>
  <conditionalFormatting sqref="A43:B43">
    <cfRule type="duplicateValues" priority="258" dxfId="268"/>
  </conditionalFormatting>
  <conditionalFormatting sqref="F43">
    <cfRule type="containsText" priority="259" dxfId="272" operator="containsText" text="CERO">
      <formula>NOT(ISERROR(SEARCH("CERO",F43)))</formula>
    </cfRule>
  </conditionalFormatting>
  <conditionalFormatting sqref="A49:B49">
    <cfRule type="duplicateValues" priority="256" dxfId="268"/>
  </conditionalFormatting>
  <conditionalFormatting sqref="F49">
    <cfRule type="containsText" priority="257" dxfId="272" operator="containsText" text="CERO">
      <formula>NOT(ISERROR(SEARCH("CERO",F49)))</formula>
    </cfRule>
  </conditionalFormatting>
  <conditionalFormatting sqref="A56:B56">
    <cfRule type="duplicateValues" priority="254" dxfId="268"/>
  </conditionalFormatting>
  <conditionalFormatting sqref="F56">
    <cfRule type="containsText" priority="255" dxfId="272" operator="containsText" text="CERO">
      <formula>NOT(ISERROR(SEARCH("CERO",F56)))</formula>
    </cfRule>
  </conditionalFormatting>
  <conditionalFormatting sqref="A65:B65">
    <cfRule type="duplicateValues" priority="252" dxfId="268"/>
  </conditionalFormatting>
  <conditionalFormatting sqref="F65">
    <cfRule type="containsText" priority="253" dxfId="272" operator="containsText" text="CERO">
      <formula>NOT(ISERROR(SEARCH("CERO",F65)))</formula>
    </cfRule>
  </conditionalFormatting>
  <conditionalFormatting sqref="A69:B69">
    <cfRule type="duplicateValues" priority="250" dxfId="268"/>
  </conditionalFormatting>
  <conditionalFormatting sqref="F69">
    <cfRule type="containsText" priority="251" dxfId="272" operator="containsText" text="CERO">
      <formula>NOT(ISERROR(SEARCH("CERO",F69)))</formula>
    </cfRule>
  </conditionalFormatting>
  <conditionalFormatting sqref="F72">
    <cfRule type="containsText" priority="249" dxfId="272" operator="containsText" text="CERO">
      <formula>NOT(ISERROR(SEARCH("CERO",F72)))</formula>
    </cfRule>
  </conditionalFormatting>
  <conditionalFormatting sqref="A73:B73">
    <cfRule type="duplicateValues" priority="247" dxfId="268"/>
  </conditionalFormatting>
  <conditionalFormatting sqref="F73">
    <cfRule type="containsText" priority="248" dxfId="272" operator="containsText" text="CERO">
      <formula>NOT(ISERROR(SEARCH("CERO",F73)))</formula>
    </cfRule>
  </conditionalFormatting>
  <conditionalFormatting sqref="A81:B81">
    <cfRule type="duplicateValues" priority="245" dxfId="268"/>
  </conditionalFormatting>
  <conditionalFormatting sqref="F81">
    <cfRule type="containsText" priority="246" dxfId="272" operator="containsText" text="CERO">
      <formula>NOT(ISERROR(SEARCH("CERO",F81)))</formula>
    </cfRule>
  </conditionalFormatting>
  <conditionalFormatting sqref="A93:B93">
    <cfRule type="duplicateValues" priority="243" dxfId="268"/>
  </conditionalFormatting>
  <conditionalFormatting sqref="F93">
    <cfRule type="containsText" priority="244" dxfId="272" operator="containsText" text="CERO">
      <formula>NOT(ISERROR(SEARCH("CERO",F93)))</formula>
    </cfRule>
  </conditionalFormatting>
  <conditionalFormatting sqref="A97:B97">
    <cfRule type="duplicateValues" priority="241" dxfId="268"/>
  </conditionalFormatting>
  <conditionalFormatting sqref="F97">
    <cfRule type="containsText" priority="242" dxfId="272" operator="containsText" text="CERO">
      <formula>NOT(ISERROR(SEARCH("CERO",F97)))</formula>
    </cfRule>
  </conditionalFormatting>
  <conditionalFormatting sqref="A103:B103">
    <cfRule type="duplicateValues" priority="239" dxfId="268"/>
  </conditionalFormatting>
  <conditionalFormatting sqref="F103">
    <cfRule type="containsText" priority="240" dxfId="272" operator="containsText" text="CERO">
      <formula>NOT(ISERROR(SEARCH("CERO",F103)))</formula>
    </cfRule>
  </conditionalFormatting>
  <conditionalFormatting sqref="A110:B110">
    <cfRule type="duplicateValues" priority="237" dxfId="268"/>
  </conditionalFormatting>
  <conditionalFormatting sqref="F110">
    <cfRule type="containsText" priority="238" dxfId="272" operator="containsText" text="CERO">
      <formula>NOT(ISERROR(SEARCH("CERO",F110)))</formula>
    </cfRule>
  </conditionalFormatting>
  <conditionalFormatting sqref="A119:B119">
    <cfRule type="duplicateValues" priority="235" dxfId="268"/>
  </conditionalFormatting>
  <conditionalFormatting sqref="F119">
    <cfRule type="containsText" priority="236" dxfId="272" operator="containsText" text="CERO">
      <formula>NOT(ISERROR(SEARCH("CERO",F119)))</formula>
    </cfRule>
  </conditionalFormatting>
  <conditionalFormatting sqref="A123:B123">
    <cfRule type="duplicateValues" priority="233" dxfId="268"/>
  </conditionalFormatting>
  <conditionalFormatting sqref="F123">
    <cfRule type="containsText" priority="234" dxfId="272" operator="containsText" text="CERO">
      <formula>NOT(ISERROR(SEARCH("CERO",F123)))</formula>
    </cfRule>
  </conditionalFormatting>
  <conditionalFormatting sqref="F126">
    <cfRule type="containsText" priority="232" dxfId="272" operator="containsText" text="CERO">
      <formula>NOT(ISERROR(SEARCH("CERO",F126)))</formula>
    </cfRule>
  </conditionalFormatting>
  <conditionalFormatting sqref="A127:B127">
    <cfRule type="duplicateValues" priority="230" dxfId="268"/>
  </conditionalFormatting>
  <conditionalFormatting sqref="F127">
    <cfRule type="containsText" priority="231" dxfId="272" operator="containsText" text="CERO">
      <formula>NOT(ISERROR(SEARCH("CERO",F127)))</formula>
    </cfRule>
  </conditionalFormatting>
  <conditionalFormatting sqref="A135:B135">
    <cfRule type="duplicateValues" priority="228" dxfId="268"/>
  </conditionalFormatting>
  <conditionalFormatting sqref="F135">
    <cfRule type="containsText" priority="229" dxfId="272" operator="containsText" text="CERO">
      <formula>NOT(ISERROR(SEARCH("CERO",F135)))</formula>
    </cfRule>
  </conditionalFormatting>
  <conditionalFormatting sqref="A147:B147">
    <cfRule type="duplicateValues" priority="226" dxfId="268"/>
  </conditionalFormatting>
  <conditionalFormatting sqref="F147">
    <cfRule type="containsText" priority="227" dxfId="272" operator="containsText" text="CERO">
      <formula>NOT(ISERROR(SEARCH("CERO",F147)))</formula>
    </cfRule>
  </conditionalFormatting>
  <conditionalFormatting sqref="A151:B151">
    <cfRule type="duplicateValues" priority="224" dxfId="268"/>
  </conditionalFormatting>
  <conditionalFormatting sqref="F151">
    <cfRule type="containsText" priority="225" dxfId="272" operator="containsText" text="CERO">
      <formula>NOT(ISERROR(SEARCH("CERO",F151)))</formula>
    </cfRule>
  </conditionalFormatting>
  <conditionalFormatting sqref="A157:B157">
    <cfRule type="duplicateValues" priority="222" dxfId="268"/>
  </conditionalFormatting>
  <conditionalFormatting sqref="F157">
    <cfRule type="containsText" priority="223" dxfId="272" operator="containsText" text="CERO">
      <formula>NOT(ISERROR(SEARCH("CERO",F157)))</formula>
    </cfRule>
  </conditionalFormatting>
  <conditionalFormatting sqref="A164:B164">
    <cfRule type="duplicateValues" priority="220" dxfId="268"/>
  </conditionalFormatting>
  <conditionalFormatting sqref="F164">
    <cfRule type="containsText" priority="221" dxfId="272" operator="containsText" text="CERO">
      <formula>NOT(ISERROR(SEARCH("CERO",F164)))</formula>
    </cfRule>
  </conditionalFormatting>
  <conditionalFormatting sqref="A173:B173">
    <cfRule type="duplicateValues" priority="218" dxfId="268"/>
  </conditionalFormatting>
  <conditionalFormatting sqref="F173">
    <cfRule type="containsText" priority="219" dxfId="272" operator="containsText" text="CERO">
      <formula>NOT(ISERROR(SEARCH("CERO",F173)))</formula>
    </cfRule>
  </conditionalFormatting>
  <conditionalFormatting sqref="A177:B177">
    <cfRule type="duplicateValues" priority="216" dxfId="268"/>
  </conditionalFormatting>
  <conditionalFormatting sqref="F177">
    <cfRule type="containsText" priority="217" dxfId="272" operator="containsText" text="CERO">
      <formula>NOT(ISERROR(SEARCH("CERO",F177)))</formula>
    </cfRule>
  </conditionalFormatting>
  <conditionalFormatting sqref="A600:A607">
    <cfRule type="duplicateValues" priority="214" dxfId="268"/>
  </conditionalFormatting>
  <conditionalFormatting sqref="B600:B607">
    <cfRule type="duplicateValues" priority="215" dxfId="268"/>
  </conditionalFormatting>
  <conditionalFormatting sqref="A591">
    <cfRule type="duplicateValues" priority="212" dxfId="268"/>
  </conditionalFormatting>
  <conditionalFormatting sqref="B591">
    <cfRule type="duplicateValues" priority="213" dxfId="268"/>
  </conditionalFormatting>
  <conditionalFormatting sqref="A592:A598">
    <cfRule type="duplicateValues" priority="210" dxfId="268"/>
  </conditionalFormatting>
  <conditionalFormatting sqref="B592:B598">
    <cfRule type="duplicateValues" priority="211" dxfId="268"/>
  </conditionalFormatting>
  <conditionalFormatting sqref="F180">
    <cfRule type="containsText" priority="209" dxfId="272" operator="containsText" text="CERO">
      <formula>NOT(ISERROR(SEARCH("CERO",F180)))</formula>
    </cfRule>
  </conditionalFormatting>
  <conditionalFormatting sqref="A181:B181">
    <cfRule type="duplicateValues" priority="207" dxfId="268"/>
  </conditionalFormatting>
  <conditionalFormatting sqref="F181">
    <cfRule type="containsText" priority="208" dxfId="272" operator="containsText" text="CERO">
      <formula>NOT(ISERROR(SEARCH("CERO",F181)))</formula>
    </cfRule>
  </conditionalFormatting>
  <conditionalFormatting sqref="A189:B189">
    <cfRule type="duplicateValues" priority="205" dxfId="268"/>
  </conditionalFormatting>
  <conditionalFormatting sqref="F189">
    <cfRule type="containsText" priority="206" dxfId="272" operator="containsText" text="CERO">
      <formula>NOT(ISERROR(SEARCH("CERO",F189)))</formula>
    </cfRule>
  </conditionalFormatting>
  <conditionalFormatting sqref="A201:B201">
    <cfRule type="duplicateValues" priority="203" dxfId="268"/>
  </conditionalFormatting>
  <conditionalFormatting sqref="F201">
    <cfRule type="containsText" priority="204" dxfId="272" operator="containsText" text="CERO">
      <formula>NOT(ISERROR(SEARCH("CERO",F201)))</formula>
    </cfRule>
  </conditionalFormatting>
  <conditionalFormatting sqref="A205:B205">
    <cfRule type="duplicateValues" priority="201" dxfId="268"/>
  </conditionalFormatting>
  <conditionalFormatting sqref="F205">
    <cfRule type="containsText" priority="202" dxfId="272" operator="containsText" text="CERO">
      <formula>NOT(ISERROR(SEARCH("CERO",F205)))</formula>
    </cfRule>
  </conditionalFormatting>
  <conditionalFormatting sqref="A211:B211">
    <cfRule type="duplicateValues" priority="199" dxfId="268"/>
  </conditionalFormatting>
  <conditionalFormatting sqref="F211">
    <cfRule type="containsText" priority="200" dxfId="272" operator="containsText" text="CERO">
      <formula>NOT(ISERROR(SEARCH("CERO",F211)))</formula>
    </cfRule>
  </conditionalFormatting>
  <conditionalFormatting sqref="A216:B216">
    <cfRule type="duplicateValues" priority="197" dxfId="268"/>
  </conditionalFormatting>
  <conditionalFormatting sqref="F216">
    <cfRule type="containsText" priority="198" dxfId="272" operator="containsText" text="CERO">
      <formula>NOT(ISERROR(SEARCH("CERO",F216)))</formula>
    </cfRule>
  </conditionalFormatting>
  <conditionalFormatting sqref="A225:B225">
    <cfRule type="duplicateValues" priority="195" dxfId="268"/>
  </conditionalFormatting>
  <conditionalFormatting sqref="F225">
    <cfRule type="containsText" priority="196" dxfId="272" operator="containsText" text="CERO">
      <formula>NOT(ISERROR(SEARCH("CERO",F225)))</formula>
    </cfRule>
  </conditionalFormatting>
  <conditionalFormatting sqref="A229:B229">
    <cfRule type="duplicateValues" priority="193" dxfId="268"/>
  </conditionalFormatting>
  <conditionalFormatting sqref="F229">
    <cfRule type="containsText" priority="194" dxfId="272" operator="containsText" text="CERO">
      <formula>NOT(ISERROR(SEARCH("CERO",F229)))</formula>
    </cfRule>
  </conditionalFormatting>
  <conditionalFormatting sqref="A609:A616">
    <cfRule type="duplicateValues" priority="191" dxfId="268"/>
  </conditionalFormatting>
  <conditionalFormatting sqref="B609:B616">
    <cfRule type="duplicateValues" priority="192" dxfId="268"/>
  </conditionalFormatting>
  <conditionalFormatting sqref="F232">
    <cfRule type="containsText" priority="190" dxfId="272" operator="containsText" text="CERO">
      <formula>NOT(ISERROR(SEARCH("CERO",F232)))</formula>
    </cfRule>
  </conditionalFormatting>
  <conditionalFormatting sqref="A233:B233">
    <cfRule type="duplicateValues" priority="188" dxfId="268"/>
  </conditionalFormatting>
  <conditionalFormatting sqref="F233">
    <cfRule type="containsText" priority="189" dxfId="272" operator="containsText" text="CERO">
      <formula>NOT(ISERROR(SEARCH("CERO",F233)))</formula>
    </cfRule>
  </conditionalFormatting>
  <conditionalFormatting sqref="A236:B236">
    <cfRule type="duplicateValues" priority="186" dxfId="268"/>
  </conditionalFormatting>
  <conditionalFormatting sqref="F236">
    <cfRule type="containsText" priority="187" dxfId="272" operator="containsText" text="CERO">
      <formula>NOT(ISERROR(SEARCH("CERO",F236)))</formula>
    </cfRule>
  </conditionalFormatting>
  <conditionalFormatting sqref="A240:B240">
    <cfRule type="duplicateValues" priority="184" dxfId="268"/>
  </conditionalFormatting>
  <conditionalFormatting sqref="F240">
    <cfRule type="containsText" priority="185" dxfId="272" operator="containsText" text="CERO">
      <formula>NOT(ISERROR(SEARCH("CERO",F240)))</formula>
    </cfRule>
  </conditionalFormatting>
  <conditionalFormatting sqref="A245:B245">
    <cfRule type="duplicateValues" priority="182" dxfId="268"/>
  </conditionalFormatting>
  <conditionalFormatting sqref="F245">
    <cfRule type="containsText" priority="183" dxfId="272" operator="containsText" text="CERO">
      <formula>NOT(ISERROR(SEARCH("CERO",F245)))</formula>
    </cfRule>
  </conditionalFormatting>
  <conditionalFormatting sqref="A248:B248">
    <cfRule type="duplicateValues" priority="180" dxfId="268"/>
  </conditionalFormatting>
  <conditionalFormatting sqref="F248">
    <cfRule type="containsText" priority="181" dxfId="272" operator="containsText" text="CERO">
      <formula>NOT(ISERROR(SEARCH("CERO",F248)))</formula>
    </cfRule>
  </conditionalFormatting>
  <conditionalFormatting sqref="A250:B250">
    <cfRule type="duplicateValues" priority="178" dxfId="268"/>
  </conditionalFormatting>
  <conditionalFormatting sqref="F250">
    <cfRule type="containsText" priority="179" dxfId="272" operator="containsText" text="CERO">
      <formula>NOT(ISERROR(SEARCH("CERO",F250)))</formula>
    </cfRule>
  </conditionalFormatting>
  <conditionalFormatting sqref="F262:F264">
    <cfRule type="containsText" priority="177" dxfId="272" operator="containsText" text="CERO">
      <formula>NOT(ISERROR(SEARCH("CERO",F262)))</formula>
    </cfRule>
  </conditionalFormatting>
  <conditionalFormatting sqref="F255:F256 F258:F259">
    <cfRule type="containsText" priority="176" dxfId="272" operator="containsText" text="CERO">
      <formula>NOT(ISERROR(SEARCH("CERO",F255)))</formula>
    </cfRule>
  </conditionalFormatting>
  <conditionalFormatting sqref="F270 F272:F273">
    <cfRule type="containsText" priority="173" dxfId="272" operator="containsText" text="CERO">
      <formula>NOT(ISERROR(SEARCH("CERO",F270)))</formula>
    </cfRule>
  </conditionalFormatting>
  <conditionalFormatting sqref="F260">
    <cfRule type="containsText" priority="175" dxfId="272" operator="containsText" text="CERO">
      <formula>NOT(ISERROR(SEARCH("CERO",F260)))</formula>
    </cfRule>
  </conditionalFormatting>
  <conditionalFormatting sqref="F265 F267:F268">
    <cfRule type="containsText" priority="174" dxfId="272" operator="containsText" text="CERO">
      <formula>NOT(ISERROR(SEARCH("CERO",F265)))</formula>
    </cfRule>
  </conditionalFormatting>
  <conditionalFormatting sqref="F253">
    <cfRule type="containsText" priority="172" dxfId="272" operator="containsText" text="CERO">
      <formula>NOT(ISERROR(SEARCH("CERO",F253)))</formula>
    </cfRule>
  </conditionalFormatting>
  <conditionalFormatting sqref="A254:B254">
    <cfRule type="duplicateValues" priority="170" dxfId="268"/>
  </conditionalFormatting>
  <conditionalFormatting sqref="F254">
    <cfRule type="containsText" priority="171" dxfId="272" operator="containsText" text="CERO">
      <formula>NOT(ISERROR(SEARCH("CERO",F254)))</formula>
    </cfRule>
  </conditionalFormatting>
  <conditionalFormatting sqref="A257:B257">
    <cfRule type="duplicateValues" priority="168" dxfId="268"/>
  </conditionalFormatting>
  <conditionalFormatting sqref="F257">
    <cfRule type="containsText" priority="169" dxfId="272" operator="containsText" text="CERO">
      <formula>NOT(ISERROR(SEARCH("CERO",F257)))</formula>
    </cfRule>
  </conditionalFormatting>
  <conditionalFormatting sqref="A261:B261">
    <cfRule type="duplicateValues" priority="166" dxfId="268"/>
  </conditionalFormatting>
  <conditionalFormatting sqref="F261">
    <cfRule type="containsText" priority="167" dxfId="272" operator="containsText" text="CERO">
      <formula>NOT(ISERROR(SEARCH("CERO",F261)))</formula>
    </cfRule>
  </conditionalFormatting>
  <conditionalFormatting sqref="A266:B266">
    <cfRule type="duplicateValues" priority="164" dxfId="268"/>
  </conditionalFormatting>
  <conditionalFormatting sqref="F266">
    <cfRule type="containsText" priority="165" dxfId="272" operator="containsText" text="CERO">
      <formula>NOT(ISERROR(SEARCH("CERO",F266)))</formula>
    </cfRule>
  </conditionalFormatting>
  <conditionalFormatting sqref="A269:B269">
    <cfRule type="duplicateValues" priority="162" dxfId="268"/>
  </conditionalFormatting>
  <conditionalFormatting sqref="F269">
    <cfRule type="containsText" priority="163" dxfId="272" operator="containsText" text="CERO">
      <formula>NOT(ISERROR(SEARCH("CERO",F269)))</formula>
    </cfRule>
  </conditionalFormatting>
  <conditionalFormatting sqref="A271:B271">
    <cfRule type="duplicateValues" priority="160" dxfId="268"/>
  </conditionalFormatting>
  <conditionalFormatting sqref="F271">
    <cfRule type="containsText" priority="161" dxfId="272" operator="containsText" text="CERO">
      <formula>NOT(ISERROR(SEARCH("CERO",F271)))</formula>
    </cfRule>
  </conditionalFormatting>
  <conditionalFormatting sqref="F274">
    <cfRule type="containsText" priority="158" dxfId="272" operator="containsText" text="CERO">
      <formula>NOT(ISERROR(SEARCH("CERO",F274)))</formula>
    </cfRule>
  </conditionalFormatting>
  <conditionalFormatting sqref="F276:F278">
    <cfRule type="containsText" priority="159" dxfId="272" operator="containsText" text="CERO">
      <formula>NOT(ISERROR(SEARCH("CERO",F276)))</formula>
    </cfRule>
  </conditionalFormatting>
  <conditionalFormatting sqref="A275:B275">
    <cfRule type="duplicateValues" priority="156" dxfId="268"/>
  </conditionalFormatting>
  <conditionalFormatting sqref="F275">
    <cfRule type="containsText" priority="157" dxfId="272" operator="containsText" text="CERO">
      <formula>NOT(ISERROR(SEARCH("CERO",F275)))</formula>
    </cfRule>
  </conditionalFormatting>
  <conditionalFormatting sqref="F279:F282 F284:F294 F296:F298 F300:F304 F306:F311 F313:F320 F322:F324 F326:F327">
    <cfRule type="containsText" priority="155" dxfId="272" operator="containsText" text="CERO">
      <formula>NOT(ISERROR(SEARCH("CERO",F279)))</formula>
    </cfRule>
  </conditionalFormatting>
  <conditionalFormatting sqref="A283:B283">
    <cfRule type="duplicateValues" priority="153" dxfId="268"/>
  </conditionalFormatting>
  <conditionalFormatting sqref="F283">
    <cfRule type="containsText" priority="154" dxfId="272" operator="containsText" text="CERO">
      <formula>NOT(ISERROR(SEARCH("CERO",F283)))</formula>
    </cfRule>
  </conditionalFormatting>
  <conditionalFormatting sqref="A295:B295">
    <cfRule type="duplicateValues" priority="151" dxfId="268"/>
  </conditionalFormatting>
  <conditionalFormatting sqref="F295">
    <cfRule type="containsText" priority="152" dxfId="272" operator="containsText" text="CERO">
      <formula>NOT(ISERROR(SEARCH("CERO",F295)))</formula>
    </cfRule>
  </conditionalFormatting>
  <conditionalFormatting sqref="A299:B299">
    <cfRule type="duplicateValues" priority="149" dxfId="268"/>
  </conditionalFormatting>
  <conditionalFormatting sqref="F299">
    <cfRule type="containsText" priority="150" dxfId="272" operator="containsText" text="CERO">
      <formula>NOT(ISERROR(SEARCH("CERO",F299)))</formula>
    </cfRule>
  </conditionalFormatting>
  <conditionalFormatting sqref="A305:B305">
    <cfRule type="duplicateValues" priority="147" dxfId="268"/>
  </conditionalFormatting>
  <conditionalFormatting sqref="F305">
    <cfRule type="containsText" priority="148" dxfId="272" operator="containsText" text="CERO">
      <formula>NOT(ISERROR(SEARCH("CERO",F305)))</formula>
    </cfRule>
  </conditionalFormatting>
  <conditionalFormatting sqref="A312:B312">
    <cfRule type="duplicateValues" priority="145" dxfId="268"/>
  </conditionalFormatting>
  <conditionalFormatting sqref="F312">
    <cfRule type="containsText" priority="146" dxfId="272" operator="containsText" text="CERO">
      <formula>NOT(ISERROR(SEARCH("CERO",F312)))</formula>
    </cfRule>
  </conditionalFormatting>
  <conditionalFormatting sqref="A321:B321">
    <cfRule type="duplicateValues" priority="143" dxfId="268"/>
  </conditionalFormatting>
  <conditionalFormatting sqref="F321">
    <cfRule type="containsText" priority="144" dxfId="272" operator="containsText" text="CERO">
      <formula>NOT(ISERROR(SEARCH("CERO",F321)))</formula>
    </cfRule>
  </conditionalFormatting>
  <conditionalFormatting sqref="A325:B325">
    <cfRule type="duplicateValues" priority="141" dxfId="268"/>
  </conditionalFormatting>
  <conditionalFormatting sqref="F325">
    <cfRule type="containsText" priority="142" dxfId="272" operator="containsText" text="CERO">
      <formula>NOT(ISERROR(SEARCH("CERO",F325)))</formula>
    </cfRule>
  </conditionalFormatting>
  <conditionalFormatting sqref="F328">
    <cfRule type="containsText" priority="139" dxfId="272" operator="containsText" text="CERO">
      <formula>NOT(ISERROR(SEARCH("CERO",F328)))</formula>
    </cfRule>
  </conditionalFormatting>
  <conditionalFormatting sqref="F330:F332">
    <cfRule type="containsText" priority="140" dxfId="272" operator="containsText" text="CERO">
      <formula>NOT(ISERROR(SEARCH("CERO",F330)))</formula>
    </cfRule>
  </conditionalFormatting>
  <conditionalFormatting sqref="A329:B329">
    <cfRule type="duplicateValues" priority="137" dxfId="268"/>
  </conditionalFormatting>
  <conditionalFormatting sqref="F329">
    <cfRule type="containsText" priority="138" dxfId="272" operator="containsText" text="CERO">
      <formula>NOT(ISERROR(SEARCH("CERO",F329)))</formula>
    </cfRule>
  </conditionalFormatting>
  <conditionalFormatting sqref="F333:F336 F338:F348 F350:F352 F354:F358 F360:F365 F367:F369 F371:F372">
    <cfRule type="containsText" priority="136" dxfId="272" operator="containsText" text="CERO">
      <formula>NOT(ISERROR(SEARCH("CERO",F333)))</formula>
    </cfRule>
  </conditionalFormatting>
  <conditionalFormatting sqref="A337:B337">
    <cfRule type="duplicateValues" priority="134" dxfId="268"/>
  </conditionalFormatting>
  <conditionalFormatting sqref="F337">
    <cfRule type="containsText" priority="135" dxfId="272" operator="containsText" text="CERO">
      <formula>NOT(ISERROR(SEARCH("CERO",F337)))</formula>
    </cfRule>
  </conditionalFormatting>
  <conditionalFormatting sqref="A349:B349">
    <cfRule type="duplicateValues" priority="132" dxfId="268"/>
  </conditionalFormatting>
  <conditionalFormatting sqref="F349">
    <cfRule type="containsText" priority="133" dxfId="272" operator="containsText" text="CERO">
      <formula>NOT(ISERROR(SEARCH("CERO",F349)))</formula>
    </cfRule>
  </conditionalFormatting>
  <conditionalFormatting sqref="A353:B353">
    <cfRule type="duplicateValues" priority="130" dxfId="268"/>
  </conditionalFormatting>
  <conditionalFormatting sqref="F353">
    <cfRule type="containsText" priority="131" dxfId="272" operator="containsText" text="CERO">
      <formula>NOT(ISERROR(SEARCH("CERO",F353)))</formula>
    </cfRule>
  </conditionalFormatting>
  <conditionalFormatting sqref="A359:B359">
    <cfRule type="duplicateValues" priority="128" dxfId="268"/>
  </conditionalFormatting>
  <conditionalFormatting sqref="F359">
    <cfRule type="containsText" priority="129" dxfId="272" operator="containsText" text="CERO">
      <formula>NOT(ISERROR(SEARCH("CERO",F359)))</formula>
    </cfRule>
  </conditionalFormatting>
  <conditionalFormatting sqref="A366:B366">
    <cfRule type="duplicateValues" priority="124" dxfId="268"/>
  </conditionalFormatting>
  <conditionalFormatting sqref="F366">
    <cfRule type="containsText" priority="125" dxfId="272" operator="containsText" text="CERO">
      <formula>NOT(ISERROR(SEARCH("CERO",F366)))</formula>
    </cfRule>
  </conditionalFormatting>
  <conditionalFormatting sqref="A370:B370">
    <cfRule type="duplicateValues" priority="122" dxfId="268"/>
  </conditionalFormatting>
  <conditionalFormatting sqref="F370">
    <cfRule type="containsText" priority="123" dxfId="272" operator="containsText" text="CERO">
      <formula>NOT(ISERROR(SEARCH("CERO",F370)))</formula>
    </cfRule>
  </conditionalFormatting>
  <conditionalFormatting sqref="F382:F384">
    <cfRule type="containsText" priority="121" dxfId="272" operator="containsText" text="CERO">
      <formula>NOT(ISERROR(SEARCH("CERO",F382)))</formula>
    </cfRule>
  </conditionalFormatting>
  <conditionalFormatting sqref="F375:F376 F378:F379">
    <cfRule type="containsText" priority="120" dxfId="272" operator="containsText" text="CERO">
      <formula>NOT(ISERROR(SEARCH("CERO",F375)))</formula>
    </cfRule>
  </conditionalFormatting>
  <conditionalFormatting sqref="F390 F392:F393">
    <cfRule type="containsText" priority="117" dxfId="272" operator="containsText" text="CERO">
      <formula>NOT(ISERROR(SEARCH("CERO",F390)))</formula>
    </cfRule>
  </conditionalFormatting>
  <conditionalFormatting sqref="F380">
    <cfRule type="containsText" priority="119" dxfId="272" operator="containsText" text="CERO">
      <formula>NOT(ISERROR(SEARCH("CERO",F380)))</formula>
    </cfRule>
  </conditionalFormatting>
  <conditionalFormatting sqref="F385 F387:F388">
    <cfRule type="containsText" priority="118" dxfId="272" operator="containsText" text="CERO">
      <formula>NOT(ISERROR(SEARCH("CERO",F385)))</formula>
    </cfRule>
  </conditionalFormatting>
  <conditionalFormatting sqref="F373">
    <cfRule type="containsText" priority="116" dxfId="272" operator="containsText" text="CERO">
      <formula>NOT(ISERROR(SEARCH("CERO",F373)))</formula>
    </cfRule>
  </conditionalFormatting>
  <conditionalFormatting sqref="A374:B374">
    <cfRule type="duplicateValues" priority="114" dxfId="268"/>
  </conditionalFormatting>
  <conditionalFormatting sqref="F374">
    <cfRule type="containsText" priority="115" dxfId="272" operator="containsText" text="CERO">
      <formula>NOT(ISERROR(SEARCH("CERO",F374)))</formula>
    </cfRule>
  </conditionalFormatting>
  <conditionalFormatting sqref="A377:B377">
    <cfRule type="duplicateValues" priority="112" dxfId="268"/>
  </conditionalFormatting>
  <conditionalFormatting sqref="F377">
    <cfRule type="containsText" priority="113" dxfId="272" operator="containsText" text="CERO">
      <formula>NOT(ISERROR(SEARCH("CERO",F377)))</formula>
    </cfRule>
  </conditionalFormatting>
  <conditionalFormatting sqref="A381:B381">
    <cfRule type="duplicateValues" priority="110" dxfId="268"/>
  </conditionalFormatting>
  <conditionalFormatting sqref="F381">
    <cfRule type="containsText" priority="111" dxfId="272" operator="containsText" text="CERO">
      <formula>NOT(ISERROR(SEARCH("CERO",F381)))</formula>
    </cfRule>
  </conditionalFormatting>
  <conditionalFormatting sqref="A386:B386">
    <cfRule type="duplicateValues" priority="108" dxfId="268"/>
  </conditionalFormatting>
  <conditionalFormatting sqref="F386">
    <cfRule type="containsText" priority="109" dxfId="272" operator="containsText" text="CERO">
      <formula>NOT(ISERROR(SEARCH("CERO",F386)))</formula>
    </cfRule>
  </conditionalFormatting>
  <conditionalFormatting sqref="A389:B389">
    <cfRule type="duplicateValues" priority="106" dxfId="268"/>
  </conditionalFormatting>
  <conditionalFormatting sqref="F389">
    <cfRule type="containsText" priority="107" dxfId="272" operator="containsText" text="CERO">
      <formula>NOT(ISERROR(SEARCH("CERO",F389)))</formula>
    </cfRule>
  </conditionalFormatting>
  <conditionalFormatting sqref="A391:B391">
    <cfRule type="duplicateValues" priority="104" dxfId="268"/>
  </conditionalFormatting>
  <conditionalFormatting sqref="F391">
    <cfRule type="containsText" priority="105" dxfId="272" operator="containsText" text="CERO">
      <formula>NOT(ISERROR(SEARCH("CERO",F391)))</formula>
    </cfRule>
  </conditionalFormatting>
  <conditionalFormatting sqref="F396:F402">
    <cfRule type="containsText" priority="103" dxfId="272" operator="containsText" text="CERO">
      <formula>NOT(ISERROR(SEARCH("CERO",F396)))</formula>
    </cfRule>
  </conditionalFormatting>
  <conditionalFormatting sqref="F404:F414 F416:F418 F420:F424">
    <cfRule type="containsText" priority="102" dxfId="272" operator="containsText" text="CERO">
      <formula>NOT(ISERROR(SEARCH("CERO",F404)))</formula>
    </cfRule>
  </conditionalFormatting>
  <conditionalFormatting sqref="F429 F431:F433 F435">
    <cfRule type="containsText" priority="101" dxfId="272" operator="containsText" text="CERO">
      <formula>NOT(ISERROR(SEARCH("CERO",F429)))</formula>
    </cfRule>
  </conditionalFormatting>
  <conditionalFormatting sqref="F436">
    <cfRule type="containsText" priority="100" dxfId="272" operator="containsText" text="CERO">
      <formula>NOT(ISERROR(SEARCH("CERO",F436)))</formula>
    </cfRule>
  </conditionalFormatting>
  <conditionalFormatting sqref="F394">
    <cfRule type="containsText" priority="99" dxfId="272" operator="containsText" text="CERO">
      <formula>NOT(ISERROR(SEARCH("CERO",F394)))</formula>
    </cfRule>
  </conditionalFormatting>
  <conditionalFormatting sqref="A395:B395">
    <cfRule type="duplicateValues" priority="97" dxfId="268"/>
  </conditionalFormatting>
  <conditionalFormatting sqref="F395">
    <cfRule type="containsText" priority="98" dxfId="272" operator="containsText" text="CERO">
      <formula>NOT(ISERROR(SEARCH("CERO",F395)))</formula>
    </cfRule>
  </conditionalFormatting>
  <conditionalFormatting sqref="A403:B403">
    <cfRule type="duplicateValues" priority="95" dxfId="268"/>
  </conditionalFormatting>
  <conditionalFormatting sqref="F403">
    <cfRule type="containsText" priority="96" dxfId="272" operator="containsText" text="CERO">
      <formula>NOT(ISERROR(SEARCH("CERO",F403)))</formula>
    </cfRule>
  </conditionalFormatting>
  <conditionalFormatting sqref="A415:B415">
    <cfRule type="duplicateValues" priority="93" dxfId="268"/>
  </conditionalFormatting>
  <conditionalFormatting sqref="F415">
    <cfRule type="containsText" priority="94" dxfId="272" operator="containsText" text="CERO">
      <formula>NOT(ISERROR(SEARCH("CERO",F415)))</formula>
    </cfRule>
  </conditionalFormatting>
  <conditionalFormatting sqref="A419:B419">
    <cfRule type="duplicateValues" priority="91" dxfId="268"/>
  </conditionalFormatting>
  <conditionalFormatting sqref="F419">
    <cfRule type="containsText" priority="92" dxfId="272" operator="containsText" text="CERO">
      <formula>NOT(ISERROR(SEARCH("CERO",F419)))</formula>
    </cfRule>
  </conditionalFormatting>
  <conditionalFormatting sqref="A425:B425">
    <cfRule type="duplicateValues" priority="89" dxfId="268"/>
  </conditionalFormatting>
  <conditionalFormatting sqref="F425">
    <cfRule type="containsText" priority="90" dxfId="272" operator="containsText" text="CERO">
      <formula>NOT(ISERROR(SEARCH("CERO",F425)))</formula>
    </cfRule>
  </conditionalFormatting>
  <conditionalFormatting sqref="A430:B430">
    <cfRule type="duplicateValues" priority="85" dxfId="268"/>
  </conditionalFormatting>
  <conditionalFormatting sqref="F430">
    <cfRule type="containsText" priority="86" dxfId="272" operator="containsText" text="CERO">
      <formula>NOT(ISERROR(SEARCH("CERO",F430)))</formula>
    </cfRule>
  </conditionalFormatting>
  <conditionalFormatting sqref="A434:B434">
    <cfRule type="duplicateValues" priority="83" dxfId="268"/>
  </conditionalFormatting>
  <conditionalFormatting sqref="F434">
    <cfRule type="containsText" priority="84" dxfId="272" operator="containsText" text="CERO">
      <formula>NOT(ISERROR(SEARCH("CERO",F434)))</formula>
    </cfRule>
  </conditionalFormatting>
  <conditionalFormatting sqref="F437">
    <cfRule type="containsText" priority="82" dxfId="272" operator="containsText" text="CERO">
      <formula>NOT(ISERROR(SEARCH("CERO",F437)))</formula>
    </cfRule>
  </conditionalFormatting>
  <conditionalFormatting sqref="A438:B438">
    <cfRule type="duplicateValues" priority="80" dxfId="268"/>
  </conditionalFormatting>
  <conditionalFormatting sqref="F438">
    <cfRule type="containsText" priority="81" dxfId="272" operator="containsText" text="CERO">
      <formula>NOT(ISERROR(SEARCH("CERO",F438)))</formula>
    </cfRule>
  </conditionalFormatting>
  <conditionalFormatting sqref="A446:B446">
    <cfRule type="duplicateValues" priority="78" dxfId="268"/>
  </conditionalFormatting>
  <conditionalFormatting sqref="F446">
    <cfRule type="containsText" priority="79" dxfId="272" operator="containsText" text="CERO">
      <formula>NOT(ISERROR(SEARCH("CERO",F446)))</formula>
    </cfRule>
  </conditionalFormatting>
  <conditionalFormatting sqref="A458:B458">
    <cfRule type="duplicateValues" priority="76" dxfId="268"/>
  </conditionalFormatting>
  <conditionalFormatting sqref="F458">
    <cfRule type="containsText" priority="77" dxfId="272" operator="containsText" text="CERO">
      <formula>NOT(ISERROR(SEARCH("CERO",F458)))</formula>
    </cfRule>
  </conditionalFormatting>
  <conditionalFormatting sqref="A462:B462">
    <cfRule type="duplicateValues" priority="74" dxfId="268"/>
  </conditionalFormatting>
  <conditionalFormatting sqref="F462">
    <cfRule type="containsText" priority="75" dxfId="272" operator="containsText" text="CERO">
      <formula>NOT(ISERROR(SEARCH("CERO",F462)))</formula>
    </cfRule>
  </conditionalFormatting>
  <conditionalFormatting sqref="A468:B468">
    <cfRule type="duplicateValues" priority="72" dxfId="268"/>
  </conditionalFormatting>
  <conditionalFormatting sqref="F468">
    <cfRule type="containsText" priority="73" dxfId="272" operator="containsText" text="CERO">
      <formula>NOT(ISERROR(SEARCH("CERO",F468)))</formula>
    </cfRule>
  </conditionalFormatting>
  <conditionalFormatting sqref="A473:B473">
    <cfRule type="duplicateValues" priority="70" dxfId="268"/>
  </conditionalFormatting>
  <conditionalFormatting sqref="F473">
    <cfRule type="containsText" priority="71" dxfId="272" operator="containsText" text="CERO">
      <formula>NOT(ISERROR(SEARCH("CERO",F473)))</formula>
    </cfRule>
  </conditionalFormatting>
  <conditionalFormatting sqref="A477:B477">
    <cfRule type="duplicateValues" priority="68" dxfId="268"/>
  </conditionalFormatting>
  <conditionalFormatting sqref="F477">
    <cfRule type="containsText" priority="69" dxfId="272" operator="containsText" text="CERO">
      <formula>NOT(ISERROR(SEARCH("CERO",F477)))</formula>
    </cfRule>
  </conditionalFormatting>
  <conditionalFormatting sqref="F482:F484">
    <cfRule type="containsText" priority="67" dxfId="272" operator="containsText" text="CERO">
      <formula>NOT(ISERROR(SEARCH("CERO",F482)))</formula>
    </cfRule>
  </conditionalFormatting>
  <conditionalFormatting sqref="A481:B481">
    <cfRule type="duplicateValues" priority="65" dxfId="268"/>
  </conditionalFormatting>
  <conditionalFormatting sqref="F481">
    <cfRule type="containsText" priority="66" dxfId="272" operator="containsText" text="CERO">
      <formula>NOT(ISERROR(SEARCH("CERO",F481)))</formula>
    </cfRule>
  </conditionalFormatting>
  <conditionalFormatting sqref="F485:F488 F490:F500 F502:F504 F506:F510 F512:F517 F519:F521 F523:F524">
    <cfRule type="containsText" priority="64" dxfId="272" operator="containsText" text="CERO">
      <formula>NOT(ISERROR(SEARCH("CERO",F485)))</formula>
    </cfRule>
  </conditionalFormatting>
  <conditionalFormatting sqref="A489:B489">
    <cfRule type="duplicateValues" priority="62" dxfId="268"/>
  </conditionalFormatting>
  <conditionalFormatting sqref="F489">
    <cfRule type="containsText" priority="63" dxfId="272" operator="containsText" text="CERO">
      <formula>NOT(ISERROR(SEARCH("CERO",F489)))</formula>
    </cfRule>
  </conditionalFormatting>
  <conditionalFormatting sqref="A501:B501">
    <cfRule type="duplicateValues" priority="60" dxfId="268"/>
  </conditionalFormatting>
  <conditionalFormatting sqref="F501">
    <cfRule type="containsText" priority="61" dxfId="272" operator="containsText" text="CERO">
      <formula>NOT(ISERROR(SEARCH("CERO",F501)))</formula>
    </cfRule>
  </conditionalFormatting>
  <conditionalFormatting sqref="A505:B505">
    <cfRule type="duplicateValues" priority="58" dxfId="268"/>
  </conditionalFormatting>
  <conditionalFormatting sqref="F505">
    <cfRule type="containsText" priority="59" dxfId="272" operator="containsText" text="CERO">
      <formula>NOT(ISERROR(SEARCH("CERO",F505)))</formula>
    </cfRule>
  </conditionalFormatting>
  <conditionalFormatting sqref="A511:B511">
    <cfRule type="duplicateValues" priority="56" dxfId="268"/>
  </conditionalFormatting>
  <conditionalFormatting sqref="F511">
    <cfRule type="containsText" priority="57" dxfId="272" operator="containsText" text="CERO">
      <formula>NOT(ISERROR(SEARCH("CERO",F511)))</formula>
    </cfRule>
  </conditionalFormatting>
  <conditionalFormatting sqref="A518:B518">
    <cfRule type="duplicateValues" priority="52" dxfId="268"/>
  </conditionalFormatting>
  <conditionalFormatting sqref="F518">
    <cfRule type="containsText" priority="53" dxfId="272" operator="containsText" text="CERO">
      <formula>NOT(ISERROR(SEARCH("CERO",F518)))</formula>
    </cfRule>
  </conditionalFormatting>
  <conditionalFormatting sqref="A522:B522">
    <cfRule type="duplicateValues" priority="50" dxfId="268"/>
  </conditionalFormatting>
  <conditionalFormatting sqref="F522">
    <cfRule type="containsText" priority="51" dxfId="272" operator="containsText" text="CERO">
      <formula>NOT(ISERROR(SEARCH("CERO",F522)))</formula>
    </cfRule>
  </conditionalFormatting>
  <conditionalFormatting sqref="F525">
    <cfRule type="containsText" priority="48" dxfId="272" operator="containsText" text="CERO">
      <formula>NOT(ISERROR(SEARCH("CERO",F525)))</formula>
    </cfRule>
  </conditionalFormatting>
  <conditionalFormatting sqref="F527:F529">
    <cfRule type="containsText" priority="49" dxfId="272" operator="containsText" text="CERO">
      <formula>NOT(ISERROR(SEARCH("CERO",F527)))</formula>
    </cfRule>
  </conditionalFormatting>
  <conditionalFormatting sqref="A526:B526">
    <cfRule type="duplicateValues" priority="46" dxfId="268"/>
  </conditionalFormatting>
  <conditionalFormatting sqref="F526">
    <cfRule type="containsText" priority="47" dxfId="272" operator="containsText" text="CERO">
      <formula>NOT(ISERROR(SEARCH("CERO",F526)))</formula>
    </cfRule>
  </conditionalFormatting>
  <conditionalFormatting sqref="F530:F533 F535:F545 F547:F549 F551:F555 F557:F562 F564:F571 F575:F576">
    <cfRule type="containsText" priority="45" dxfId="272" operator="containsText" text="CERO">
      <formula>NOT(ISERROR(SEARCH("CERO",F530)))</formula>
    </cfRule>
  </conditionalFormatting>
  <conditionalFormatting sqref="A534:B534">
    <cfRule type="duplicateValues" priority="43" dxfId="268"/>
  </conditionalFormatting>
  <conditionalFormatting sqref="F534">
    <cfRule type="containsText" priority="44" dxfId="272" operator="containsText" text="CERO">
      <formula>NOT(ISERROR(SEARCH("CERO",F534)))</formula>
    </cfRule>
  </conditionalFormatting>
  <conditionalFormatting sqref="A546:B546">
    <cfRule type="duplicateValues" priority="41" dxfId="268"/>
  </conditionalFormatting>
  <conditionalFormatting sqref="F546">
    <cfRule type="containsText" priority="42" dxfId="272" operator="containsText" text="CERO">
      <formula>NOT(ISERROR(SEARCH("CERO",F546)))</formula>
    </cfRule>
  </conditionalFormatting>
  <conditionalFormatting sqref="A550:B550">
    <cfRule type="duplicateValues" priority="39" dxfId="268"/>
  </conditionalFormatting>
  <conditionalFormatting sqref="F550">
    <cfRule type="containsText" priority="40" dxfId="272" operator="containsText" text="CERO">
      <formula>NOT(ISERROR(SEARCH("CERO",F550)))</formula>
    </cfRule>
  </conditionalFormatting>
  <conditionalFormatting sqref="A556:B556">
    <cfRule type="duplicateValues" priority="37" dxfId="268"/>
  </conditionalFormatting>
  <conditionalFormatting sqref="F556">
    <cfRule type="containsText" priority="38" dxfId="272" operator="containsText" text="CERO">
      <formula>NOT(ISERROR(SEARCH("CERO",F556)))</formula>
    </cfRule>
  </conditionalFormatting>
  <conditionalFormatting sqref="A563:B563">
    <cfRule type="duplicateValues" priority="35" dxfId="268"/>
  </conditionalFormatting>
  <conditionalFormatting sqref="F563">
    <cfRule type="containsText" priority="36" dxfId="272" operator="containsText" text="CERO">
      <formula>NOT(ISERROR(SEARCH("CERO",F563)))</formula>
    </cfRule>
  </conditionalFormatting>
  <conditionalFormatting sqref="A572:B572">
    <cfRule type="duplicateValues" priority="33" dxfId="268"/>
  </conditionalFormatting>
  <conditionalFormatting sqref="F572">
    <cfRule type="containsText" priority="34" dxfId="272" operator="containsText" text="CERO">
      <formula>NOT(ISERROR(SEARCH("CERO",F572)))</formula>
    </cfRule>
  </conditionalFormatting>
  <conditionalFormatting sqref="A574:B574">
    <cfRule type="duplicateValues" priority="31" dxfId="268"/>
  </conditionalFormatting>
  <conditionalFormatting sqref="F574">
    <cfRule type="containsText" priority="32" dxfId="272" operator="containsText" text="CERO">
      <formula>NOT(ISERROR(SEARCH("CERO",F574)))</formula>
    </cfRule>
  </conditionalFormatting>
  <conditionalFormatting sqref="A618:A623">
    <cfRule type="duplicateValues" priority="731" dxfId="268"/>
  </conditionalFormatting>
  <conditionalFormatting sqref="B618:B623">
    <cfRule type="duplicateValues" priority="732" dxfId="268"/>
  </conditionalFormatting>
  <conditionalFormatting sqref="A625:A630">
    <cfRule type="duplicateValues" priority="735" dxfId="268"/>
  </conditionalFormatting>
  <conditionalFormatting sqref="B625:B630">
    <cfRule type="duplicateValues" priority="736" dxfId="268"/>
  </conditionalFormatting>
  <conditionalFormatting sqref="A632:A639">
    <cfRule type="duplicateValues" priority="739" dxfId="268"/>
  </conditionalFormatting>
  <conditionalFormatting sqref="B632:B639">
    <cfRule type="duplicateValues" priority="740" dxfId="268"/>
  </conditionalFormatting>
  <conditionalFormatting sqref="A641:A647">
    <cfRule type="duplicateValues" priority="743" dxfId="268"/>
  </conditionalFormatting>
  <conditionalFormatting sqref="B641:B647">
    <cfRule type="duplicateValues" priority="744" dxfId="268"/>
  </conditionalFormatting>
  <conditionalFormatting sqref="A649">
    <cfRule type="duplicateValues" priority="21" dxfId="268"/>
  </conditionalFormatting>
  <conditionalFormatting sqref="B649">
    <cfRule type="duplicateValues" priority="22" dxfId="268"/>
  </conditionalFormatting>
  <conditionalFormatting sqref="A650">
    <cfRule type="duplicateValues" priority="19" dxfId="268"/>
  </conditionalFormatting>
  <conditionalFormatting sqref="B650">
    <cfRule type="duplicateValues" priority="20" dxfId="268"/>
  </conditionalFormatting>
  <conditionalFormatting sqref="A651">
    <cfRule type="duplicateValues" priority="17" dxfId="268"/>
  </conditionalFormatting>
  <conditionalFormatting sqref="B651">
    <cfRule type="duplicateValues" priority="18" dxfId="268"/>
  </conditionalFormatting>
  <conditionalFormatting sqref="A652">
    <cfRule type="duplicateValues" priority="15" dxfId="268"/>
  </conditionalFormatting>
  <conditionalFormatting sqref="B652">
    <cfRule type="duplicateValues" priority="16" dxfId="268"/>
  </conditionalFormatting>
  <conditionalFormatting sqref="A653">
    <cfRule type="duplicateValues" priority="13" dxfId="268"/>
  </conditionalFormatting>
  <conditionalFormatting sqref="B653">
    <cfRule type="duplicateValues" priority="14" dxfId="268"/>
  </conditionalFormatting>
  <conditionalFormatting sqref="A654">
    <cfRule type="duplicateValues" priority="11" dxfId="268"/>
  </conditionalFormatting>
  <conditionalFormatting sqref="B654">
    <cfRule type="duplicateValues" priority="12" dxfId="268"/>
  </conditionalFormatting>
  <conditionalFormatting sqref="A656:A662">
    <cfRule type="duplicateValues" priority="747" dxfId="268"/>
  </conditionalFormatting>
  <conditionalFormatting sqref="B656:B662">
    <cfRule type="duplicateValues" priority="748" dxfId="268"/>
  </conditionalFormatting>
  <conditionalFormatting sqref="A664:A670">
    <cfRule type="duplicateValues" priority="749" dxfId="268"/>
  </conditionalFormatting>
  <conditionalFormatting sqref="B664:B670">
    <cfRule type="duplicateValues" priority="750" dxfId="268"/>
  </conditionalFormatting>
  <conditionalFormatting sqref="A672:A678">
    <cfRule type="duplicateValues" priority="751" dxfId="268"/>
  </conditionalFormatting>
  <conditionalFormatting sqref="B672:B678">
    <cfRule type="duplicateValues" priority="752" dxfId="268"/>
  </conditionalFormatting>
  <conditionalFormatting sqref="A680:A687">
    <cfRule type="duplicateValues" priority="753" dxfId="268"/>
  </conditionalFormatting>
  <conditionalFormatting sqref="B680:B687">
    <cfRule type="duplicateValues" priority="754" dxfId="268"/>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5" r:id="rId2"/>
  <headerFooter>
    <oddFooter>&amp;CPágina &amp;P de &amp;N</oddFooter>
  </headerFooter>
  <rowBreaks count="3" manualBreakCount="3">
    <brk id="414" max="6" man="1"/>
    <brk id="577" max="16383" man="1"/>
    <brk id="659"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2026-08-12T21:30:38Z</cp:lastPrinted>
  <dcterms:created xsi:type="dcterms:W3CDTF">2020-01-21T15:53:00Z</dcterms:created>
  <dcterms:modified xsi:type="dcterms:W3CDTF">2026-08-13T16:26:49Z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2058-11.2.0.10351</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ICV">
    <vt:lpwstr>F004B19DD70B44CA8C0E6973A006BCC9</vt:lpwstr>
  </property>
</Properties>
</file>