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Default Extension="png" ContentType="image/pn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30228" codeName="{26A90621-87C4-6C01-FD6A-EE6E7C140903}"/>
  <workbookPr codeName="ThisWorkbook"/>
  <mc:AlternateContent xmlns:mc="http://schemas.openxmlformats.org/markup-compatibility/2006">
    <mc:Choice Requires="x15">
      <x15ac:absPath xmlns:x15ac="http://schemas.microsoft.com/office/spreadsheetml/2010/11/ac" url="E:\SIOP-2026\CONVOCATORIAS 2026\CONVO 027-2026\CATALOGO REV CONV 027\"/>
    </mc:Choice>
  </mc:AlternateContent>
  <bookViews>
    <workbookView xWindow="-98" yWindow="-98" windowWidth="21795" windowHeight="12975" tabRatio="500" activeTab="0"/>
  </bookViews>
  <sheets>
    <sheet name="CATALOGO" sheetId="3" r:id="rId3"/>
  </sheets>
  <definedNames>
    <definedName name="_xlnm._FilterDatabase" localSheetId="0" hidden="1">CATALOGO!$A$16:$G$77</definedName>
    <definedName name="area">#REF!</definedName>
    <definedName name="_xlnm.Print_Area" localSheetId="0">CATALOGO!$A$1:$G$108</definedName>
    <definedName name="cargo">#REF!</definedName>
    <definedName name="cargocontacto">#REF!</definedName>
    <definedName name="cargoresponsabledelaobra">#REF!</definedName>
    <definedName name="cargovendedor">#REF!</definedName>
    <definedName name="ciudad">#REF!</definedName>
    <definedName name="ciudadcliente">#REF!</definedName>
    <definedName name="ciudaddelaobra">#REF!</definedName>
    <definedName name="cmic">#REF!</definedName>
    <definedName name="codigodelaobra">#REF!</definedName>
    <definedName name="codigopostalcliente">#REF!</definedName>
    <definedName name="codigopostaldelaobra">#REF!</definedName>
    <definedName name="codigovendedor">#REF!</definedName>
    <definedName name="colonia">#REF!</definedName>
    <definedName name="coloniacliente">#REF!</definedName>
    <definedName name="coloniadelaobra">#REF!</definedName>
    <definedName name="contactocliente">#REF!</definedName>
    <definedName name="decimalesredondeo">#REF!</definedName>
    <definedName name="departamento">#REF!</definedName>
    <definedName name="direccioncliente">#REF!</definedName>
    <definedName name="direcciondeconcurso">#REF!</definedName>
    <definedName name="direcciondelaobra">#REF!</definedName>
    <definedName name="domicilio">#REF!</definedName>
    <definedName name="email">#REF!</definedName>
    <definedName name="emailcliente">#REF!</definedName>
    <definedName name="emaildelaobra">#REF!</definedName>
    <definedName name="estado">#REF!</definedName>
    <definedName name="estadodelaobra">#REF!</definedName>
    <definedName name="fechaconvocatoria">#REF!</definedName>
    <definedName name="fechadeconcurso">#REF!</definedName>
    <definedName name="fechainicio">#REF!</definedName>
    <definedName name="fechaterminacion">#REF!</definedName>
    <definedName name="imss">#REF!</definedName>
    <definedName name="infonavit">#REF!</definedName>
    <definedName name="mailcontacto">#REF!</definedName>
    <definedName name="mailvendedor">#REF!</definedName>
    <definedName name="nombrecliente">#REF!</definedName>
    <definedName name="nombredelaobra">#REF!</definedName>
    <definedName name="nombrevendedor">#REF!</definedName>
    <definedName name="numconvocatoria">#REF!</definedName>
    <definedName name="numerodeconcurso">#REF!</definedName>
    <definedName name="plazocalculado">#REF!</definedName>
    <definedName name="plazoreal">#REF!</definedName>
    <definedName name="porcentajeivapresupuesto">#REF!</definedName>
    <definedName name="primeramoneda">#REF!</definedName>
    <definedName name="razonsocial">#REF!</definedName>
    <definedName name="remateprimeramoneda">#REF!</definedName>
    <definedName name="rematesegundamoneda">#REF!</definedName>
    <definedName name="responsable">#REF!</definedName>
    <definedName name="responsabledelaobra">#REF!</definedName>
    <definedName name="rfc">#REF!</definedName>
    <definedName name="segundamoneda">#REF!</definedName>
    <definedName name="telefono">#REF!</definedName>
    <definedName name="telefonocliente">#REF!</definedName>
    <definedName name="telefonocontacto">#REF!</definedName>
    <definedName name="telefonodelaobra">#REF!</definedName>
    <definedName name="telefonovendedor">#REF!</definedName>
    <definedName name="tipodelicitacion">#REF!</definedName>
    <definedName name="_xlnm.Print_Titles" localSheetId="0">CATALOGO!$1:$16</definedName>
    <definedName name="totalpresupuestoprimeramoneda">#REF!</definedName>
    <definedName name="totalpresupuestosegundamoned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7" i="3" l="1"/>
</calcChain>
</file>

<file path=xl/metadata.xml><?xml version="1.0" encoding="utf-8"?>
<metadata xmlns="http://schemas.openxmlformats.org/spreadsheetml/2006/main" xmlns:xda="http://schemas.microsoft.com/office/spreadsheetml/2017/dynamicarray" xmlns:xlrd="http://schemas.microsoft.com/office/spreadsheetml/2017/richdata">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<sst xmlns="http://schemas.openxmlformats.org/spreadsheetml/2006/main" count="191" uniqueCount="143">
  <si>
    <t>GOBIERNO DEL ESTADO DE JALISCO</t>
  </si>
  <si>
    <t>NÚMERO DE PROCEDIMIENTO:</t>
  </si>
  <si>
    <t>SECRETARÍA DE INFRAESTRUCTURA Y OBRA PÚBLICA</t>
  </si>
  <si>
    <t>DIRECCIÓN GENERAL DE LICITACIÓN Y CONTRATACIÓN</t>
  </si>
  <si>
    <t>DESCRIPCIÓN GENERAL DE LOS TRABAJOS:</t>
  </si>
  <si>
    <t>FECHA DE INICIO AUTORIZADA:</t>
  </si>
  <si>
    <t>FECHA DE TERMINACIÓN AUTORIZADA:</t>
  </si>
  <si>
    <t>PLAZO DE EJECUCIÓN:</t>
  </si>
  <si>
    <t>FECHA:</t>
  </si>
  <si>
    <t>RAZÓN SOCIAL DEL CONTRATISTA:</t>
  </si>
  <si>
    <t>NOMBRE Y FIRMA DEL REPRESENTANTE LEGAL</t>
  </si>
  <si>
    <t>DOCUMENTO</t>
  </si>
  <si>
    <t>CATÁLOGO DE CONCEPTOS</t>
  </si>
  <si>
    <t>CLAVE</t>
  </si>
  <si>
    <t xml:space="preserve">DESCRIPCIÓN </t>
  </si>
  <si>
    <t>UNIDAD</t>
  </si>
  <si>
    <t>CANTIDAD</t>
  </si>
  <si>
    <t>PRECIO UNITARIO ($) PROPUESTO</t>
  </si>
  <si>
    <t>PRECIO UNITARIO ($) PROPUESTO CON LETRA</t>
  </si>
  <si>
    <t>IMPORTE ($) M. N.</t>
  </si>
  <si>
    <t>A</t>
  </si>
  <si>
    <t>RESUMEN DE PARTIDAS</t>
  </si>
  <si>
    <t>IMPORTE CON LETRA (IVA INCLUIDO)</t>
  </si>
  <si>
    <t>SUBTOTAL M. N.</t>
  </si>
  <si>
    <t>IVA M. N.</t>
  </si>
  <si>
    <t>TOTAL M. N.</t>
  </si>
  <si>
    <t>CIMENTACIÓN</t>
  </si>
  <si>
    <t>TRAZO Y NIVELACIÓN CON EQUIPO TOPOGRÁFICO, ESTABLECIENDO EJES DE REFERENCIA Y BANCOS DE NIVEL, INCLUYE: MATERIALES, MANO DE OBRA, EQUIPO, HERRAMIENTA, EQUIPO DE SEGURIDAD Y TODO LO NECESARIO PARA SU CORRECTA EJECUCIÓN.</t>
  </si>
  <si>
    <t>M2</t>
  </si>
  <si>
    <t>M3</t>
  </si>
  <si>
    <t>KG</t>
  </si>
  <si>
    <t>PZA</t>
  </si>
  <si>
    <t>PRELIMINARES</t>
  </si>
  <si>
    <t>M</t>
  </si>
  <si>
    <t>B</t>
  </si>
  <si>
    <t>C</t>
  </si>
  <si>
    <t>PLANTILLA DE CONCRETO F'C=100 KG/CM2, TMA=3/4", DE 5.00 CM DE ESPESOR PROMEDIO. INCLUYE: MATERIALES, HERRAMIENTAS, AFINE, NIVELACIÓN, LIMPIEZA, MANO DE OBRA Y ACARREO DE MATERIALES AL SITIO DE SU UTILIZACIÓN.</t>
  </si>
  <si>
    <t>ACERO DE REFUERZO DE FY= 4,200 KG/CM2, CUALQUIER DIÁMETRO SEGÚN LO INDIQUE EL PROYECTO O ASÍ LO APRUEBE LA SECRETARIA, CONSIDERANDO: EL ACERO DE REFUERZO, ALAMBRE RECOCIDO, EL HABILITADO A CUALQUIER ALTURA, CORTES, DOBLECES, DESPERDICIOS, SILLETAS, GANCHOS, TRASLAPES, MANO DE OBRA, LOS TIEMPOS DE LOS VEHÍCULOS EMPLEADOS EN EL TRANSPORTE DE LOS MATERIALES, DURANTE LA CARGA Y LA DESCARGA, P.U.O.T. (INDS° J. DE LA NORMA N-CTR-CAR-1-02 -004)</t>
  </si>
  <si>
    <t>CONTRATRABE</t>
  </si>
  <si>
    <t>SIOP-001</t>
  </si>
  <si>
    <t>SIOP-002</t>
  </si>
  <si>
    <t>SIOP-003</t>
  </si>
  <si>
    <t>SIOP-004</t>
  </si>
  <si>
    <t>SIOP-005</t>
  </si>
  <si>
    <t>SIOP-006</t>
  </si>
  <si>
    <t>SIOP-007</t>
  </si>
  <si>
    <t>SIOP-008</t>
  </si>
  <si>
    <t>SIOP-009</t>
  </si>
  <si>
    <t>SIOP-010</t>
  </si>
  <si>
    <t>SIOP-011</t>
  </si>
  <si>
    <t>SIOP-012</t>
  </si>
  <si>
    <t>SIOP-013</t>
  </si>
  <si>
    <t>TRABES</t>
  </si>
  <si>
    <t>C1</t>
  </si>
  <si>
    <t>SUMINISTRO, TRASLADO, IMPORTACIÓN, MANIOBRAS E INSTALACIÓN DE AISLADOR SÍSMICO TIPO PÉNDULO FRICCIONAL DE DOBLE CURVATURA (DISPOSITIVO DE DOBLE SUPERFICIE DESLIZANTE CURVA), CON CAPACIDAD DE CARGA VERTICAL DE DISEÑO DE 10,100 KN, CAPACIDAD DE DESPLAZAMIENTO DE DISEÑO DE ±750 MM, ENTREGADO INSTALADO EN SU POSICIÓN DEFINITIVA EN SITIO. EL DISPOSITIVO SERÁ DISEÑADO, FABRICADO, ENSAYADO Y PROTEGIDO CONTRA LA CORROSIÓN CONFORME A LAS NORMAS EN 15129, EN 1337 Y EN 12944. MATERIALES: CUERPO PRINCIPAL Y PLACAS DE ASIENTO EN ACERO EN 10025 S355JR; SUPERFICIES DESLIZANTES EN ACERO INOXIDABLE EN 10088-2 1.4404 (316L); TORNILLERÍA GRADO 8.8 O 10.9; PASADORES CONFORME A EN 10083; MATERIAL DE FRICCIÓN DE BAJO COEFICIENTE Y SISTEMA DE PROTECCIÓN CONTRA POLVO, HUMEDAD Y ACEITE. EL CONCEPTO INCLUYE: EL DISEÑO E INGENIERÍA DEL DISPOSITIVO; SU FABRICACIÓN BAJO SISTEMA DE GESTIÓN CONFORME A ISO 9001, ISO 14001 E ISO 45001, CON MARCADO CE; LOS ELEMENTOS DE ANCLAJE (OREJAS, TORNILLOS Y PASADORES) Y LAS PLACAS DE ANCLAJE SUPERIOR E INFERIOR NECESARIAS PARA SU INSTALACIÓN; LAS PRUEBAS DE PROTOTIPO Y DE CONTROL DE PRODUCCIÓN CONFORME A EN 15129, CON ENTREGA DE LOS REPORTES CORRESPONDIENTES; EL EMPAQUE, EMBALAJE Y FLETE; EL DESPACHO E IMPORTACIÓN; EL TRASLADO TERRESTRE Y LAS MANIOBRAS DE CARGA, DESCARGA Y ALMACENAJE HASTA EL SITIO; EL MONTAJE E INSTALACIÓN EN SU POSICIÓN DEFINITIVA, INCLUYENDO COLOCACIÓN, NIVELACIÓN, ALINEACIÓN, APRIETE Y PROTECCIÓN; LA GARANTÍA DE 15 AÑOS SUJETA AL PLAN DE INSPECCIÓN Y MANTENIMIENTO DEL FABRICANTE, CON ENTREGA DEL MANUAL CORRESPONDIENTE; ASÍ COMO LOS MATERIALES, MANO DE OBRA, EQUIPO, HERRAMIENTA, MANIOBRAS, FLETES, TRÁMITES Y TODO LO NECESARIO PARA SU CORRECTA EJECUCIÓN Y ENTREGA INSTALADA EN SU POSICIÓN DEFINITIVA EN SITIO.</t>
  </si>
  <si>
    <t>SUMINISTRO, TRASLADO, IMPORTACIÓN, MANIOBRAS E INSTALACIÓN DE AISLADOR SÍSMICO TIPO PÉNDULO FRICCIONAL DE DOBLE CURVATURA (DISPOSITIVO DE DOBLE SUPERFICIE DESLIZANTE CURVA), CON CAPACIDAD DE CARGA VERTICAL DE DISEÑO DE 16,000 KN, CAPACIDAD DE DESPLAZAMIENTO DE DISEÑO DE ±750 MM, ENTREGADO INSTALADO EN SU POSICIÓN DEFINITIVA EN SITIO. EL DISPOSITIVO SERÁ DISEÑADO, FABRICADO, ENSAYADO Y PROTEGIDO CONTRA LA CORROSIÓN CONFORME A LAS NORMAS EN 15129, EN 1337 Y EN 12944. MATERIALES: CUERPO PRINCIPAL Y PLACAS DE ASIENTO EN ACERO EN 10025 S355JR; SUPERFICIES DESLIZANTES EN ACERO INOXIDABLE EN 10088-2 1.4404 (316L); TORNILLERÍA GRADO 8.8 O 10.9; PASADORES CONFORME A EN 10083; MATERIAL DE FRICCIÓN DE BAJO COEFICIENTE Y SISTEMA DE PROTECCIÓN CONTRA POLVO, HUMEDAD Y ACEITE. EL CONCEPTO INCLUYE: EL DISEÑO E INGENIERÍA DEL DISPOSITIVO; SU FABRICACIÓN BAJO SISTEMA DE GESTIÓN CONFORME A ISO 9001, ISO 14001 E ISO 45001, CON MARCADO CE; LOS ELEMENTOS DE ANCLAJE (OREJAS, TORNILLOS Y PASADORES) Y LAS PLACAS DE ANCLAJE SUPERIOR E INFERIOR NECESARIAS PARA SU INSTALACIÓN; LAS PRUEBAS DE PROTOTIPO Y DE CONTROL DE PRODUCCIÓN CONFORME A EN 15129, CON ENTREGA DE LOS REPORTES CORRESPONDIENTES; EL EMPAQUE, EMBALAJE Y FLETE; EL DESPACHO E IMPORTACIÓN; EL TRASLADO TERRESTRE Y LAS MANIOBRAS DE CARGA, DESCARGA Y ALMACENAJE HASTA EL SITIO; EL MONTAJE E INSTALACIÓN EN SU POSICIÓN DEFINITIVA, INCLUYENDO COLOCACIÓN, NIVELACIÓN, ALINEACIÓN, APRIETE Y PROTECCIÓN; LA GARANTÍA DE 15 AÑOS SUJETA AL PLAN DE INSPECCIÓN Y MANTENIMIENTO DEL FABRICANTE, CON ENTREGA DEL MANUAL CORRESPONDIENTE; ASÍ COMO LOS MATERIALES, MANO DE OBRA, EQUIPO, HERRAMIENTA, MANIOBRAS, FLETES, TRÁMITES Y TODO LO NECESARIO PARA SU CORRECTA EJECUCIÓN Y ENTREGA INSTALADA EN SU POSICIÓN DEFINITIVA EN SITIO.</t>
  </si>
  <si>
    <t>SUMINISTRO, TRASLADO, IMPORTACIÓN, MANIOBRAS E INSTALACIÓN DE AISLADOR SÍSMICO TIPO PÉNDULO FRICCIONAL DE DOBLE CURVATURA (DISPOSITIVO DE DOBLE SUPERFICIE DESLIZANTE CURVA), CON CAPACIDAD DE CARGA VERTICAL DE DISEÑO DE 17,400 KN, CAPACIDAD DE DESPLAZAMIENTO DE DISEÑO DE ±750 MM, ENTREGADO INSTALADO EN SU POSICIÓN DEFINITIVA EN SITIO. EL DISPOSITIVO SERÁ DISEÑADO, FABRICADO, ENSAYADO Y PROTEGIDO CONTRA LA CORROSIÓN CONFORME A LAS NORMAS EN 15129, EN 1337 Y EN 12944. MATERIALES: CUERPO PRINCIPAL Y PLACAS DE ASIENTO EN ACERO EN 10025 S355JR; SUPERFICIES DESLIZANTES EN ACERO INOXIDABLE EN 10088-2 1.4404 (316L); TORNILLERÍA GRADO 8.8 O 10.9; PASADORES CONFORME A EN 10083; MATERIAL DE FRICCIÓN DE BAJO COEFICIENTE Y SISTEMA DE PROTECCIÓN CONTRA POLVO, HUMEDAD Y ACEITE. EL CONCEPTO INCLUYE: EL DISEÑO E INGENIERÍA DEL DISPOSITIVO; SU FABRICACIÓN BAJO SISTEMA DE GESTIÓN CONFORME A ISO 9001, ISO 14001 E ISO 45001, CON MARCADO CE; LOS ELEMENTOS DE ANCLAJE (OREJAS, TORNILLOS Y PASADORES) Y LAS PLACAS DE ANCLAJE SUPERIOR E INFERIOR NECESARIAS PARA SU INSTALACIÓN; LAS PRUEBAS DE PROTOTIPO Y DE CONTROL DE PRODUCCIÓN CONFORME A EN 15129, CON ENTREGA DE LOS REPORTES CORRESPONDIENTES; EL EMPAQUE, EMBALAJE Y FLETE; EL DESPACHO E IMPORTACIÓN; EL TRASLADO TERRESTRE Y LAS MANIOBRAS DE CARGA, DESCARGA Y ALMACENAJE HASTA EL SITIO; EL MONTAJE E INSTALACIÓN EN SU POSICIÓN DEFINITIVA, INCLUYENDO COLOCACIÓN, NIVELACIÓN, ALINEACIÓN, APRIETE Y PROTECCIÓN; LA GARANTÍA DE 15 AÑOS SUJETA AL PLAN DE INSPECCIÓN Y MANTENIMIENTO DEL FABRICANTE, CON ENTREGA DEL MANUAL CORRESPONDIENTE; ASÍ COMO LOS MATERIALES, MANO DE OBRA, EQUIPO, HERRAMIENTA, MANIOBRAS, FLETES, TRÁMITES Y TODO LO NECESARIO PARA SU CORRECTA EJECUCIÓN Y ENTREGA INSTALADA EN SU POSICIÓN DEFINITIVA EN SITIO.</t>
  </si>
  <si>
    <t>C2</t>
  </si>
  <si>
    <t>COLUMNAS</t>
  </si>
  <si>
    <t>PRELOSAS</t>
  </si>
  <si>
    <t>B1</t>
  </si>
  <si>
    <t>AISLADORES SÍSMICOS</t>
  </si>
  <si>
    <t>B2</t>
  </si>
  <si>
    <t>B3</t>
  </si>
  <si>
    <t>B4</t>
  </si>
  <si>
    <t>ESTRUCTURA</t>
  </si>
  <si>
    <t>ACERO DE REFUERZO DEL #2.5 (5/16") F'Y=6000 KG/CM2 EN LOSAS. INCLUYE: SUMINISTRO DE MATERIALES, HABILITADO, ARMADO, COLOCADO, DESPERDICIOS, MANO DE OBRA, HERRAMIENTA Y EQUIPO.</t>
  </si>
  <si>
    <t>ACERO  DE  REFUERZO  DEL  #3  F'Y=4200  KG/CM2  EN LOSAS.  INCLUYE: SUMINISTRO DE MATERIALES, HABILITADO, ARMADO, COLOCADO, DESPERDICIOS, LIMPIEZA, RETIRO DE SOBRANTES FUERA DE LA OBRA, MANO DE OBRA, HERRAMIENTA Y EQUIPO, ASÍ COMO TODO LO NECESARIO PARA SU CORRECTA EJECUCIÓN.</t>
  </si>
  <si>
    <t>ACERO   DE   REFUERZO   DEL   #4   F'Y=4200KG/CM2 EN LOSAS. INCLUYE: SUMINISTRO DE MATERIALES, HABILITADO, ARMADO, COLOCADO, DESPERDICIOS, LIMPIEZA, RETIRO DE SOBRANTES FUERA DE LA OBRA, MANO DE OBRA, HERRAMIENTA Y EQUIPO, ASÍ COMO TODO LO NECESARIO PARA SU CORRECTA EJECUCIÓN.</t>
  </si>
  <si>
    <t>CIMBRA TIPO APARENTE EN COLUMNAS. INCLUYE HABILITADO, ARMADO, CORTES, AJUSTES, DESMOLDANTE, COLOCADO, CIMBRADO, DESCIMBRADO Y CAMBIO A LA SIGUIENTE POSICION. MEDIDO EN SUPERFICIE DE CONTACTO.</t>
  </si>
  <si>
    <t>SIOP-014</t>
  </si>
  <si>
    <t>SIOP-015</t>
  </si>
  <si>
    <t>SIOP-016</t>
  </si>
  <si>
    <t>SIOP-017</t>
  </si>
  <si>
    <t>SIOP-018</t>
  </si>
  <si>
    <t>SIOP-019</t>
  </si>
  <si>
    <t>SIOP-020</t>
  </si>
  <si>
    <t>SIOP-021</t>
  </si>
  <si>
    <t>SIOP-022</t>
  </si>
  <si>
    <t>RAMPARA PARA ESCALERAS</t>
  </si>
  <si>
    <t>CONCRETO PREMEZCLADO BOMBEABLE, F'C=350 KG/CM2, T.M.A.= 3/4, R.N., EN CIMENTACION, RESISTENTE A LOS SULFATOS, INCLUYE: MATERIALES, FLETES, MANIOBRAS, BOMBEO, CURADO CON CURACRETO, VIBRADO, AFINE Y ACABADO REGLEADO, DESPERDICIO, PRUEBAS DE RESISTENCIA Y MANO DE OBRA, A CUALQUIER NIVEL.</t>
  </si>
  <si>
    <t>CONCRETO PREMEZCLADO BOMBEABLE, F'C=450 KG/CM2, T.M.A.= 3/4, R.N., EN COLUMNAS, RESISTENTE A LOS SULFATOS INCLUYE: MATERIALES, FLETES, MANIOBRAS, BOMBEO, CURADO CON CURACRETO, VIBRADO, AFINE Y ACABADO REGLEADO, DESPERDICIO, PRUEBAS DE RESISTENCIA Y MANO DE OBRA, A CUALQUIER NIVEL.</t>
  </si>
  <si>
    <t>SIOP-023</t>
  </si>
  <si>
    <t>SIOP-024</t>
  </si>
  <si>
    <t>SIOP-025</t>
  </si>
  <si>
    <t>SIOP-026</t>
  </si>
  <si>
    <t>SIOP-027</t>
  </si>
  <si>
    <t>SIOP-028</t>
  </si>
  <si>
    <t>SIOP-E-FINEDUC-OB-LP-0582-2026</t>
  </si>
  <si>
    <t>Construcción de trabes, columnas y losa de piso de planta baja, frente 1 de la primera etapa del Hospital Civil de la Costa que operará bajo el modelo de Hospital - Escuela, en el municipio de Puerto Vallarta, Jalisco.</t>
  </si>
  <si>
    <t>D</t>
  </si>
  <si>
    <t>INSTALACIÓN HIDROSANITARIA</t>
  </si>
  <si>
    <t>TRAZO Y NIVELACIÓN CON MEDIOS TOPOGRÁFICOS PARA TENDIDO DE TUBERÍA. INCLUYE; MANO DE OBRA, EQUIPO Y TODO LO NECESARIO PARA SU CORRECTA EJECUCIÓN.</t>
  </si>
  <si>
    <t>EXCAVACION CON EQUIPO MECANICO EN CEPAS O MESETAS, EN MATERIAL TIPO II, DE 0.00 A 2.00 M. DE PROFUNDIDAD, INCLUYE: COLOCACION DEL MATERIAL A UN COSTADO DE LA EXCAVACION, AFINE DE PLANTILLA Y TALUDES, EQUIPO, MANO DE OBRA Y HERRAMIENTA, MEDIDO EN TERRENO NATURAL POR SECCION SEGUN PROYECTO.</t>
  </si>
  <si>
    <t>AFINE Y COMPACTACIÓN DE TERRENO NATURAL AL 90% CON BAILARINA, INCLUYE: MANO DE OBRA, HERRAMIENTA Y TODO LO NECESARIO PARA SU CORRECTA EJECUCIÓN.</t>
  </si>
  <si>
    <t>SUMINISTRO Y COLOCACIÓN DE PLANTILLA APISONADA AL 85% PROCTOR CON MATERIAL DE BANCO DE 10 CM DE ESPESOR. INCLUYE: MANO DE OBRA, EQUIPO, HERRAMIENTA Y TODO LO NECESARIO PARA SU CORRECTA EJECUCIÓN.</t>
  </si>
  <si>
    <t>RELLENO ACOSTILLADO EN CEPAS O MESETAS CON MATERIAL DE BANCO COMPACTADO AL 90% MÍNIMO DE SU P.V.S.M. EN CAPAS NO MAYORES DE 20 CM, INCLUYE: INCORPORACIÓN DE AGUA NECESARIA, COMPACTACIÓN CON PISÓN, MANO DE OBRA, HERRAMIENTAS Y ACARREOS.</t>
  </si>
  <si>
    <t>RELLENO EN CEPAS O MESETAS CON MATERIAL PRODUCTO DE LA EXCAVACIÓN COMPACTADO AL 90% CON COMPACTADOR DE IMPACTO, EN CAPAS NO MAYORES DE 20 CM., INCLUYE: INCORPORACIÓN DE AGUA NECESARIA, MANO DE OBRA, EQUIPO, HERRAMIENTAS Y ACARREOS. VOLUMEN MEDIDO EN SECCIONES.</t>
  </si>
  <si>
    <t>RELLENO EN CEPAS O MESETAS CON MATERIAL DE BANCO COMPACTADO AL 90% PROCTOR CON COMPACTADOR DE IMPACTO, EN CAPAS NO MAYORES DE 20 CM., INCLUYE: INCORPORACIÓN DE AGUA NECESARIA, MANO DE OBRA, EQUIPO Y HERRAMIENTA</t>
  </si>
  <si>
    <t>SUMINISTRO E INSTALACIÓN DE TUBERÍA PVC DE 2" (51MM) DE DIÁMETRO, CON NORMA MEXICANA NMX-E-199/1. INCLUYE: HERRAMIENTA, MANO DE OBRA, CONEXIONES, ACCESORIOS, EQUIPO Y TODO LO NECESARIO PARA SU CORRECTA EJECUCIÓN.</t>
  </si>
  <si>
    <t>SUMINISTRO E INSTALACIÓN DE TUBERÍA PVC DE 4" (100MM) DE DIÁMETRO, CON NORMA MEXICANA NMX-E-199/1. INCLUYE: HERRAMIENTA, MANO DE OBRA, CONEXIONES, ACCESORIOS, EQUIPO Y TODO LO NECESARIO PARA SU CORRECTA EJECUCIÓN.</t>
  </si>
  <si>
    <t>SUMINISTRO E INSTALACIÓN DE TUBERÍA PVC DE 6" (150MM) DE DIÁMETRO, CON NORMA MEXICANA NMX-E-199/1. INCLUYE: HERRAMIENTA, MANO DE OBRA, CONEXIONES, ACCESORIOS, EQUIPO Y TODO LO NECESARIO PARA SU CORRECTA EJECUCIÓN.</t>
  </si>
  <si>
    <t>SUMINISTRO E INSTALACIÓN DE TUBERÍA PVC DE 8" (150MM) DE DIÁMETRO, CON NORMA MEXICANA NMX-E-199/1. INCLUYE: HERRAMIENTA, MANO DE OBRA, CONEXIONES, ACCESORIOS, EQUIPO Y TODO LO NECESARIO PARA SU CORRECTA EJECUCIÓN.</t>
  </si>
  <si>
    <t>SUMINISTRO E INSTALACIÓN DE CODO PVC CEMENTAR, SANITARIO DE 4"X 45°. INCLUYE: SUMINISTRO, INSTALACIÓN, MATERIALES, PEGAMENTO PVC, MANO DE OBRA, HERRAMIENTA Y EQUIPO.</t>
  </si>
  <si>
    <t>SIOP-029</t>
  </si>
  <si>
    <t>SUMINISTRO E INSTALACIÓN DE CODO PVC CEMENTAR, SANITARIO DE 4"X 90°. INCLUYE: SUMINISTRO, INSTALACIÓN, MATERIALES, PEGAMENTO PVC, MANO DE OBRA, HERRAMIENTA Y EQUIPO.</t>
  </si>
  <si>
    <t>SIOP-030</t>
  </si>
  <si>
    <t>SUMINISTRO E INSTALACIÓN CONEXIÓN TIPO CODO DE 90° O 45° DE PVC SANITARIO DE 6” DE DIÁMETRO PARA DRENAJE, INCLUYE: PEGAMENTO, MATERIAL, MATERIALES MENORES, FLETES Y ACARREO DE LOS MATERIALES AL SITIO DE SU INSTALACIÓN Y PRUEBAS.</t>
  </si>
  <si>
    <t>SIOP-031</t>
  </si>
  <si>
    <t>SUMINISTRO E INSTALACIÓN CONEXIÓN TIPO "YEE" DE PVC SANITARIO DE 6” DE DIÁMETRO PARA DRENAJE, INCLUYE: PEGAMENTO, MATERIAL, MATERIALES MENORES, FLETES Y ACARREO DE LOS MATERIALES AL SITIO DE SU INSTALACIÓN Y PRUEBAS.</t>
  </si>
  <si>
    <t>SIOP-032</t>
  </si>
  <si>
    <t>SUMINISTRO E INSTALACIÓN CONEXIÓN TIPO "REDUCCIÓN" DE PVC SANITARIO DE 6" A 4” DE DIÁMETRO PARA DRENAJE, INCLUYE: PEGAMENTO, MATERIAL, MATERIALES MENORES, FLETES Y ACARREO DE LOS MATERIALES AL SITIO DE SU INSTALACIÓN Y PRUEBAS.</t>
  </si>
  <si>
    <t>SIOP-033</t>
  </si>
  <si>
    <t>REGISTRO SANITARIO DE 0.80 X 0.80 X 1.00 M, CON MURO DE LADRILLO DE LAMA DE 5.5 X 11.0 X 22.0 CM, ASENTADO CON MORTERO CEMENTO-ARENA 1:3, APLANADO CON MORTERO CEMENTO-ARENA DE RIO 1:3, INCLUYE: TRAZO, EXCAVACIONES, NIVELACION, RELLENO CON MATERIAL PRODUCTO DE EXCAVACION, RETIRO DE MATERIAL EXCEDENTE FUERA DE LA OBRA, MEDIAS CAÑAS, TAPA DE CONCRETO F'C=200 KG/CM2, MARCO Y CONTRAMARCO DE ANGULO DE 1 1/2" X 1/8", MATERIALES, DESPERDICIOS, HERRAMIENTAS, MANO DE OBRA, LIMPIEZA, RETIRO DE MATERIAL PRODUCTO DE EXCAVACION FUERA DE LA OBRA Y ACARREO DE MATERIALES AL SITIO DE SU UTILIZACION.</t>
  </si>
  <si>
    <t>SIOP-034</t>
  </si>
  <si>
    <t>CARGA MECÁNICA Y ACARREO EN CAMIÓN 1ER. KILÓMETRO, DE MATERIAL PRODUCTO DE EXCAVACIÓN Y/O DEMOLICIÓN, INCLUYE: MANO DE OBRA, EQUIPO Y HERRAMIENTA, MEDIDO EN SECCIÓN DE PROYECTO. (NORMA S. C. T. N-CTR-CAR-1-01-013-00).</t>
  </si>
  <si>
    <t>SIOP-035</t>
  </si>
  <si>
    <t>ACARREO EN CAMIÓN A KILÓMETROS SUBSECUENTES DE MATERIAL PRODUCTO DE EXCAVACIÓN Y/O DEMOLICIÓN, INCLUYE: MANO DE OBRA, EQUIPO Y HERRAMIENTA, MEDIDO EN SECCIÓN DE PROYECTO. (NORMA S. C. T. N-CTR-CAR-1-01-013-00)</t>
  </si>
  <si>
    <t>M3/KM</t>
  </si>
  <si>
    <t>SIOP-036</t>
  </si>
  <si>
    <t>SIOP-037</t>
  </si>
  <si>
    <t>SIOP-038</t>
  </si>
  <si>
    <t>SIOP-039</t>
  </si>
  <si>
    <t>SIOP-040</t>
  </si>
  <si>
    <t>SIOP-041</t>
  </si>
  <si>
    <t>SIOP-042</t>
  </si>
  <si>
    <t>SIOP-043</t>
  </si>
  <si>
    <t>SIOP-044</t>
  </si>
  <si>
    <t>SIOP-045</t>
  </si>
  <si>
    <t>SIOP-046</t>
  </si>
  <si>
    <t>SIOP-047</t>
  </si>
  <si>
    <t>CIMBRA TIPO APARENTE EN RAMPA DE ESCALERAS. INCLUYE HABILITADO, ARMADO, CORTES, AJUSTES, DESMOLDANTE, COLOCADO, CIMBRADO, DESCIMBRADO Y CAMBIO A LA SIGUIENTE POSICION. MEDIDO EN SUPERFICIE DE CONTACTO.</t>
  </si>
  <si>
    <t>CONCRETO PREMEZCLADO BOMBEABLE, F'C=350 KG/CM2, T.M.A.= 3/4, R.N., EN RAMPAS DE ESCALERA, RESISTENTE A LOS SULFATOS INCLUYE: MATERIALES, FLETES, MANIOBRAS, BOMBEO, CURADO CON CURACRETO, VIBRADO, AFINE Y ACABADO REGLEADO, DESPERDICIO, PRUEBAS DE RESISTENCIA Y MANO DE OBRA, A CUALQUIER NIVEL.</t>
  </si>
  <si>
    <t>MALLA ELECTROSOLDADA 6X6-10/10. INCLUYE: SUMINISTROS, CORTES, TRASLAPES, MANO DE OBRA Y HERRAMIENTA.</t>
  </si>
  <si>
    <t>AFINE Y COMPACTACION DE LA SUPERFICIE DESCUBIERTA DE LA EXCAVACION DANDO COMPACTACION AL 90% PROCTOR, CON MATERIAL PRODUCTO DE LA EXCAVACION, REALIZADO EN FORMA MECANICA CON RODILLO VIBRATORIO, INCLUYE: SUMINISTRO DE AGUA PARA LOGRAR HUMEDAD OPTIMA, EQUIPO, PRUEBAS DE COMPACTACION, AFINE, NIVELACION, HERRAMIENTAS Y MANO DE OBRA.</t>
  </si>
  <si>
    <t>APUNTALAMIENTO DE APOYO PARA PRELOSAS, CON ALTURA DE HASTA 3.50 M, PISO A PISO, INCLUYE: MATERIALES, ELEVACIONES, MANO DE OBRA Y HERRAMIENTA.</t>
  </si>
  <si>
    <t>CIMBRA ACABADO APARENTE EN FRONTERAS DE LOSAS CON UN PERALTE PROMEDIO DE 40 CM. INCLUYE: TRAZO, HABILITADO, COLOCACIÓN, DESCIMBRADO, CURADO, ACARREOS HORIZONTAL Y VERTICAL HASTA EL LUGAR DE UTILIZACIÓN, DESPERDICIOS, LIMPIEZA GRUESA, ASÍ COMO TODO AQUELLO QUE SE REQUIERA PARA SU CORRECTA ELABORACIÓN Y EJECUCIÓN.</t>
  </si>
  <si>
    <t>CIMBRA ACABADO COMÚN, EN CIMENTACIÓN, INCLUYE: DESPERDICIO, HABILITADO, CIMBRADO Y DESCIMBRA, NIVELACIÓN, PLOMEO MATERIAL, MANO DE OBRA, LIMPIEZA, HERRAMIENTA Y EQUIPO.</t>
  </si>
  <si>
    <t>POLIESTIRENO DE DENSIDAD 10 KG/M3 EN LOSA NERVADA. INCLUYE: ACARREO DEL MATERIAL AL LUGAR DE SU UTILIZACIÓN, CORTES, AJUSTES, DESPERDICIOS, MATERIAL, MANO DE OBRA, HERRAMIENTA, EQUIPO, Y TODO AQUELLO QUE SE REQUIERA PARA SU CORRECTA ELABORACIÓN Y EJECUCIÓN A CUALQUIER ALTURA.</t>
  </si>
  <si>
    <t>SUMINISTRO Y MONTAJE DE PRELOSA TIPO (PL-1) PL-40-12-8-1 PARA UN PERALTE EFECTIVO DE 0.40 M., 1.18 M. DE ANCHO Y UNA LONGITUD PROMEDIO DE 11.00 M., PARA RECIBIR CONCRETO EN CAPA DE COMPRESIÓN DE 0.08 M. Y ADICIONALMENTE EN 2 NERVADURAS CON UNA SECCIÓN DE 0.12X0.26 M. REFORZADA EN CAPA INFERIOR CON MALLA ELECTROSOLDADA 10X50 CM. X 4 MM., 16 ALAMBRES DE PRESFUERZO DE 5 MM., CON REFUERZO LONGITUDINAL SUPERIOR EN NERVADURAS, DE 1 VARILLA #3 CORRIDA, 2 VARILLAS INFERIORES #3 DE 0.90 M. Y ESTRIBOS DE VARILLA #2.5 GRADO 6000 @ 0.150, 0.200 Y 0.000 M., (EN 5.510, 5.510 M., Y RESTO DE LOS EXTREMOS AL CENTRO); CONCRETO F'C= 350 KG/CM2. INCLUYE: FLETE CON USO DE PLATAFORMA, CARGA Y DESCARGA CON GRÚA, MATERIALES, ELEVACIONES, MANO DE OBRA, EQUIPO Y HERRAMIENTA.</t>
  </si>
  <si>
    <t>SUMINISTRO Y MONTAJE DE PRELOSA TIPO (PL-2) PL-40-16-8-1 PARA UN PERALTE EFECTIVO DE 0.40 M., 1.18 M. DE ANCHO Y UNA LONGITUD PROMEDIO DE 11.00 M., PARA RECIBIR CONCRETO EN CAPA DE COMPRESIÓN DE 0.08 M. Y ADICIONALMENTE EN 2 NERVADURAS CON UNA SECCIÓN DE 0.12X0.26 M. REFORZADA EN CAPA INFERIOR CON MALLA ELECTROSOLDADA 10X50 CM. X 4 MM., 16 ALAMBRES DE PRESFUERZO DE 5 MM., CON REFUERZO LONGITUDINAL SUPERIOR EN NERVADURAS, DE 1 VARILLA #3 CORRIDA, 2 VARILLAS INFERIORES #3 DE 0.90 M. Y ESTRIBOS DE VARILLA #2.5 GRADO 6000 @ 0.150, 0.200 Y 0.000 M., (EN 5.510, 5.510 M., Y RESTO DE LOS EXTREMOS AL CENTRO); CONCRETO F'C= 350 KG/CM2. INCLUYE: FLETE CON USO DE PLATAFORMA, CARGA Y DESCARGA CON GRÚA, MATERIALES, ELEVACIONES, MANO DE OBRA, EQUIPO Y HERRAMIENTA.</t>
  </si>
  <si>
    <t xml:space="preserve">ACABADO SOBRE LOSA Y/O PISO DE CONCRETO APALILLADO, SEMIPULIDO O PULIDO, SEGUN REQUIERA EL PROYECTO, INCLUYE: MANO DE OBRA, EQUIPO, ANDAMIOS Y/O ESCALERAS, HERRAMIENTA Y TODO LO NECESARIO PARA SU CORRECTA EJECUCIÓN. </t>
  </si>
  <si>
    <t>SIOP-048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</si>
</sst>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quot;$&quot;* #,##0.00_-;_-&quot;$&quot;* &quot;-&quot;??_-;_-@_-"/>
    <numFmt numFmtId="43" formatCode="_-* #,##0.00_-;\-* #,##0.00_-;_-* &quot;-&quot;??_-;_-@_-"/>
    <numFmt numFmtId="164" formatCode="_-&quot;$&quot;* #,##0.00_-;&quot;-$&quot;* #,##0.00_-;_-&quot;$&quot;* \-??_-;_-@_-"/>
    <numFmt numFmtId="165" formatCode="_-[$€-2]* #,##0.00_-;\-[$€-2]* #,##0.00_-;_-[$€-2]* \-??_-"/>
    <numFmt numFmtId="166" formatCode="&quot;$&quot;#,##0.00;[Red]&quot;-$&quot;#,##0.00"/>
    <numFmt numFmtId="167" formatCode="&quot;SIOP-&quot;000"/>
    <numFmt numFmtId="168" formatCode="&quot;$&quot;#,##0.00"/>
    <numFmt numFmtId="169" formatCode="#,##0.0000"/>
    <numFmt numFmtId="170" formatCode="0.000"/>
  </numFmts>
  <fonts count="23">
    <font>
      <sz val="11"/>
      <color rgb="FF000000"/>
      <name val="Calibri"/>
      <family val="2"/>
      <charset val="-122"/>
    </font>
    <font>
      <sz val="10"/>
      <color theme="1"/>
      <name val="Arial"/>
      <family val="2"/>
    </font>
    <font>
      <sz val="11"/>
      <color theme="1"/>
      <name val="Calibri"/>
      <family val="2"/>
      <scheme val="minor"/>
    </font>
    <font>
      <sz val="11"/>
      <name val="Calibri"/>
      <family val="2"/>
    </font>
    <font>
      <sz val="10"/>
      <name val="Calibri"/>
      <family val="2"/>
    </font>
    <font>
      <sz val="10"/>
      <color rgb="FF000000"/>
      <name val="Calibri"/>
      <family val="2"/>
    </font>
    <font>
      <b/>
      <sz val="11"/>
      <name val="Calibri"/>
      <family val="2"/>
    </font>
    <font>
      <b/>
      <sz val="10"/>
      <name val="Calibri"/>
      <family val="2"/>
    </font>
    <font>
      <b/>
      <sz val="18"/>
      <name val="Calibri"/>
      <family val="2"/>
    </font>
    <font>
      <b/>
      <sz val="10"/>
      <color rgb="FF000000"/>
      <name val="Calibri"/>
      <family val="2"/>
    </font>
    <font>
      <b/>
      <sz val="10"/>
      <color rgb="FF5B9BD5"/>
      <name val="Calibri"/>
      <family val="2"/>
    </font>
    <font>
      <b/>
      <sz val="11"/>
      <color rgb="FF000000"/>
      <name val="Calibri"/>
      <family val="2"/>
    </font>
    <font>
      <b/>
      <sz val="10"/>
      <color rgb="FF006600"/>
      <name val="Calibri"/>
      <family val="2"/>
    </font>
    <font>
      <sz val="10"/>
      <name val="Arial"/>
      <family val="2"/>
    </font>
    <font>
      <sz val="8"/>
      <name val="Arial"/>
      <family val="2"/>
    </font>
    <font>
      <sz val="8"/>
      <color rgb="FF000000"/>
      <name val="Arial"/>
      <family val="2"/>
    </font>
    <font>
      <sz val="11"/>
      <color theme="0"/>
      <name val="Calibri"/>
      <family val="2"/>
      <scheme val="minor"/>
    </font>
    <font>
      <b/>
      <sz val="12"/>
      <name val="Calibri"/>
      <family val="2"/>
      <scheme val="minor"/>
    </font>
    <font>
      <b/>
      <sz val="10"/>
      <name val="Calibri"/>
      <family val="2"/>
      <scheme val="minor"/>
    </font>
    <font>
      <b/>
      <sz val="11"/>
      <color theme="0"/>
      <name val="Calibri"/>
      <family val="2"/>
      <scheme val="minor"/>
    </font>
    <font>
      <b/>
      <sz val="10"/>
      <color rgb="FF006600"/>
      <name val="Calibri"/>
      <family val="2"/>
      <scheme val="minor"/>
    </font>
    <font>
      <sz val="10"/>
      <name val="Calibri"/>
      <family val="2"/>
      <scheme val="minor"/>
    </font>
    <font>
      <sz val="10"/>
      <color rgb="FF006600"/>
      <name val="Calibri"/>
      <family val="2"/>
      <scheme val="minor"/>
    </font>
  </fonts>
  <fills count="4">
    <fill>
      <patternFill patternType="none"/>
    </fill>
    <fill>
      <patternFill patternType="gray125"/>
    </fill>
    <fill>
      <patternFill patternType="solid">
        <fgColor rgb="FF369443"/>
        <bgColor indexed="64"/>
      </patternFill>
    </fill>
    <fill>
      <patternFill patternType="solid">
        <fgColor theme="0" tint="-0.249909996986389"/>
        <bgColor indexed="64"/>
      </patternFill>
    </fill>
  </fills>
  <borders count="14">
    <border>
      <left/>
      <right/>
      <top/>
      <bottom/>
      <diagonal/>
    </border>
    <border>
      <left/>
      <right style="thin">
        <color rgb="FF333F48"/>
      </right>
      <top style="medium">
        <color rgb="FF333F48"/>
      </top>
      <bottom style="medium">
        <color rgb="FF333F48"/>
      </bottom>
    </border>
    <border>
      <left/>
      <right/>
      <top style="medium">
        <color rgb="FF333F48"/>
      </top>
      <bottom style="medium">
        <color rgb="FF333F48"/>
      </bottom>
    </border>
    <border>
      <left style="medium">
        <color rgb="FF333F48"/>
      </left>
      <right/>
      <top style="medium">
        <color rgb="FF333F48"/>
      </top>
      <bottom style="medium">
        <color rgb="FF333F48"/>
      </bottom>
    </border>
    <border>
      <left style="medium">
        <color auto="1"/>
      </left>
      <right style="medium">
        <color auto="1"/>
      </right>
      <top style="medium">
        <color auto="1"/>
      </top>
      <bottom/>
    </border>
    <border>
      <left style="medium">
        <color auto="1"/>
      </left>
      <right style="medium">
        <color auto="1"/>
      </right>
      <top/>
      <bottom/>
    </border>
    <border>
      <left style="medium">
        <color auto="1"/>
      </left>
      <right/>
      <top/>
      <bottom/>
    </border>
    <border>
      <left style="medium">
        <color auto="1"/>
      </left>
      <right/>
      <top style="medium">
        <color auto="1"/>
      </top>
      <bottom/>
    </border>
    <border>
      <left/>
      <right style="medium">
        <color auto="1"/>
      </right>
      <top/>
      <bottom/>
    </border>
    <border>
      <left/>
      <right style="medium">
        <color auto="1"/>
      </right>
      <top style="medium">
        <color auto="1"/>
      </top>
      <bottom/>
    </border>
    <border>
      <left/>
      <right style="medium">
        <color auto="1"/>
      </right>
      <top/>
      <bottom style="medium">
        <color auto="1"/>
      </bottom>
    </border>
    <border>
      <left style="medium">
        <color auto="1"/>
      </left>
      <right style="medium">
        <color auto="1"/>
      </right>
      <top/>
      <bottom style="medium">
        <color auto="1"/>
      </bottom>
    </border>
    <border>
      <left style="medium">
        <color auto="1"/>
      </left>
      <right/>
      <top/>
      <bottom style="medium">
        <color auto="1"/>
      </bottom>
    </border>
    <border>
      <left/>
      <right/>
      <top/>
      <bottom style="medium">
        <color auto="1"/>
      </bottom>
    </border>
  </borders>
  <cellStyleXfs count="48">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164" fontId="0" fillId="0" borderId="0" applyBorder="0" applyProtection="0">
      <alignment/>
    </xf>
    <xf numFmtId="0" fontId="13" fillId="0" borderId="0">
      <alignment/>
      <protection/>
    </xf>
    <xf numFmtId="164" fontId="0" fillId="0" borderId="0" applyBorder="0" applyProtection="0">
      <alignment/>
    </xf>
    <xf numFmtId="0" fontId="13" fillId="0" borderId="0">
      <alignment/>
      <protection/>
    </xf>
    <xf numFmtId="0" fontId="13" fillId="0" borderId="0">
      <alignment/>
      <protection/>
    </xf>
    <xf numFmtId="165" fontId="13" fillId="0" borderId="0">
      <alignment/>
      <protection/>
    </xf>
    <xf numFmtId="0" fontId="13" fillId="0" borderId="0">
      <alignment/>
      <protection/>
    </xf>
    <xf numFmtId="0" fontId="13" fillId="0" borderId="0">
      <alignment/>
      <protection/>
    </xf>
    <xf numFmtId="0" fontId="13" fillId="0" borderId="0">
      <alignment/>
      <protection/>
    </xf>
    <xf numFmtId="164" fontId="0" fillId="0" borderId="0" applyBorder="0" applyProtection="0">
      <alignment/>
    </xf>
    <xf numFmtId="164" fontId="0" fillId="0" borderId="0" applyBorder="0" applyProtection="0">
      <alignment/>
    </xf>
    <xf numFmtId="0" fontId="13" fillId="0" borderId="0">
      <alignment/>
      <protection/>
    </xf>
    <xf numFmtId="0" fontId="0" fillId="0" borderId="0">
      <alignment/>
      <protection/>
    </xf>
    <xf numFmtId="165" fontId="13" fillId="0" borderId="0">
      <alignment/>
      <protection/>
    </xf>
    <xf numFmtId="0" fontId="13" fillId="0" borderId="0">
      <alignment/>
      <protection/>
    </xf>
    <xf numFmtId="0" fontId="13" fillId="0" borderId="0">
      <alignment/>
      <protection/>
    </xf>
    <xf numFmtId="0" fontId="13" fillId="0" borderId="0">
      <alignment/>
      <protection/>
    </xf>
    <xf numFmtId="0" fontId="2" fillId="0" borderId="0">
      <alignment/>
      <protection/>
    </xf>
    <xf numFmtId="44" fontId="2" fillId="0" borderId="0" applyFont="0" applyFill="0" applyBorder="0" applyAlignment="0" applyProtection="0"/>
    <xf numFmtId="43" fontId="2" fillId="0" borderId="0" applyFont="0" applyFill="0" applyBorder="0" applyAlignment="0" applyProtection="0"/>
    <xf numFmtId="43" fontId="0" fillId="0" borderId="0" applyFont="0" applyFill="0" applyBorder="0" applyAlignment="0" applyProtection="0"/>
    <xf numFmtId="0" fontId="2" fillId="0" borderId="0">
      <alignment/>
      <protection/>
    </xf>
    <xf numFmtId="44" fontId="2" fillId="0" borderId="0" applyFont="0" applyFill="0" applyBorder="0" applyAlignment="0" applyProtection="0"/>
    <xf numFmtId="43" fontId="2" fillId="0" borderId="0" applyFont="0" applyFill="0" applyBorder="0" applyAlignment="0" applyProtection="0"/>
    <xf numFmtId="43" fontId="0" fillId="0" borderId="0" applyFont="0" applyFill="0" applyBorder="0" applyAlignment="0" applyProtection="0"/>
    <xf numFmtId="0" fontId="13" fillId="0" borderId="0">
      <alignment/>
      <protection/>
    </xf>
    <xf numFmtId="44" fontId="13" fillId="0" borderId="0" applyFont="0" applyFill="0" applyBorder="0" applyAlignment="0" applyProtection="0"/>
    <xf numFmtId="0" fontId="2" fillId="0" borderId="0">
      <alignment/>
      <protection/>
    </xf>
  </cellStyleXfs>
  <cellXfs count="102">
    <xf numFmtId="0" fontId="0" fillId="0" borderId="0" xfId="0"/>
    <xf numFmtId="0" fontId="19" fillId="2" borderId="0" xfId="32" applyFont="1" applyFill="1" applyAlignment="1">
      <alignment horizontal="center" vertical="center" wrapText="1"/>
      <protection/>
    </xf>
    <xf numFmtId="0" fontId="16" fillId="2" borderId="1" xfId="32" applyFont="1" applyFill="1" applyBorder="1" applyAlignment="1">
      <alignment horizontal="center" vertical="center" wrapText="1"/>
      <protection/>
    </xf>
    <xf numFmtId="0" fontId="16" fillId="2" borderId="2" xfId="32" applyFont="1" applyFill="1" applyBorder="1" applyAlignment="1">
      <alignment horizontal="center" vertical="center" wrapText="1"/>
      <protection/>
    </xf>
    <xf numFmtId="0" fontId="16" fillId="2" borderId="3" xfId="32" applyFont="1" applyFill="1" applyBorder="1" applyAlignment="1">
      <alignment horizontal="center" vertical="center" wrapText="1"/>
      <protection/>
    </xf>
    <xf numFmtId="0" fontId="3" fillId="0" borderId="0" xfId="28" applyFont="1" applyAlignment="1">
      <alignment vertical="top"/>
      <protection/>
    </xf>
    <xf numFmtId="0" fontId="4" fillId="0" borderId="0" xfId="28" applyFont="1" applyAlignment="1">
      <alignment vertical="top"/>
      <protection/>
    </xf>
    <xf numFmtId="0" fontId="3" fillId="0" borderId="0" xfId="23" applyFont="1" applyAlignment="1">
      <alignment horizontal="center" vertical="center"/>
      <protection/>
    </xf>
    <xf numFmtId="0" fontId="5" fillId="0" borderId="0" xfId="0" applyFont="1"/>
    <xf numFmtId="0" fontId="0" fillId="0" borderId="0" xfId="0" applyAlignment="1">
      <alignment horizontal="justify"/>
    </xf>
    <xf numFmtId="0" fontId="6" fillId="0" borderId="4" xfId="28" applyFont="1" applyBorder="1" applyAlignment="1">
      <alignment horizontal="justify" vertical="top"/>
      <protection/>
    </xf>
    <xf numFmtId="0" fontId="6" fillId="0" borderId="5" xfId="28" applyFont="1" applyBorder="1" applyAlignment="1">
      <alignment horizontal="justify" vertical="top" wrapText="1"/>
      <protection/>
    </xf>
    <xf numFmtId="0" fontId="6" fillId="0" borderId="6" xfId="28" applyFont="1" applyBorder="1" applyAlignment="1">
      <alignment horizontal="center" vertical="top"/>
      <protection/>
    </xf>
    <xf numFmtId="0" fontId="6" fillId="0" borderId="0" xfId="28" applyFont="1" applyAlignment="1">
      <alignment horizontal="center" vertical="top"/>
      <protection/>
    </xf>
    <xf numFmtId="0" fontId="7" fillId="0" borderId="0" xfId="28" applyFont="1" applyAlignment="1">
      <alignment horizontal="justify" vertical="top" wrapText="1"/>
      <protection/>
    </xf>
    <xf numFmtId="0" fontId="6" fillId="0" borderId="7" xfId="28" applyFont="1" applyBorder="1" applyAlignment="1">
      <alignment horizontal="justify" vertical="top"/>
      <protection/>
    </xf>
    <xf numFmtId="0" fontId="7" fillId="0" borderId="4" xfId="28" applyFont="1" applyBorder="1" applyAlignment="1">
      <alignment horizontal="center" vertical="top"/>
      <protection/>
    </xf>
    <xf numFmtId="0" fontId="4" fillId="0" borderId="0" xfId="28" applyFont="1" applyAlignment="1">
      <alignment horizontal="justify" vertical="top"/>
      <protection/>
    </xf>
    <xf numFmtId="0" fontId="6" fillId="0" borderId="0" xfId="28" applyFont="1" applyAlignment="1">
      <alignment vertical="top"/>
      <protection/>
    </xf>
    <xf numFmtId="0" fontId="6" fillId="0" borderId="0" xfId="28" applyFont="1" applyAlignment="1">
      <alignment horizontal="justify" vertical="top"/>
      <protection/>
    </xf>
    <xf numFmtId="166" fontId="7" fillId="0" borderId="0" xfId="28" applyNumberFormat="1" applyFont="1" applyAlignment="1">
      <alignment horizontal="justify" vertical="top" wrapText="1"/>
      <protection/>
    </xf>
    <xf numFmtId="166" fontId="7" fillId="0" borderId="0" xfId="28" applyNumberFormat="1" applyFont="1" applyAlignment="1">
      <alignment horizontal="right" vertical="top" wrapText="1"/>
      <protection/>
    </xf>
    <xf numFmtId="166" fontId="11" fillId="0" borderId="0" xfId="0" applyNumberFormat="1" applyFont="1" applyAlignment="1">
      <alignment horizontal="justify" vertical="top" wrapText="1"/>
    </xf>
    <xf numFmtId="166" fontId="12" fillId="0" borderId="0" xfId="0" applyNumberFormat="1" applyFont="1" applyAlignment="1">
      <alignment horizontal="right" vertical="top" wrapText="1"/>
    </xf>
    <xf numFmtId="0" fontId="4" fillId="0" borderId="0" xfId="28" applyFont="1" applyAlignment="1">
      <alignment horizontal="center" vertical="top"/>
      <protection/>
    </xf>
    <xf numFmtId="4" fontId="4" fillId="0" borderId="0" xfId="28" applyNumberFormat="1" applyFont="1" applyAlignment="1">
      <alignment vertical="top"/>
      <protection/>
    </xf>
    <xf numFmtId="168" fontId="4" fillId="0" borderId="0" xfId="20" applyNumberFormat="1" applyFont="1" applyBorder="1" applyAlignment="1" applyProtection="1">
      <alignment vertical="top"/>
      <protection/>
    </xf>
    <xf numFmtId="168" fontId="5" fillId="0" borderId="0" xfId="0" applyNumberFormat="1" applyFont="1" applyAlignment="1">
      <alignment horizontal="right" vertical="top"/>
    </xf>
    <xf numFmtId="0" fontId="4" fillId="0" borderId="0" xfId="0" applyFont="1" applyAlignment="1">
      <alignment horizontal="justify" vertical="top" wrapText="1"/>
    </xf>
    <xf numFmtId="166" fontId="9" fillId="0" borderId="0" xfId="0" applyNumberFormat="1" applyFont="1" applyAlignment="1">
      <alignment horizontal="right" vertical="top" wrapText="1"/>
    </xf>
    <xf numFmtId="0" fontId="7" fillId="0" borderId="0" xfId="28" applyFont="1" applyAlignment="1">
      <alignment horizontal="justify" vertical="top"/>
      <protection/>
    </xf>
    <xf numFmtId="0" fontId="6" fillId="0" borderId="8" xfId="28" applyFont="1" applyBorder="1" applyAlignment="1">
      <alignment horizontal="center" vertical="top" wrapText="1"/>
      <protection/>
    </xf>
    <xf numFmtId="14" fontId="3" fillId="0" borderId="9" xfId="28" applyNumberFormat="1" applyFont="1" applyBorder="1" applyAlignment="1">
      <alignment horizontal="left" vertical="top" wrapText="1"/>
      <protection/>
    </xf>
    <xf numFmtId="14" fontId="3" fillId="0" borderId="8" xfId="28" applyNumberFormat="1" applyFont="1" applyBorder="1" applyAlignment="1">
      <alignment horizontal="left" vertical="top" wrapText="1"/>
      <protection/>
    </xf>
    <xf numFmtId="0" fontId="3" fillId="0" borderId="8" xfId="28" applyFont="1" applyBorder="1" applyAlignment="1">
      <alignment horizontal="left" vertical="top" wrapText="1"/>
      <protection/>
    </xf>
    <xf numFmtId="14" fontId="3" fillId="0" borderId="10" xfId="28" applyNumberFormat="1" applyFont="1" applyBorder="1" applyAlignment="1">
      <alignment horizontal="left" vertical="top" wrapText="1"/>
      <protection/>
    </xf>
    <xf numFmtId="0" fontId="4" fillId="0" borderId="0" xfId="28" applyFont="1" applyAlignment="1">
      <alignment vertical="top" wrapText="1"/>
      <protection/>
    </xf>
    <xf numFmtId="0" fontId="6" fillId="0" borderId="0" xfId="28" applyFont="1" applyAlignment="1">
      <alignment vertical="top" wrapText="1"/>
      <protection/>
    </xf>
    <xf numFmtId="4" fontId="12" fillId="0" borderId="0" xfId="0" applyNumberFormat="1" applyFont="1" applyAlignment="1">
      <alignment horizontal="center" vertical="top" wrapText="1"/>
    </xf>
    <xf numFmtId="0" fontId="0" fillId="0" borderId="0" xfId="0" applyAlignment="1">
      <alignment wrapText="1"/>
    </xf>
    <xf numFmtId="4" fontId="14" fillId="0" borderId="0" xfId="0" applyNumberFormat="1" applyFont="1" applyAlignment="1">
      <alignment horizontal="center" vertical="top" wrapText="1"/>
    </xf>
    <xf numFmtId="168" fontId="15" fillId="0" borderId="0" xfId="0" applyNumberFormat="1" applyFont="1" applyAlignment="1">
      <alignment horizontal="right" vertical="top"/>
    </xf>
    <xf numFmtId="0" fontId="14" fillId="0" borderId="0" xfId="28" applyFont="1" applyAlignment="1">
      <alignment vertical="top"/>
      <protection/>
    </xf>
    <xf numFmtId="0" fontId="3" fillId="0" borderId="4" xfId="28" applyFont="1" applyBorder="1" applyAlignment="1">
      <alignment horizontal="left" vertical="top"/>
      <protection/>
    </xf>
    <xf numFmtId="0" fontId="3" fillId="0" borderId="5" xfId="28" applyFont="1" applyBorder="1" applyAlignment="1">
      <alignment horizontal="left" vertical="top"/>
      <protection/>
    </xf>
    <xf numFmtId="0" fontId="3" fillId="0" borderId="11" xfId="28" applyFont="1" applyBorder="1" applyAlignment="1">
      <alignment horizontal="left" vertical="top"/>
      <protection/>
    </xf>
    <xf numFmtId="0" fontId="4" fillId="0" borderId="0" xfId="28" applyFont="1" applyAlignment="1">
      <alignment horizontal="left" vertical="top"/>
      <protection/>
    </xf>
    <xf numFmtId="0" fontId="6" fillId="0" borderId="0" xfId="28" applyFont="1" applyAlignment="1">
      <alignment horizontal="left" vertical="top"/>
      <protection/>
    </xf>
    <xf numFmtId="49" fontId="4" fillId="0" borderId="0" xfId="28" applyNumberFormat="1" applyFont="1" applyAlignment="1">
      <alignment horizontal="left" vertical="top"/>
      <protection/>
    </xf>
    <xf numFmtId="167" fontId="4" fillId="0" borderId="0" xfId="28" applyNumberFormat="1" applyFont="1" applyAlignment="1">
      <alignment horizontal="left" vertical="top"/>
      <protection/>
    </xf>
    <xf numFmtId="0" fontId="0" fillId="0" borderId="0" xfId="0" applyAlignment="1">
      <alignment horizontal="left"/>
    </xf>
    <xf numFmtId="0" fontId="6" fillId="0" borderId="4" xfId="28" applyFont="1" applyBorder="1" applyAlignment="1">
      <alignment vertical="top"/>
      <protection/>
    </xf>
    <xf numFmtId="0" fontId="6" fillId="0" borderId="5" xfId="28" applyFont="1" applyBorder="1" applyAlignment="1">
      <alignment vertical="top"/>
      <protection/>
    </xf>
    <xf numFmtId="0" fontId="6" fillId="0" borderId="11" xfId="28" applyFont="1" applyBorder="1" applyAlignment="1">
      <alignment vertical="top"/>
      <protection/>
    </xf>
    <xf numFmtId="0" fontId="17" fillId="3" borderId="0" xfId="23" applyFont="1" applyFill="1" applyAlignment="1">
      <alignment vertical="top"/>
      <protection/>
    </xf>
    <xf numFmtId="0" fontId="18" fillId="3" borderId="0" xfId="23" applyFont="1" applyFill="1" applyAlignment="1">
      <alignment horizontal="center" vertical="top"/>
      <protection/>
    </xf>
    <xf numFmtId="0" fontId="17" fillId="3" borderId="0" xfId="23" applyFont="1" applyFill="1" applyAlignment="1">
      <alignment horizontal="center" vertical="top"/>
      <protection/>
    </xf>
    <xf numFmtId="170" fontId="17" fillId="3" borderId="0" xfId="23" applyNumberFormat="1" applyFont="1" applyFill="1" applyAlignment="1">
      <alignment vertical="top"/>
      <protection/>
    </xf>
    <xf numFmtId="167" fontId="14" fillId="0" borderId="0" xfId="23" applyNumberFormat="1" applyFont="1" applyAlignment="1">
      <alignment horizontal="left" vertical="top"/>
      <protection/>
    </xf>
    <xf numFmtId="4" fontId="14" fillId="0" borderId="0" xfId="23" applyNumberFormat="1" applyFont="1" applyAlignment="1">
      <alignment vertical="top"/>
      <protection/>
    </xf>
    <xf numFmtId="168" fontId="14" fillId="0" borderId="0" xfId="29" applyNumberFormat="1" applyFont="1" applyBorder="1" applyAlignment="1" applyProtection="1">
      <alignment vertical="top"/>
      <protection/>
    </xf>
    <xf numFmtId="0" fontId="9" fillId="0" borderId="0" xfId="23" applyFont="1" applyAlignment="1">
      <alignment horizontal="justify" vertical="top"/>
      <protection/>
    </xf>
    <xf numFmtId="0" fontId="19" fillId="2" borderId="0" xfId="32" applyFont="1" applyFill="1" applyAlignment="1">
      <alignment horizontal="left" vertical="center" wrapText="1"/>
      <protection/>
    </xf>
    <xf numFmtId="168" fontId="19" fillId="2" borderId="0" xfId="32" applyNumberFormat="1" applyFont="1" applyFill="1" applyAlignment="1">
      <alignment horizontal="right" vertical="center" wrapText="1"/>
      <protection/>
    </xf>
    <xf numFmtId="0" fontId="20" fillId="0" borderId="0" xfId="23" applyFont="1" applyAlignment="1">
      <alignment horizontal="justify" vertical="top"/>
      <protection/>
    </xf>
    <xf numFmtId="0" fontId="9" fillId="0" borderId="0" xfId="23" applyFont="1" applyAlignment="1">
      <alignment horizontal="left" vertical="top"/>
      <protection/>
    </xf>
    <xf numFmtId="0" fontId="14" fillId="0" borderId="0" xfId="23" applyFont="1" applyAlignment="1">
      <alignment horizontal="center" vertical="top"/>
      <protection/>
    </xf>
    <xf numFmtId="0" fontId="14" fillId="0" borderId="0" xfId="32" applyFont="1" applyAlignment="1">
      <alignment horizontal="justify" vertical="top"/>
      <protection/>
    </xf>
    <xf numFmtId="49" fontId="10" fillId="0" borderId="0" xfId="23" applyNumberFormat="1" applyFont="1" applyAlignment="1">
      <alignment horizontal="center" vertical="top" wrapText="1"/>
      <protection/>
    </xf>
    <xf numFmtId="169" fontId="10" fillId="0" borderId="0" xfId="23" applyNumberFormat="1" applyFont="1" applyAlignment="1">
      <alignment horizontal="right" vertical="top"/>
      <protection/>
    </xf>
    <xf numFmtId="166" fontId="11" fillId="0" borderId="0" xfId="32" applyNumberFormat="1" applyFont="1" applyAlignment="1">
      <alignment horizontal="justify" vertical="top" wrapText="1"/>
      <protection/>
    </xf>
    <xf numFmtId="4" fontId="20" fillId="0" borderId="0" xfId="23" applyNumberFormat="1" applyFont="1" applyAlignment="1">
      <alignment horizontal="center" vertical="top"/>
      <protection/>
    </xf>
    <xf numFmtId="164" fontId="21" fillId="0" borderId="0" xfId="29" applyFont="1" applyAlignment="1">
      <alignment horizontal="right" vertical="top"/>
    </xf>
    <xf numFmtId="4" fontId="22" fillId="0" borderId="0" xfId="23" applyNumberFormat="1" applyFont="1" applyAlignment="1">
      <alignment horizontal="right" vertical="top"/>
      <protection/>
    </xf>
    <xf numFmtId="0" fontId="22" fillId="0" borderId="0" xfId="23" applyFont="1" applyAlignment="1">
      <alignment horizontal="center" vertical="top" wrapText="1"/>
      <protection/>
    </xf>
    <xf numFmtId="168" fontId="0" fillId="0" borderId="0" xfId="0" applyNumberFormat="1"/>
    <xf numFmtId="164" fontId="21" fillId="0" borderId="0" xfId="20" applyFont="1" applyAlignment="1">
      <alignment horizontal="right" vertical="top"/>
    </xf>
    <xf numFmtId="168" fontId="20" fillId="0" borderId="0" xfId="20" applyNumberFormat="1" applyFont="1" applyAlignment="1">
      <alignment vertical="top"/>
    </xf>
    <xf numFmtId="0" fontId="14" fillId="0" borderId="0" xfId="23" applyFont="1" applyAlignment="1">
      <alignment horizontal="justify" vertical="top" wrapText="1"/>
      <protection/>
    </xf>
    <xf numFmtId="0" fontId="21" fillId="0" borderId="0" xfId="23" applyFont="1" applyAlignment="1">
      <alignment horizontal="center" vertical="top" wrapText="1"/>
      <protection/>
    </xf>
    <xf numFmtId="0" fontId="14" fillId="0" borderId="0" xfId="0" applyFont="1" applyAlignment="1">
      <alignment horizontal="justify" vertical="top"/>
    </xf>
    <xf numFmtId="0" fontId="14" fillId="0" borderId="0" xfId="23" applyFont="1" applyAlignment="1">
      <alignment vertical="top"/>
      <protection/>
    </xf>
    <xf numFmtId="0" fontId="19" fillId="2" borderId="0" xfId="32" applyFont="1" applyFill="1" applyAlignment="1">
      <alignment horizontal="center" vertical="center" wrapText="1"/>
      <protection/>
    </xf>
    <xf numFmtId="0" fontId="6" fillId="0" borderId="4" xfId="28" applyFont="1" applyBorder="1" applyAlignment="1">
      <alignment horizontal="center" vertical="top"/>
      <protection/>
    </xf>
    <xf numFmtId="0" fontId="3" fillId="0" borderId="11" xfId="28" applyFont="1" applyBorder="1" applyAlignment="1">
      <alignment horizontal="justify" vertical="top"/>
      <protection/>
    </xf>
    <xf numFmtId="0" fontId="3" fillId="0" borderId="6" xfId="28" applyFont="1" applyBorder="1" applyAlignment="1">
      <alignment horizontal="center" vertical="top"/>
      <protection/>
    </xf>
    <xf numFmtId="0" fontId="3" fillId="0" borderId="0" xfId="28" applyFont="1" applyAlignment="1">
      <alignment horizontal="center" vertical="top"/>
      <protection/>
    </xf>
    <xf numFmtId="0" fontId="3" fillId="0" borderId="8" xfId="28" applyFont="1" applyBorder="1" applyAlignment="1">
      <alignment horizontal="center" vertical="top"/>
      <protection/>
    </xf>
    <xf numFmtId="0" fontId="3" fillId="0" borderId="12" xfId="28" applyFont="1" applyBorder="1" applyAlignment="1">
      <alignment horizontal="center" vertical="top"/>
      <protection/>
    </xf>
    <xf numFmtId="0" fontId="3" fillId="0" borderId="13" xfId="28" applyFont="1" applyBorder="1" applyAlignment="1">
      <alignment horizontal="center" vertical="top"/>
      <protection/>
    </xf>
    <xf numFmtId="0" fontId="3" fillId="0" borderId="10" xfId="28" applyFont="1" applyBorder="1" applyAlignment="1">
      <alignment horizontal="center" vertical="top"/>
      <protection/>
    </xf>
    <xf numFmtId="0" fontId="6" fillId="0" borderId="5" xfId="28" applyFont="1" applyBorder="1" applyAlignment="1">
      <alignment horizontal="center" vertical="top"/>
      <protection/>
    </xf>
    <xf numFmtId="0" fontId="6" fillId="0" borderId="11" xfId="28" applyFont="1" applyBorder="1" applyAlignment="1">
      <alignment horizontal="center" vertical="top"/>
      <protection/>
    </xf>
    <xf numFmtId="0" fontId="16" fillId="2" borderId="3" xfId="32" applyFont="1" applyFill="1" applyBorder="1" applyAlignment="1">
      <alignment horizontal="center" vertical="center" wrapText="1"/>
      <protection/>
    </xf>
    <xf numFmtId="0" fontId="16" fillId="2" borderId="2" xfId="32" applyFont="1" applyFill="1" applyBorder="1" applyAlignment="1">
      <alignment horizontal="center" vertical="center" wrapText="1"/>
      <protection/>
    </xf>
    <xf numFmtId="0" fontId="16" fillId="2" borderId="1" xfId="32" applyFont="1" applyFill="1" applyBorder="1" applyAlignment="1">
      <alignment horizontal="center" vertical="center" wrapText="1"/>
      <protection/>
    </xf>
    <xf numFmtId="0" fontId="8" fillId="0" borderId="11" xfId="28" applyFont="1" applyBorder="1" applyAlignment="1">
      <alignment horizontal="center" vertical="top"/>
      <protection/>
    </xf>
    <xf numFmtId="0" fontId="6" fillId="0" borderId="11" xfId="28" applyFont="1" applyBorder="1" applyAlignment="1">
      <alignment horizontal="justify" vertical="top" wrapText="1"/>
      <protection/>
    </xf>
    <xf numFmtId="14" fontId="6" fillId="0" borderId="7" xfId="28" applyNumberFormat="1" applyFont="1" applyBorder="1" applyAlignment="1">
      <alignment horizontal="right" vertical="top"/>
      <protection/>
    </xf>
    <xf numFmtId="0" fontId="4" fillId="0" borderId="11" xfId="28" applyFont="1" applyBorder="1" applyAlignment="1">
      <alignment horizontal="justify" vertical="top"/>
      <protection/>
    </xf>
    <xf numFmtId="14" fontId="6" fillId="0" borderId="6" xfId="28" applyNumberFormat="1" applyFont="1" applyBorder="1" applyAlignment="1">
      <alignment horizontal="right" vertical="top"/>
      <protection/>
    </xf>
    <xf numFmtId="14" fontId="6" fillId="0" borderId="12" xfId="28" applyNumberFormat="1" applyFont="1" applyBorder="1" applyAlignment="1">
      <alignment horizontal="right" vertical="top"/>
      <protection/>
    </xf>
  </cellXfs>
  <cellStyles count="34">
    <cellStyle name="Normal" xfId="0" builtinId="0"/>
    <cellStyle name="Percent" xfId="15" builtinId="5"/>
    <cellStyle name="Currency" xfId="16" builtinId="4"/>
    <cellStyle name="Currency [0]" xfId="17" builtinId="7"/>
    <cellStyle name="Comma" xfId="18" builtinId="3"/>
    <cellStyle name="Comma [0]" xfId="19" builtinId="6"/>
    <cellStyle name="Moneda" xfId="20" builtinId="4"/>
    <cellStyle name="Normal 3" xfId="21"/>
    <cellStyle name="Moneda 2 2" xfId="22"/>
    <cellStyle name="Normal 2 2" xfId="23"/>
    <cellStyle name="Normal 2 3" xfId="24"/>
    <cellStyle name="Normal 4 2" xfId="25"/>
    <cellStyle name="Millares 2" xfId="26"/>
    <cellStyle name="Normal 3 2" xfId="27"/>
    <cellStyle name="Normal 2" xfId="28"/>
    <cellStyle name="Moneda 2" xfId="29"/>
    <cellStyle name="Moneda 2 2 2" xfId="30"/>
    <cellStyle name="Normal 2 2 2" xfId="31"/>
    <cellStyle name="Normal 4" xfId="32"/>
    <cellStyle name="Normal 4 2 2" xfId="33"/>
    <cellStyle name="Millares 2 2" xfId="34"/>
    <cellStyle name="Normal 3 2 2" xfId="35"/>
    <cellStyle name="Normal 2 2 2 2" xfId="36"/>
    <cellStyle name="Normal 6" xfId="37"/>
    <cellStyle name="Moneda 4" xfId="38"/>
    <cellStyle name="Millares 18 4 2" xfId="39"/>
    <cellStyle name="Millares 3" xfId="40"/>
    <cellStyle name="Normal 6 2" xfId="41"/>
    <cellStyle name="Moneda 4 2" xfId="42"/>
    <cellStyle name="Millares 18 4 2 2" xfId="43"/>
    <cellStyle name="Millares 3 2" xfId="44"/>
    <cellStyle name="Normal 5" xfId="45"/>
    <cellStyle name="Moneda 3" xfId="46"/>
    <cellStyle name="Normal 7" xfId="47"/>
  </cellStyles>
  <dxfs count="32">
    <dxf>
      <font>
        <color theme="0"/>
      </font>
    </dxf>
    <dxf>
      <font>
        <color indexed="18"/>
      </font>
    </dxf>
    <dxf>
      <font>
        <color indexed="18"/>
      </font>
    </dxf>
    <dxf>
      <font>
        <color theme="0"/>
      </font>
    </dxf>
    <dxf>
      <font>
        <color theme="0"/>
      </font>
    </dxf>
    <dxf>
      <font>
        <color indexed="18"/>
      </font>
    </dxf>
    <dxf>
      <font>
        <color indexed="18"/>
      </font>
    </dxf>
    <dxf>
      <font>
        <color theme="0"/>
      </font>
    </dxf>
    <dxf>
      <font>
        <color indexed="18"/>
      </font>
    </dxf>
    <dxf>
      <font>
        <color indexed="18"/>
      </font>
    </dxf>
    <dxf>
      <font>
        <color indexed="18"/>
      </font>
    </dxf>
    <dxf>
      <font>
        <color theme="0"/>
      </font>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9C0006"/>
      <rgbColor rgb="00006600"/>
      <rgbColor rgb="00000080"/>
      <rgbColor rgb="00808000"/>
      <rgbColor rgb="00800080"/>
      <rgbColor rgb="0000953B"/>
      <rgbColor rgb="00C0C0C0"/>
      <rgbColor rgb="00808080"/>
      <rgbColor rgb="005B9BD5"/>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7CE"/>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sharedStrings" Target="sharedStrings.xml" /><Relationship Id="rId5" Type="http://schemas.openxmlformats.org/officeDocument/2006/relationships/sheetMetadata" Target="metadata.xml" /><Relationship Id="rId6" Type="http://schemas.openxmlformats.org/officeDocument/2006/relationships/calcChain" Target="calcChain.xml" /></Relationships>
</file>

<file path=xl/drawings/_rels/drawing1.xml.rels><?xml version="1.0" encoding="UTF-8" standalone="yes"?><Relationships xmlns="http://schemas.openxmlformats.org/package/2006/relationships"><Relationship Id="rId1" Type="http://schemas.openxmlformats.org/officeDocument/2006/relationships/image" Target="../media/image1.png" /><Relationship Id="rId2" Type="http://schemas.openxmlformats.org/officeDocument/2006/relationships/image" Target="../media/image2.pn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219075</xdr:colOff>
      <xdr:row>3</xdr:row>
      <xdr:rowOff>19050</xdr:rowOff>
    </xdr:from>
    <xdr:to>
      <xdr:col>0</xdr:col>
      <xdr:colOff>1120497</xdr:colOff>
      <xdr:row>8</xdr:row>
      <xdr:rowOff>16149</xdr:rowOff>
    </xdr:to>
    <xdr:pic>
      <xdr:nvPicPr>
        <xdr:cNvPr id="2" name="Imagen 1">
          <a:extLst>
            <a:ext uri="{FF2B5EF4-FFF2-40B4-BE49-F238E27FC236}">
              <a16:creationId xmlns:a16="http://schemas.microsoft.com/office/drawing/2014/main" id="{03281531-6c0c-4c4f-b864-df1f1fbb2478}"/>
            </a:ext>
          </a:extLst>
        </xdr:cNvPr>
        <xdr:cNvPicPr>
          <a:picLocks noChangeAspect="1"/>
        </xdr:cNvPicPr>
      </xdr:nvPicPr>
      <xdr:blipFill>
        <a:blip r:embed="rId1"/>
        <a:stretch>
          <a:fillRect/>
        </a:stretch>
      </xdr:blipFill>
      <xdr:spPr>
        <a:xfrm>
          <a:off x="219075" y="561975"/>
          <a:ext cx="904875" cy="904875"/>
        </a:xfrm>
        <a:prstGeom prst="rect"/>
      </xdr:spPr>
    </xdr:pic>
    <xdr:clientData/>
  </xdr:twoCellAnchor>
  <xdr:twoCellAnchor editAs="oneCell">
    <xdr:from>
      <xdr:col>6</xdr:col>
      <xdr:colOff>58875</xdr:colOff>
      <xdr:row>3</xdr:row>
      <xdr:rowOff>171330</xdr:rowOff>
    </xdr:from>
    <xdr:to>
      <xdr:col>6</xdr:col>
      <xdr:colOff>1542870</xdr:colOff>
      <xdr:row>5</xdr:row>
      <xdr:rowOff>129892</xdr:rowOff>
    </xdr:to>
    <xdr:pic>
      <xdr:nvPicPr>
        <xdr:cNvPr id="3" name="Imagen 2">
          <a:extLst>
            <a:ext uri="{FF2B5EF4-FFF2-40B4-BE49-F238E27FC236}">
              <a16:creationId xmlns:a16="http://schemas.microsoft.com/office/drawing/2014/main" id="{8253dbd0-610d-42a6-acce-15611b11438a}"/>
            </a:ext>
          </a:extLst>
        </xdr:cNvPr>
        <xdr:cNvPicPr>
          <a:picLocks noChangeAspect="1"/>
        </xdr:cNvPicPr>
      </xdr:nvPicPr>
      <xdr:blipFill>
        <a:blip r:embed="rId2"/>
        <a:stretch>
          <a:fillRect/>
        </a:stretch>
      </xdr:blipFill>
      <xdr:spPr>
        <a:xfrm>
          <a:off x="10077450" y="714375"/>
          <a:ext cx="1485900" cy="323850"/>
        </a:xfrm>
        <a:prstGeom prst="rec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000-000000000000}">
  <sheetPr codeName="Hoja2">
    <pageSetUpPr fitToPage="1"/>
  </sheetPr>
  <dimension ref="A1:H111"/>
  <sheetViews>
    <sheetView showGridLines="0" tabSelected="1" view="pageBreakPreview" zoomScaleNormal="100" zoomScaleSheetLayoutView="100" workbookViewId="0" topLeftCell="A10">
      <selection pane="topLeft" activeCell="E17" sqref="E17"/>
    </sheetView>
  </sheetViews>
  <sheetFormatPr defaultColWidth="14.5942857142857" defaultRowHeight="14.25"/>
  <cols>
    <col min="1" max="1" width="20.5714285714286" style="50" customWidth="1"/>
    <col min="2" max="2" width="57" style="9" customWidth="1"/>
    <col min="3" max="3" width="13.7142857142857" customWidth="1"/>
    <col min="4" max="4" width="15.1428571428571" customWidth="1"/>
    <col min="5" max="5" width="18" customWidth="1"/>
    <col min="6" max="6" width="25.8571428571429" style="39" customWidth="1"/>
    <col min="7" max="7" width="24.2857142857143" customWidth="1"/>
  </cols>
  <sheetData>
    <row r="1" spans="1:7" s="5" customFormat="1" ht="14.25">
      <c r="A1" s="43"/>
      <c r="B1" s="10" t="s">
        <v>0</v>
      </c>
      <c r="C1" s="83" t="s">
        <v>1</v>
      </c>
      <c r="D1" s="83"/>
      <c r="E1" s="83"/>
      <c r="F1" s="83"/>
      <c r="G1" s="51"/>
    </row>
    <row r="2" spans="1:7" s="5" customFormat="1" ht="14.25">
      <c r="A2" s="44"/>
      <c r="B2" s="11" t="s">
        <v>2</v>
      </c>
      <c r="C2" s="12"/>
      <c r="D2" s="13"/>
      <c r="E2" s="13"/>
      <c r="F2" s="31"/>
      <c r="G2" s="52"/>
    </row>
    <row r="3" spans="1:7" s="5" customFormat="1" ht="14.65" thickBot="1">
      <c r="A3" s="44"/>
      <c r="B3" s="14" t="s">
        <v>3</v>
      </c>
      <c r="C3" s="96" t="s">
        <v>88</v>
      </c>
      <c r="D3" s="96"/>
      <c r="E3" s="96"/>
      <c r="F3" s="96"/>
      <c r="G3" s="52"/>
    </row>
    <row r="4" spans="1:7" s="5" customFormat="1" ht="14.65" thickBot="1">
      <c r="A4" s="44"/>
      <c r="B4" s="97"/>
      <c r="C4" s="96"/>
      <c r="D4" s="96"/>
      <c r="E4" s="96"/>
      <c r="F4" s="96"/>
      <c r="G4" s="52"/>
    </row>
    <row r="5" spans="1:7" s="5" customFormat="1" ht="14.65" thickBot="1">
      <c r="A5" s="44"/>
      <c r="B5" s="97"/>
      <c r="C5" s="96"/>
      <c r="D5" s="96"/>
      <c r="E5" s="96"/>
      <c r="F5" s="96"/>
      <c r="G5" s="52"/>
    </row>
    <row r="6" spans="1:7" s="5" customFormat="1" ht="14.25">
      <c r="A6" s="44"/>
      <c r="B6" s="15" t="s">
        <v>4</v>
      </c>
      <c r="C6" s="98" t="s">
        <v>5</v>
      </c>
      <c r="D6" s="98"/>
      <c r="E6" s="98"/>
      <c r="F6" s="32"/>
      <c r="G6" s="52"/>
    </row>
    <row r="7" spans="1:7" s="5" customFormat="1" ht="14.65" thickBot="1">
      <c r="A7" s="44"/>
      <c r="B7" s="99" t="s">
        <v>89</v>
      </c>
      <c r="C7" s="100" t="s">
        <v>6</v>
      </c>
      <c r="D7" s="100"/>
      <c r="E7" s="100"/>
      <c r="F7" s="33"/>
      <c r="G7" s="52"/>
    </row>
    <row r="8" spans="1:7" s="5" customFormat="1" ht="14.65" thickBot="1">
      <c r="A8" s="44"/>
      <c r="B8" s="99"/>
      <c r="C8" s="100" t="s">
        <v>7</v>
      </c>
      <c r="D8" s="100"/>
      <c r="E8" s="100"/>
      <c r="F8" s="34"/>
      <c r="G8" s="52"/>
    </row>
    <row r="9" spans="1:7" s="5" customFormat="1" ht="21.75" customHeight="1" thickBot="1">
      <c r="A9" s="44"/>
      <c r="B9" s="99"/>
      <c r="C9" s="101" t="s">
        <v>8</v>
      </c>
      <c r="D9" s="101"/>
      <c r="E9" s="101"/>
      <c r="F9" s="35"/>
      <c r="G9" s="53"/>
    </row>
    <row r="10" spans="1:7" s="5" customFormat="1" ht="14.25">
      <c r="A10" s="44"/>
      <c r="B10" s="10" t="s">
        <v>9</v>
      </c>
      <c r="C10" s="83" t="s">
        <v>10</v>
      </c>
      <c r="D10" s="83"/>
      <c r="E10" s="83"/>
      <c r="F10" s="83"/>
      <c r="G10" s="16" t="s">
        <v>11</v>
      </c>
    </row>
    <row r="11" spans="1:7" s="5" customFormat="1" ht="14.65" thickBot="1">
      <c r="A11" s="44"/>
      <c r="B11" s="84"/>
      <c r="C11" s="85"/>
      <c r="D11" s="86"/>
      <c r="E11" s="86"/>
      <c r="F11" s="87"/>
      <c r="G11" s="91"/>
    </row>
    <row r="12" spans="1:7" s="5" customFormat="1" ht="14.65" thickBot="1">
      <c r="A12" s="45"/>
      <c r="B12" s="84"/>
      <c r="C12" s="88"/>
      <c r="D12" s="89"/>
      <c r="E12" s="89"/>
      <c r="F12" s="90"/>
      <c r="G12" s="92"/>
    </row>
    <row r="13" spans="1:6" s="6" customFormat="1" ht="13.5" thickBot="1">
      <c r="A13" s="46"/>
      <c r="B13" s="17"/>
      <c r="D13" s="17"/>
      <c r="F13" s="36"/>
    </row>
    <row r="14" spans="1:7" s="5" customFormat="1" ht="14.65" thickBot="1">
      <c r="A14" s="93" t="s">
        <v>12</v>
      </c>
      <c r="B14" s="94"/>
      <c r="C14" s="94"/>
      <c r="D14" s="94"/>
      <c r="E14" s="94"/>
      <c r="F14" s="94"/>
      <c r="G14" s="95"/>
    </row>
    <row r="15" spans="1:7" s="5" customFormat="1" ht="14.65" thickBot="1">
      <c r="A15" s="47"/>
      <c r="B15" s="19"/>
      <c r="C15" s="18"/>
      <c r="D15" s="18"/>
      <c r="E15" s="18"/>
      <c r="F15" s="37"/>
      <c r="G15" s="18"/>
    </row>
    <row r="16" spans="1:7" s="7" customFormat="1" ht="28.9" thickBot="1">
      <c r="A16" s="4" t="s">
        <v>13</v>
      </c>
      <c r="B16" s="3" t="s">
        <v>14</v>
      </c>
      <c r="C16" s="3" t="s">
        <v>15</v>
      </c>
      <c r="D16" s="3" t="s">
        <v>16</v>
      </c>
      <c r="E16" s="3" t="s">
        <v>17</v>
      </c>
      <c r="F16" s="3" t="s">
        <v>18</v>
      </c>
      <c r="G16" s="2" t="s">
        <v>19</v>
      </c>
    </row>
    <row r="17" spans="1:7" s="6" customFormat="1" ht="51.75" customHeight="1">
      <c r="A17" s="48"/>
      <c r="B17" s="30" t="str">
        <f>+B7</f>
        <v>Construcción de trabes, columnas y losa de piso de planta baja, frente 1 de la primera etapa del Hospital Civil de la Costa que operará bajo el modelo de Hospital - Escuela, en el municipio de Puerto Vallarta, Jalisco.</v>
      </c>
      <c r="C17" s="20"/>
      <c r="D17" s="20"/>
      <c r="E17" s="20"/>
      <c r="F17" s="20"/>
      <c r="G17" s="21">
        <f>G18+G22+G47+G56</f>
        <v>0</v>
      </c>
    </row>
    <row r="18" spans="1:7" s="42" customFormat="1" ht="14.25">
      <c r="A18" s="65" t="s">
        <v>20</v>
      </c>
      <c r="B18" s="61" t="s">
        <v>32</v>
      </c>
      <c r="C18" s="68"/>
      <c r="D18" s="69"/>
      <c r="E18" s="70"/>
      <c r="F18" s="40"/>
      <c r="G18" s="29">
        <f>SUM(G19:G21)</f>
        <v>0</v>
      </c>
    </row>
    <row r="19" spans="1:7" s="42" customFormat="1" ht="40.5">
      <c r="A19" s="58" t="s">
        <v>39</v>
      </c>
      <c r="B19" s="67" t="s">
        <v>27</v>
      </c>
      <c r="C19" s="66" t="s">
        <v>28</v>
      </c>
      <c r="D19" s="59">
        <v>1232</v>
      </c>
      <c r="E19" s="60"/>
      <c r="F19" s="40" t="str" cm="1">
        <f t="array" ref="F19">+numtext(E19)</f>
        <v>CERO PESOS 00/100 M.N.</v>
      </c>
      <c r="G19" s="41">
        <f>+ROUND(D19*E19,2)</f>
        <v>0</v>
      </c>
    </row>
    <row r="20" spans="1:7" s="42" customFormat="1" ht="60.75">
      <c r="A20" s="58" t="s">
        <v>40</v>
      </c>
      <c r="B20" s="67" t="s">
        <v>134</v>
      </c>
      <c r="C20" s="66" t="s">
        <v>28</v>
      </c>
      <c r="D20" s="59">
        <v>300</v>
      </c>
      <c r="E20" s="60"/>
      <c r="F20" s="40" t="str" cm="1">
        <f t="array" ref="F20">+numtext(E20)</f>
        <v>CERO PESOS 00/100 M.N.</v>
      </c>
      <c r="G20" s="41">
        <f t="shared" si="0" ref="G20">+ROUND(D20*E20,2)</f>
        <v>0</v>
      </c>
    </row>
    <row r="21" spans="1:7" s="42" customFormat="1" ht="40.5">
      <c r="A21" s="58" t="s">
        <v>41</v>
      </c>
      <c r="B21" s="67" t="s">
        <v>36</v>
      </c>
      <c r="C21" s="66" t="s">
        <v>28</v>
      </c>
      <c r="D21" s="59">
        <v>300</v>
      </c>
      <c r="E21" s="60"/>
      <c r="F21" s="40" t="str" cm="1">
        <f t="array" ref="F21">+numtext(E21)</f>
        <v>CERO PESOS 00/100 M.N.</v>
      </c>
      <c r="G21" s="41">
        <f>+ROUND(D21*E21,2)</f>
        <v>0</v>
      </c>
    </row>
    <row r="22" spans="1:7" s="42" customFormat="1" ht="14.25">
      <c r="A22" s="65" t="s">
        <v>34</v>
      </c>
      <c r="B22" s="61" t="s">
        <v>26</v>
      </c>
      <c r="C22" s="68"/>
      <c r="D22" s="69"/>
      <c r="E22" s="70"/>
      <c r="F22" s="40"/>
      <c r="G22" s="29">
        <f>G23+G27+G31+G35</f>
        <v>0</v>
      </c>
    </row>
    <row r="23" spans="1:8" s="42" customFormat="1" ht="13.15">
      <c r="A23" s="64" t="s">
        <v>60</v>
      </c>
      <c r="B23" s="64" t="s">
        <v>38</v>
      </c>
      <c r="C23" s="74"/>
      <c r="D23" s="73"/>
      <c r="E23" s="76"/>
      <c r="F23" s="71"/>
      <c r="G23" s="77">
        <f>SUM(G24:G26)</f>
        <v>0</v>
      </c>
      <c r="H23" s="77"/>
    </row>
    <row r="24" spans="1:7" s="42" customFormat="1" ht="70.9">
      <c r="A24" s="58" t="s">
        <v>42</v>
      </c>
      <c r="B24" s="67" t="s">
        <v>37</v>
      </c>
      <c r="C24" s="66" t="s">
        <v>30</v>
      </c>
      <c r="D24" s="59">
        <v>17159.80</v>
      </c>
      <c r="E24" s="60"/>
      <c r="F24" s="40" t="str" cm="1">
        <f t="array" ref="F24">+numtext(E24)</f>
        <v>CERO PESOS 00/100 M.N.</v>
      </c>
      <c r="G24" s="41">
        <f>+ROUND(D24*E24,2)</f>
        <v>0</v>
      </c>
    </row>
    <row r="25" spans="1:7" s="42" customFormat="1" ht="30.4">
      <c r="A25" s="58" t="s">
        <v>43</v>
      </c>
      <c r="B25" s="67" t="s">
        <v>137</v>
      </c>
      <c r="C25" s="66" t="s">
        <v>28</v>
      </c>
      <c r="D25" s="59">
        <v>600</v>
      </c>
      <c r="E25" s="60"/>
      <c r="F25" s="40" t="str" cm="1">
        <f t="array" ref="F25">+numtext(E25)</f>
        <v>CERO PESOS 00/100 M.N.</v>
      </c>
      <c r="G25" s="41">
        <f>+ROUND(D25*E25,2)</f>
        <v>0</v>
      </c>
    </row>
    <row r="26" spans="1:7" s="42" customFormat="1" ht="50.65">
      <c r="A26" s="58" t="s">
        <v>44</v>
      </c>
      <c r="B26" s="67" t="s">
        <v>80</v>
      </c>
      <c r="C26" s="66" t="s">
        <v>29</v>
      </c>
      <c r="D26" s="59">
        <v>180</v>
      </c>
      <c r="E26" s="60"/>
      <c r="F26" s="40" t="str" cm="1">
        <f t="array" ref="F26">+numtext(E26)</f>
        <v>CERO PESOS 00/100 M.N.</v>
      </c>
      <c r="G26" s="41">
        <f>+ROUND(D26*E26,2)</f>
        <v>0</v>
      </c>
    </row>
    <row r="27" spans="1:7" s="42" customFormat="1" ht="13.15">
      <c r="A27" s="64" t="s">
        <v>62</v>
      </c>
      <c r="B27" s="64" t="s">
        <v>61</v>
      </c>
      <c r="C27" s="74"/>
      <c r="D27" s="73"/>
      <c r="E27" s="76"/>
      <c r="F27" s="40" t="str" cm="1">
        <f t="array" ref="F27">+numtext(E27)</f>
        <v>CERO PESOS 00/100 M.N.</v>
      </c>
      <c r="G27" s="77">
        <f>SUM(G28:G30)</f>
        <v>0</v>
      </c>
    </row>
    <row r="28" spans="1:7" s="42" customFormat="1" ht="273.4">
      <c r="A28" s="58" t="s">
        <v>45</v>
      </c>
      <c r="B28" s="78" t="s">
        <v>54</v>
      </c>
      <c r="C28" s="79" t="s">
        <v>31</v>
      </c>
      <c r="D28" s="59">
        <v>2</v>
      </c>
      <c r="E28" s="60"/>
      <c r="F28" s="40" t="str" cm="1">
        <f t="array" ref="F28">+numtext(E28)</f>
        <v>CERO PESOS 00/100 M.N.</v>
      </c>
      <c r="G28" s="41">
        <f>+ROUND(D28*E28,2)</f>
        <v>0</v>
      </c>
    </row>
    <row r="29" spans="1:7" s="42" customFormat="1" ht="273.4">
      <c r="A29" s="58" t="s">
        <v>46</v>
      </c>
      <c r="B29" s="78" t="s">
        <v>55</v>
      </c>
      <c r="C29" s="79" t="s">
        <v>31</v>
      </c>
      <c r="D29" s="59">
        <v>8</v>
      </c>
      <c r="E29" s="60"/>
      <c r="F29" s="40" t="str" cm="1">
        <f t="array" ref="F29">+numtext(E29)</f>
        <v>CERO PESOS 00/100 M.N.</v>
      </c>
      <c r="G29" s="41">
        <f>+ROUND(D29*E29,2)</f>
        <v>0</v>
      </c>
    </row>
    <row r="30" spans="1:7" s="42" customFormat="1" ht="273.4">
      <c r="A30" s="58" t="s">
        <v>47</v>
      </c>
      <c r="B30" s="78" t="s">
        <v>56</v>
      </c>
      <c r="C30" s="79" t="s">
        <v>31</v>
      </c>
      <c r="D30" s="59">
        <v>8</v>
      </c>
      <c r="E30" s="60"/>
      <c r="F30" s="40" t="str" cm="1">
        <f t="array" ref="F30">+numtext(E30)</f>
        <v>CERO PESOS 00/100 M.N.</v>
      </c>
      <c r="G30" s="41">
        <f>+ROUND(D30*E30,2)</f>
        <v>0</v>
      </c>
    </row>
    <row r="31" spans="1:7" s="42" customFormat="1" ht="13.15">
      <c r="A31" s="64" t="s">
        <v>63</v>
      </c>
      <c r="B31" s="64" t="s">
        <v>52</v>
      </c>
      <c r="C31" s="74"/>
      <c r="D31" s="73"/>
      <c r="E31" s="76"/>
      <c r="F31" s="71"/>
      <c r="G31" s="77">
        <f>SUM(G32:G34)</f>
        <v>0</v>
      </c>
    </row>
    <row r="32" spans="1:7" ht="70.9">
      <c r="A32" s="58" t="s">
        <v>48</v>
      </c>
      <c r="B32" s="67" t="s">
        <v>37</v>
      </c>
      <c r="C32" s="66" t="s">
        <v>30</v>
      </c>
      <c r="D32" s="59">
        <v>20950.22</v>
      </c>
      <c r="E32" s="60"/>
      <c r="F32" s="40" t="str" cm="1">
        <f t="array" ref="F32">+numtext(E32)</f>
        <v>CERO PESOS 00/100 M.N.</v>
      </c>
      <c r="G32" s="41">
        <f>+ROUND(D32*E32,2)</f>
        <v>0</v>
      </c>
    </row>
    <row r="33" spans="1:7" s="6" customFormat="1" ht="30.4">
      <c r="A33" s="58" t="s">
        <v>49</v>
      </c>
      <c r="B33" s="67" t="s">
        <v>137</v>
      </c>
      <c r="C33" s="66" t="s">
        <v>28</v>
      </c>
      <c r="D33" s="59">
        <v>839.99</v>
      </c>
      <c r="E33" s="60"/>
      <c r="F33" s="40" t="str" cm="1">
        <f t="array" ref="F33">+numtext(E33)</f>
        <v>CERO PESOS 00/100 M.N.</v>
      </c>
      <c r="G33" s="41">
        <f>+ROUND(D33*E33,2)</f>
        <v>0</v>
      </c>
    </row>
    <row r="34" spans="1:7" s="8" customFormat="1" ht="50.65">
      <c r="A34" s="58" t="s">
        <v>50</v>
      </c>
      <c r="B34" s="67" t="s">
        <v>80</v>
      </c>
      <c r="C34" s="66" t="s">
        <v>29</v>
      </c>
      <c r="D34" s="59">
        <v>144</v>
      </c>
      <c r="E34" s="60"/>
      <c r="F34" s="40" t="str" cm="1">
        <f t="array" ref="F34">+numtext(E34)</f>
        <v>CERO PESOS 00/100 M.N.</v>
      </c>
      <c r="G34" s="41">
        <f>+ROUND(D34*E34,2)</f>
        <v>0</v>
      </c>
    </row>
    <row r="35" spans="1:7" s="8" customFormat="1" ht="13.15">
      <c r="A35" s="64" t="s">
        <v>64</v>
      </c>
      <c r="B35" s="64" t="s">
        <v>59</v>
      </c>
      <c r="C35" s="74"/>
      <c r="D35" s="73"/>
      <c r="E35" s="76"/>
      <c r="F35" s="71"/>
      <c r="G35" s="77">
        <f>SUM(G36:G46)</f>
        <v>0</v>
      </c>
    </row>
    <row r="36" spans="1:7" s="8" customFormat="1" ht="121.5">
      <c r="A36" s="58" t="s">
        <v>51</v>
      </c>
      <c r="B36" s="67" t="s">
        <v>139</v>
      </c>
      <c r="C36" s="66" t="s">
        <v>28</v>
      </c>
      <c r="D36" s="59">
        <v>605.3</v>
      </c>
      <c r="E36" s="60"/>
      <c r="F36" s="40" t="str" cm="1">
        <f t="array" ref="F36">+numtext(E36)</f>
        <v>CERO PESOS 00/100 M.N.</v>
      </c>
      <c r="G36" s="41">
        <f t="shared" si="1" ref="G36:G43">+ROUND(D36*E36,2)</f>
        <v>0</v>
      </c>
    </row>
    <row r="37" spans="1:7" s="8" customFormat="1" ht="121.5">
      <c r="A37" s="58" t="s">
        <v>70</v>
      </c>
      <c r="B37" s="67" t="s">
        <v>140</v>
      </c>
      <c r="C37" s="66" t="s">
        <v>28</v>
      </c>
      <c r="D37" s="59">
        <v>495</v>
      </c>
      <c r="E37" s="60"/>
      <c r="F37" s="40" t="str" cm="1">
        <f t="array" ref="F37">+numtext(E37)</f>
        <v>CERO PESOS 00/100 M.N.</v>
      </c>
      <c r="G37" s="41">
        <f t="shared" si="1"/>
        <v>0</v>
      </c>
    </row>
    <row r="38" spans="1:7" s="8" customFormat="1" ht="30.4">
      <c r="A38" s="58" t="s">
        <v>71</v>
      </c>
      <c r="B38" s="80" t="s">
        <v>66</v>
      </c>
      <c r="C38" s="66" t="s">
        <v>30</v>
      </c>
      <c r="D38" s="59">
        <v>3268.59</v>
      </c>
      <c r="E38" s="60"/>
      <c r="F38" s="40" t="str" cm="1">
        <f t="array" ref="F38">+numtext(E38)</f>
        <v>CERO PESOS 00/100 M.N.</v>
      </c>
      <c r="G38" s="41">
        <f t="shared" si="1"/>
        <v>0</v>
      </c>
    </row>
    <row r="39" spans="1:7" s="8" customFormat="1" ht="50.65">
      <c r="A39" s="58" t="s">
        <v>72</v>
      </c>
      <c r="B39" s="80" t="s">
        <v>67</v>
      </c>
      <c r="C39" s="66" t="s">
        <v>30</v>
      </c>
      <c r="D39" s="59">
        <v>1244.14</v>
      </c>
      <c r="E39" s="60"/>
      <c r="F39" s="40" t="str" cm="1">
        <f t="array" ref="F39">+numtext(E39)</f>
        <v>CERO PESOS 00/100 M.N.</v>
      </c>
      <c r="G39" s="41">
        <f t="shared" si="1"/>
        <v>0</v>
      </c>
    </row>
    <row r="40" spans="1:7" s="8" customFormat="1" ht="50.65">
      <c r="A40" s="58" t="s">
        <v>73</v>
      </c>
      <c r="B40" s="80" t="s">
        <v>68</v>
      </c>
      <c r="C40" s="66" t="s">
        <v>30</v>
      </c>
      <c r="D40" s="59">
        <v>4062.61</v>
      </c>
      <c r="E40" s="60"/>
      <c r="F40" s="40" t="str" cm="1">
        <f t="array" ref="F40">+numtext(E40)</f>
        <v>CERO PESOS 00/100 M.N.</v>
      </c>
      <c r="G40" s="41">
        <f t="shared" si="1"/>
        <v>0</v>
      </c>
    </row>
    <row r="41" spans="1:7" s="8" customFormat="1" ht="20.25">
      <c r="A41" s="58" t="s">
        <v>74</v>
      </c>
      <c r="B41" s="80" t="s">
        <v>133</v>
      </c>
      <c r="C41" s="66" t="s">
        <v>28</v>
      </c>
      <c r="D41" s="59">
        <v>1092.6</v>
      </c>
      <c r="E41" s="60"/>
      <c r="F41" s="40" t="str" cm="1">
        <f t="array" ref="F41">+numtext(E41)</f>
        <v>CERO PESOS 00/100 M.N.</v>
      </c>
      <c r="G41" s="41">
        <f t="shared" si="1"/>
        <v>0</v>
      </c>
    </row>
    <row r="42" spans="1:7" s="8" customFormat="1" ht="50.65">
      <c r="A42" s="58" t="s">
        <v>75</v>
      </c>
      <c r="B42" s="80" t="s">
        <v>136</v>
      </c>
      <c r="C42" s="66" t="s">
        <v>33</v>
      </c>
      <c r="D42" s="59">
        <v>220.20</v>
      </c>
      <c r="E42" s="60"/>
      <c r="F42" s="40" t="str" cm="1">
        <f t="array" ref="F42">+numtext(E42)</f>
        <v>CERO PESOS 00/100 M.N.</v>
      </c>
      <c r="G42" s="41">
        <f t="shared" si="1"/>
        <v>0</v>
      </c>
    </row>
    <row r="43" spans="1:7" s="8" customFormat="1" ht="50.65">
      <c r="A43" s="58" t="s">
        <v>76</v>
      </c>
      <c r="B43" s="80" t="s">
        <v>138</v>
      </c>
      <c r="C43" s="66" t="s">
        <v>29</v>
      </c>
      <c r="D43" s="59">
        <v>98.33</v>
      </c>
      <c r="E43" s="60"/>
      <c r="F43" s="40" t="str" cm="1">
        <f t="array" ref="F43">+numtext(E43)</f>
        <v>CERO PESOS 00/100 M.N.</v>
      </c>
      <c r="G43" s="41">
        <f t="shared" si="1"/>
        <v>0</v>
      </c>
    </row>
    <row r="44" spans="1:7" s="8" customFormat="1" ht="30.4">
      <c r="A44" s="58" t="s">
        <v>77</v>
      </c>
      <c r="B44" s="80" t="s">
        <v>135</v>
      </c>
      <c r="C44" s="66" t="s">
        <v>28</v>
      </c>
      <c r="D44" s="59">
        <v>1100.30</v>
      </c>
      <c r="E44" s="60"/>
      <c r="F44" s="40" t="str" cm="1">
        <f t="array" ref="F44">+numtext(E44)</f>
        <v>CERO PESOS 00/100 M.N.</v>
      </c>
      <c r="G44" s="41">
        <f t="shared" si="2" ref="G44">+ROUND(D44*E44,2)</f>
        <v>0</v>
      </c>
    </row>
    <row r="45" spans="1:7" s="8" customFormat="1" ht="50.65">
      <c r="A45" s="58" t="s">
        <v>78</v>
      </c>
      <c r="B45" s="67" t="s">
        <v>80</v>
      </c>
      <c r="C45" s="66" t="s">
        <v>29</v>
      </c>
      <c r="D45" s="59">
        <v>160.83</v>
      </c>
      <c r="E45" s="60"/>
      <c r="F45" s="40" t="str" cm="1">
        <f t="array" ref="F45">+numtext(E45)</f>
        <v>CERO PESOS 00/100 M.N.</v>
      </c>
      <c r="G45" s="41">
        <f>+ROUND(D45*E45,2)</f>
        <v>0</v>
      </c>
    </row>
    <row r="46" spans="1:7" s="8" customFormat="1" ht="40.5">
      <c r="A46" s="58" t="s">
        <v>82</v>
      </c>
      <c r="B46" s="67" t="s">
        <v>141</v>
      </c>
      <c r="C46" s="66" t="s">
        <v>28</v>
      </c>
      <c r="D46" s="59">
        <v>1092.6</v>
      </c>
      <c r="E46" s="60"/>
      <c r="F46" s="40" t="str" cm="1">
        <f t="array" ref="F46">+numtext(E46)</f>
        <v>CERO PESOS 00/100 M.N.</v>
      </c>
      <c r="G46" s="41">
        <f>+ROUND(D46*E46,2)</f>
        <v>0</v>
      </c>
    </row>
    <row r="47" spans="1:7" s="8" customFormat="1" ht="14.25">
      <c r="A47" s="65" t="s">
        <v>35</v>
      </c>
      <c r="B47" s="61" t="s">
        <v>65</v>
      </c>
      <c r="C47" s="68"/>
      <c r="D47" s="69"/>
      <c r="E47" s="70"/>
      <c r="F47" s="40"/>
      <c r="G47" s="29">
        <f>G48+G52</f>
        <v>0</v>
      </c>
    </row>
    <row r="48" spans="1:7" s="8" customFormat="1" ht="13.15">
      <c r="A48" s="64" t="s">
        <v>53</v>
      </c>
      <c r="B48" s="64" t="s">
        <v>58</v>
      </c>
      <c r="C48" s="74"/>
      <c r="D48" s="73"/>
      <c r="E48" s="76"/>
      <c r="F48" s="71"/>
      <c r="G48" s="77">
        <f>SUM(G49:G51)</f>
        <v>0</v>
      </c>
    </row>
    <row r="49" spans="1:7" s="8" customFormat="1" ht="70.9">
      <c r="A49" s="58" t="s">
        <v>83</v>
      </c>
      <c r="B49" s="67" t="s">
        <v>37</v>
      </c>
      <c r="C49" s="66" t="s">
        <v>30</v>
      </c>
      <c r="D49" s="59">
        <v>27127.80</v>
      </c>
      <c r="E49" s="60"/>
      <c r="F49" s="40" t="str" cm="1">
        <f t="array" ref="F49">+numtext(E49)</f>
        <v>CERO PESOS 00/100 M.N.</v>
      </c>
      <c r="G49" s="41">
        <f>+ROUND(D49*E49,2)</f>
        <v>0</v>
      </c>
    </row>
    <row r="50" spans="1:7" s="8" customFormat="1" ht="30.4">
      <c r="A50" s="58" t="s">
        <v>84</v>
      </c>
      <c r="B50" s="67" t="s">
        <v>69</v>
      </c>
      <c r="C50" s="66" t="s">
        <v>28</v>
      </c>
      <c r="D50" s="59">
        <v>345.60</v>
      </c>
      <c r="E50" s="60"/>
      <c r="F50" s="40" t="str" cm="1">
        <f t="array" ref="F50">+numtext(E50)</f>
        <v>CERO PESOS 00/100 M.N.</v>
      </c>
      <c r="G50" s="41">
        <f>+ROUND(D50*E50,2)</f>
        <v>0</v>
      </c>
    </row>
    <row r="51" spans="1:7" s="8" customFormat="1" ht="50.65">
      <c r="A51" s="58" t="s">
        <v>85</v>
      </c>
      <c r="B51" s="67" t="s">
        <v>81</v>
      </c>
      <c r="C51" s="66" t="s">
        <v>29</v>
      </c>
      <c r="D51" s="59">
        <v>108</v>
      </c>
      <c r="E51" s="60"/>
      <c r="F51" s="40" t="str" cm="1">
        <f t="array" ref="F51">+numtext(E51)</f>
        <v>CERO PESOS 00/100 M.N.</v>
      </c>
      <c r="G51" s="41">
        <f>+ROUND(D51*E51,2)</f>
        <v>0</v>
      </c>
    </row>
    <row r="52" spans="1:7" s="8" customFormat="1" ht="13.15">
      <c r="A52" s="64" t="s">
        <v>57</v>
      </c>
      <c r="B52" s="64" t="s">
        <v>79</v>
      </c>
      <c r="C52" s="74"/>
      <c r="D52" s="73"/>
      <c r="E52" s="76"/>
      <c r="F52" s="71"/>
      <c r="G52" s="77">
        <f>SUM(G53:G55)</f>
        <v>0</v>
      </c>
    </row>
    <row r="53" spans="1:7" s="8" customFormat="1" ht="70.9">
      <c r="A53" s="58" t="s">
        <v>86</v>
      </c>
      <c r="B53" s="67" t="s">
        <v>37</v>
      </c>
      <c r="C53" s="66" t="s">
        <v>30</v>
      </c>
      <c r="D53" s="59">
        <v>901.48</v>
      </c>
      <c r="E53" s="60"/>
      <c r="F53" s="40" t="str" cm="1">
        <f t="array" ref="F53">+numtext(E53)</f>
        <v>CERO PESOS 00/100 M.N.</v>
      </c>
      <c r="G53" s="41">
        <f>+ROUND(D53*E53,2)</f>
        <v>0</v>
      </c>
    </row>
    <row r="54" spans="1:7" s="8" customFormat="1" ht="40.5">
      <c r="A54" s="58" t="s">
        <v>87</v>
      </c>
      <c r="B54" s="67" t="s">
        <v>131</v>
      </c>
      <c r="C54" s="66" t="s">
        <v>28</v>
      </c>
      <c r="D54" s="59">
        <v>36</v>
      </c>
      <c r="E54" s="60"/>
      <c r="F54" s="40" t="str" cm="1">
        <f t="array" ref="F54">+numtext(E54)</f>
        <v>CERO PESOS 00/100 M.N.</v>
      </c>
      <c r="G54" s="41">
        <f>+ROUND(D54*E54,2)</f>
        <v>0</v>
      </c>
    </row>
    <row r="55" spans="1:7" s="8" customFormat="1" ht="50.65">
      <c r="A55" s="58" t="s">
        <v>104</v>
      </c>
      <c r="B55" s="67" t="s">
        <v>132</v>
      </c>
      <c r="C55" s="66" t="s">
        <v>29</v>
      </c>
      <c r="D55" s="59">
        <v>4.32</v>
      </c>
      <c r="E55" s="60"/>
      <c r="F55" s="40" t="str" cm="1">
        <f t="array" ref="F55">+numtext(E55)</f>
        <v>CERO PESOS 00/100 M.N.</v>
      </c>
      <c r="G55" s="41">
        <f>+ROUND(D55*E55,2)</f>
        <v>0</v>
      </c>
    </row>
    <row r="56" spans="1:7" s="8" customFormat="1" ht="14.25">
      <c r="A56" s="65" t="s">
        <v>90</v>
      </c>
      <c r="B56" s="61" t="s">
        <v>91</v>
      </c>
      <c r="C56" s="68"/>
      <c r="D56" s="69"/>
      <c r="E56" s="70"/>
      <c r="F56" s="40"/>
      <c r="G56" s="29">
        <f>SUM(G57:G75)</f>
        <v>0</v>
      </c>
    </row>
    <row r="57" spans="1:8" s="81" customFormat="1" ht="30.4">
      <c r="A57" s="58" t="s">
        <v>106</v>
      </c>
      <c r="B57" s="80" t="s">
        <v>92</v>
      </c>
      <c r="C57" s="66" t="s">
        <v>33</v>
      </c>
      <c r="D57" s="59">
        <v>102</v>
      </c>
      <c r="E57" s="60"/>
      <c r="F57" s="40" t="str" cm="1">
        <f t="array" ref="F57">+numtext(E57)</f>
        <v>CERO PESOS 00/100 M.N.</v>
      </c>
      <c r="G57" s="41">
        <f t="shared" si="3" ref="G57:G75">+ROUND(D57*E57,2)</f>
        <v>0</v>
      </c>
      <c r="H57" s="59"/>
    </row>
    <row r="58" spans="1:8" s="81" customFormat="1" ht="50.65">
      <c r="A58" s="58" t="s">
        <v>108</v>
      </c>
      <c r="B58" s="80" t="s">
        <v>93</v>
      </c>
      <c r="C58" s="66" t="s">
        <v>29</v>
      </c>
      <c r="D58" s="59">
        <v>121.39</v>
      </c>
      <c r="E58" s="60"/>
      <c r="F58" s="40" t="str" cm="1">
        <f t="array" ref="F58">+numtext(E58)</f>
        <v>CERO PESOS 00/100 M.N.</v>
      </c>
      <c r="G58" s="41">
        <f t="shared" si="3"/>
        <v>0</v>
      </c>
      <c r="H58" s="59"/>
    </row>
    <row r="59" spans="1:8" s="81" customFormat="1" ht="30.4">
      <c r="A59" s="58" t="s">
        <v>110</v>
      </c>
      <c r="B59" s="80" t="s">
        <v>94</v>
      </c>
      <c r="C59" s="66" t="s">
        <v>28</v>
      </c>
      <c r="D59" s="59">
        <v>83.25</v>
      </c>
      <c r="E59" s="60"/>
      <c r="F59" s="40" t="str" cm="1">
        <f t="array" ref="F59">+numtext(E59)</f>
        <v>CERO PESOS 00/100 M.N.</v>
      </c>
      <c r="G59" s="41">
        <f t="shared" si="3"/>
        <v>0</v>
      </c>
      <c r="H59" s="59"/>
    </row>
    <row r="60" spans="1:8" s="81" customFormat="1" ht="30.4">
      <c r="A60" s="58" t="s">
        <v>112</v>
      </c>
      <c r="B60" s="80" t="s">
        <v>95</v>
      </c>
      <c r="C60" s="66" t="s">
        <v>29</v>
      </c>
      <c r="D60" s="59">
        <v>8.33</v>
      </c>
      <c r="E60" s="60"/>
      <c r="F60" s="40" t="str" cm="1">
        <f t="array" ref="F60">+numtext(E60)</f>
        <v>CERO PESOS 00/100 M.N.</v>
      </c>
      <c r="G60" s="41">
        <f t="shared" si="3"/>
        <v>0</v>
      </c>
      <c r="H60" s="59"/>
    </row>
    <row r="61" spans="1:8" s="81" customFormat="1" ht="40.5">
      <c r="A61" s="58" t="s">
        <v>114</v>
      </c>
      <c r="B61" s="80" t="s">
        <v>96</v>
      </c>
      <c r="C61" s="66" t="s">
        <v>29</v>
      </c>
      <c r="D61" s="59">
        <v>26.48</v>
      </c>
      <c r="E61" s="60"/>
      <c r="F61" s="40" t="str" cm="1">
        <f t="array" ref="F61">+numtext(E61)</f>
        <v>CERO PESOS 00/100 M.N.</v>
      </c>
      <c r="G61" s="41">
        <f t="shared" si="3"/>
        <v>0</v>
      </c>
      <c r="H61" s="59"/>
    </row>
    <row r="62" spans="1:8" s="81" customFormat="1" ht="40.5">
      <c r="A62" s="58" t="s">
        <v>116</v>
      </c>
      <c r="B62" s="80" t="s">
        <v>97</v>
      </c>
      <c r="C62" s="66" t="s">
        <v>29</v>
      </c>
      <c r="D62" s="59">
        <v>77.22</v>
      </c>
      <c r="E62" s="60"/>
      <c r="F62" s="40" t="str" cm="1">
        <f t="array" ref="F62">+numtext(E62)</f>
        <v>CERO PESOS 00/100 M.N.</v>
      </c>
      <c r="G62" s="41">
        <f t="shared" si="3"/>
        <v>0</v>
      </c>
      <c r="H62" s="59"/>
    </row>
    <row r="63" spans="1:8" s="81" customFormat="1" ht="40.5">
      <c r="A63" s="58" t="s">
        <v>119</v>
      </c>
      <c r="B63" s="80" t="s">
        <v>98</v>
      </c>
      <c r="C63" s="66" t="s">
        <v>29</v>
      </c>
      <c r="D63" s="59">
        <v>34.54</v>
      </c>
      <c r="E63" s="60"/>
      <c r="F63" s="40" t="str" cm="1">
        <f t="array" ref="F63">+numtext(E63)</f>
        <v>CERO PESOS 00/100 M.N.</v>
      </c>
      <c r="G63" s="41">
        <f t="shared" si="3"/>
        <v>0</v>
      </c>
      <c r="H63" s="59"/>
    </row>
    <row r="64" spans="1:8" s="81" customFormat="1" ht="40.5">
      <c r="A64" s="58" t="s">
        <v>120</v>
      </c>
      <c r="B64" s="80" t="s">
        <v>99</v>
      </c>
      <c r="C64" s="66" t="s">
        <v>33</v>
      </c>
      <c r="D64" s="59">
        <v>21</v>
      </c>
      <c r="E64" s="60"/>
      <c r="F64" s="40" t="str" cm="1">
        <f t="array" ref="F64">+numtext(E64)</f>
        <v>CERO PESOS 00/100 M.N.</v>
      </c>
      <c r="G64" s="41">
        <f t="shared" si="3"/>
        <v>0</v>
      </c>
      <c r="H64" s="59"/>
    </row>
    <row r="65" spans="1:8" s="81" customFormat="1" ht="40.5">
      <c r="A65" s="58" t="s">
        <v>121</v>
      </c>
      <c r="B65" s="80" t="s">
        <v>100</v>
      </c>
      <c r="C65" s="66" t="s">
        <v>33</v>
      </c>
      <c r="D65" s="59">
        <v>36</v>
      </c>
      <c r="E65" s="60"/>
      <c r="F65" s="40" t="str" cm="1">
        <f t="array" ref="F65">+numtext(E65)</f>
        <v>CERO PESOS 00/100 M.N.</v>
      </c>
      <c r="G65" s="41">
        <f t="shared" si="3"/>
        <v>0</v>
      </c>
      <c r="H65" s="59"/>
    </row>
    <row r="66" spans="1:8" s="81" customFormat="1" ht="40.5">
      <c r="A66" s="58" t="s">
        <v>122</v>
      </c>
      <c r="B66" s="80" t="s">
        <v>101</v>
      </c>
      <c r="C66" s="66" t="s">
        <v>33</v>
      </c>
      <c r="D66" s="59">
        <v>36</v>
      </c>
      <c r="E66" s="60"/>
      <c r="F66" s="40" t="str" cm="1">
        <f t="array" ref="F66">+numtext(E66)</f>
        <v>CERO PESOS 00/100 M.N.</v>
      </c>
      <c r="G66" s="41">
        <f t="shared" si="3"/>
        <v>0</v>
      </c>
      <c r="H66" s="59"/>
    </row>
    <row r="67" spans="1:8" s="81" customFormat="1" ht="40.5">
      <c r="A67" s="58" t="s">
        <v>123</v>
      </c>
      <c r="B67" s="80" t="s">
        <v>102</v>
      </c>
      <c r="C67" s="66" t="s">
        <v>33</v>
      </c>
      <c r="D67" s="59">
        <v>9</v>
      </c>
      <c r="E67" s="60"/>
      <c r="F67" s="40" t="str" cm="1">
        <f t="array" ref="F67">+numtext(E67)</f>
        <v>CERO PESOS 00/100 M.N.</v>
      </c>
      <c r="G67" s="41">
        <f t="shared" si="3"/>
        <v>0</v>
      </c>
      <c r="H67" s="59"/>
    </row>
    <row r="68" spans="1:8" s="81" customFormat="1" ht="30.4">
      <c r="A68" s="58" t="s">
        <v>124</v>
      </c>
      <c r="B68" s="80" t="s">
        <v>103</v>
      </c>
      <c r="C68" s="66" t="s">
        <v>31</v>
      </c>
      <c r="D68" s="59">
        <v>5</v>
      </c>
      <c r="E68" s="60"/>
      <c r="F68" s="40" t="str" cm="1">
        <f t="array" ref="F68">+numtext(E68)</f>
        <v>CERO PESOS 00/100 M.N.</v>
      </c>
      <c r="G68" s="41">
        <f t="shared" si="3"/>
        <v>0</v>
      </c>
      <c r="H68" s="59"/>
    </row>
    <row r="69" spans="1:8" s="81" customFormat="1" ht="30.4">
      <c r="A69" s="58" t="s">
        <v>125</v>
      </c>
      <c r="B69" s="80" t="s">
        <v>105</v>
      </c>
      <c r="C69" s="66" t="s">
        <v>31</v>
      </c>
      <c r="D69" s="59">
        <v>5</v>
      </c>
      <c r="E69" s="60"/>
      <c r="F69" s="40" t="str" cm="1">
        <f t="array" ref="F69">+numtext(E69)</f>
        <v>CERO PESOS 00/100 M.N.</v>
      </c>
      <c r="G69" s="41">
        <f t="shared" si="3"/>
        <v>0</v>
      </c>
      <c r="H69" s="59"/>
    </row>
    <row r="70" spans="1:8" s="81" customFormat="1" ht="40.5">
      <c r="A70" s="58" t="s">
        <v>126</v>
      </c>
      <c r="B70" s="80" t="s">
        <v>107</v>
      </c>
      <c r="C70" s="66" t="s">
        <v>31</v>
      </c>
      <c r="D70" s="59">
        <v>5</v>
      </c>
      <c r="E70" s="60"/>
      <c r="F70" s="40" t="str" cm="1">
        <f t="array" ref="F70">+numtext(E70)</f>
        <v>CERO PESOS 00/100 M.N.</v>
      </c>
      <c r="G70" s="41">
        <f t="shared" si="3"/>
        <v>0</v>
      </c>
      <c r="H70" s="59"/>
    </row>
    <row r="71" spans="1:8" s="81" customFormat="1" ht="40.5">
      <c r="A71" s="58" t="s">
        <v>127</v>
      </c>
      <c r="B71" s="80" t="s">
        <v>109</v>
      </c>
      <c r="C71" s="66" t="s">
        <v>31</v>
      </c>
      <c r="D71" s="59">
        <v>4</v>
      </c>
      <c r="E71" s="60"/>
      <c r="F71" s="40" t="str" cm="1">
        <f t="array" ref="F71">+numtext(E71)</f>
        <v>CERO PESOS 00/100 M.N.</v>
      </c>
      <c r="G71" s="41">
        <f t="shared" si="3"/>
        <v>0</v>
      </c>
      <c r="H71" s="59"/>
    </row>
    <row r="72" spans="1:8" s="81" customFormat="1" ht="40.5">
      <c r="A72" s="58" t="s">
        <v>128</v>
      </c>
      <c r="B72" s="80" t="s">
        <v>111</v>
      </c>
      <c r="C72" s="66" t="s">
        <v>31</v>
      </c>
      <c r="D72" s="59">
        <v>3</v>
      </c>
      <c r="E72" s="60"/>
      <c r="F72" s="40" t="str" cm="1">
        <f t="array" ref="F72">+numtext(E72)</f>
        <v>CERO PESOS 00/100 M.N.</v>
      </c>
      <c r="G72" s="41">
        <f t="shared" si="3"/>
        <v>0</v>
      </c>
      <c r="H72" s="59"/>
    </row>
    <row r="73" spans="1:8" s="81" customFormat="1" ht="91.15">
      <c r="A73" s="58" t="s">
        <v>129</v>
      </c>
      <c r="B73" s="80" t="s">
        <v>113</v>
      </c>
      <c r="C73" s="66" t="s">
        <v>31</v>
      </c>
      <c r="D73" s="59">
        <v>7</v>
      </c>
      <c r="E73" s="60"/>
      <c r="F73" s="40" t="str" cm="1">
        <f t="array" ref="F73">+numtext(E73)</f>
        <v>CERO PESOS 00/100 M.N.</v>
      </c>
      <c r="G73" s="41">
        <f t="shared" si="3"/>
        <v>0</v>
      </c>
      <c r="H73" s="59"/>
    </row>
    <row r="74" spans="1:8" s="81" customFormat="1" ht="40.5">
      <c r="A74" s="58" t="s">
        <v>130</v>
      </c>
      <c r="B74" s="80" t="s">
        <v>115</v>
      </c>
      <c r="C74" s="66" t="s">
        <v>29</v>
      </c>
      <c r="D74" s="59">
        <v>44.17</v>
      </c>
      <c r="E74" s="60"/>
      <c r="F74" s="40" t="str" cm="1">
        <f t="array" ref="F74">+numtext(E74)</f>
        <v>CERO PESOS 00/100 M.N.</v>
      </c>
      <c r="G74" s="41">
        <f t="shared" si="3"/>
        <v>0</v>
      </c>
      <c r="H74" s="59"/>
    </row>
    <row r="75" spans="1:8" s="81" customFormat="1" ht="40.5">
      <c r="A75" s="58" t="s">
        <v>142</v>
      </c>
      <c r="B75" s="80" t="s">
        <v>117</v>
      </c>
      <c r="C75" s="66" t="s">
        <v>118</v>
      </c>
      <c r="D75" s="59">
        <v>758.82</v>
      </c>
      <c r="E75" s="60"/>
      <c r="F75" s="40" t="str" cm="1">
        <f t="array" ref="F75">+numtext(E75)</f>
        <v>CERO PESOS 00/100 M.N.</v>
      </c>
      <c r="G75" s="41">
        <f t="shared" si="3"/>
        <v>0</v>
      </c>
      <c r="H75" s="59"/>
    </row>
    <row r="76" spans="1:7" s="8" customFormat="1" ht="13.15">
      <c r="A76" s="58"/>
      <c r="B76" s="67"/>
      <c r="C76" s="66"/>
      <c r="D76" s="59"/>
      <c r="E76" s="60"/>
      <c r="F76" s="40"/>
      <c r="G76" s="41"/>
    </row>
    <row r="77" spans="1:7" s="8" customFormat="1" ht="15.75" customHeight="1">
      <c r="A77" s="54"/>
      <c r="B77" s="55" t="s">
        <v>21</v>
      </c>
      <c r="C77" s="56"/>
      <c r="D77" s="57"/>
      <c r="E77" s="54"/>
      <c r="F77" s="54"/>
      <c r="G77" s="54"/>
    </row>
    <row r="78" spans="1:7" s="8" customFormat="1" ht="13.15">
      <c r="A78" s="49"/>
      <c r="B78" s="28"/>
      <c r="C78" s="24"/>
      <c r="D78" s="25"/>
      <c r="E78" s="26"/>
      <c r="F78" s="38"/>
      <c r="G78" s="27"/>
    </row>
    <row r="79" spans="1:7" s="8" customFormat="1" ht="39.4">
      <c r="A79" s="48"/>
      <c r="B79" s="30" t="str">
        <f>B17</f>
        <v>Construcción de trabes, columnas y losa de piso de planta baja, frente 1 de la primera etapa del Hospital Civil de la Costa que operará bajo el modelo de Hospital - Escuela, en el municipio de Puerto Vallarta, Jalisco.</v>
      </c>
      <c r="C79"/>
      <c r="D79"/>
      <c r="E79"/>
      <c r="F79"/>
      <c r="G79" s="21">
        <f>G17</f>
        <v>0</v>
      </c>
    </row>
    <row r="80" spans="1:7" s="8" customFormat="1" ht="14.25">
      <c r="A80" s="65" t="str">
        <f>A18</f>
        <v>A</v>
      </c>
      <c r="B80" s="61" t="str">
        <f>B18</f>
        <v>PRELIMINARES</v>
      </c>
      <c r="C80" s="68"/>
      <c r="D80" s="69"/>
      <c r="E80" s="22"/>
      <c r="F80" s="22"/>
      <c r="G80" s="29">
        <f>VLOOKUP(A80,$A$18:$G$76,7,0)</f>
        <v>0</v>
      </c>
    </row>
    <row r="81" spans="1:7" s="8" customFormat="1" ht="13.15">
      <c r="A81" s="65" t="str">
        <f>A22</f>
        <v>B</v>
      </c>
      <c r="B81" s="61" t="str">
        <f>B22</f>
        <v>CIMENTACIÓN</v>
      </c>
      <c r="C81" s="74"/>
      <c r="D81" s="73"/>
      <c r="E81" s="72"/>
      <c r="F81" s="71"/>
      <c r="G81" s="29">
        <f>VLOOKUP(A81,$A$18:$G$76,7,0)</f>
        <v>0</v>
      </c>
    </row>
    <row r="82" spans="1:7" s="8" customFormat="1" ht="13.15">
      <c r="A82" s="64" t="str">
        <f>A23</f>
        <v>B1</v>
      </c>
      <c r="B82" s="64" t="str">
        <f>B23</f>
        <v>CONTRATRABE</v>
      </c>
      <c r="C82" s="74"/>
      <c r="D82" s="73"/>
      <c r="E82" s="76"/>
      <c r="F82" s="71"/>
      <c r="G82" s="77">
        <f>G23</f>
        <v>0</v>
      </c>
    </row>
    <row r="83" spans="1:7" s="8" customFormat="1" ht="13.15">
      <c r="A83" s="64" t="str">
        <f>A27</f>
        <v>B2</v>
      </c>
      <c r="B83" s="64" t="str">
        <f>B27</f>
        <v>AISLADORES SÍSMICOS</v>
      </c>
      <c r="C83" s="74"/>
      <c r="D83" s="73"/>
      <c r="E83" s="76"/>
      <c r="F83" s="71"/>
      <c r="G83" s="77">
        <f>G27</f>
        <v>0</v>
      </c>
    </row>
    <row r="84" spans="1:7" s="8" customFormat="1" ht="13.15">
      <c r="A84" s="64" t="str">
        <f>A31</f>
        <v>B3</v>
      </c>
      <c r="B84" s="64" t="str">
        <f>B31</f>
        <v>TRABES</v>
      </c>
      <c r="C84" s="74"/>
      <c r="D84" s="73"/>
      <c r="E84" s="76"/>
      <c r="F84" s="71"/>
      <c r="G84" s="77">
        <f>G31</f>
        <v>0</v>
      </c>
    </row>
    <row r="85" spans="1:7" s="8" customFormat="1" ht="13.15">
      <c r="A85" s="64" t="str">
        <f>A35</f>
        <v>B4</v>
      </c>
      <c r="B85" s="64" t="str">
        <f>B35</f>
        <v>PRELOSAS</v>
      </c>
      <c r="C85" s="74"/>
      <c r="D85" s="73"/>
      <c r="E85" s="76"/>
      <c r="F85" s="71"/>
      <c r="G85" s="77">
        <f>G35</f>
        <v>0</v>
      </c>
    </row>
    <row r="86" spans="1:7" s="8" customFormat="1" ht="13.15">
      <c r="A86" s="65" t="str">
        <f>A47</f>
        <v>C</v>
      </c>
      <c r="B86" s="61" t="str">
        <f>B47</f>
        <v>ESTRUCTURA</v>
      </c>
      <c r="C86" s="74"/>
      <c r="D86" s="73"/>
      <c r="E86" s="72"/>
      <c r="F86" s="71"/>
      <c r="G86" s="29">
        <f>G47</f>
        <v>0</v>
      </c>
    </row>
    <row r="87" spans="1:7" s="8" customFormat="1" ht="13.15">
      <c r="A87" s="64" t="str">
        <f>A48</f>
        <v>C1</v>
      </c>
      <c r="B87" s="64" t="str">
        <f>B48</f>
        <v>COLUMNAS</v>
      </c>
      <c r="C87" s="74"/>
      <c r="D87" s="73"/>
      <c r="E87" s="76"/>
      <c r="F87" s="71"/>
      <c r="G87" s="77">
        <f>G48</f>
        <v>0</v>
      </c>
    </row>
    <row r="88" spans="1:7" s="8" customFormat="1" ht="13.15">
      <c r="A88" s="64" t="str">
        <f>A52</f>
        <v>C2</v>
      </c>
      <c r="B88" s="64" t="str">
        <f>B52</f>
        <v>RAMPARA PARA ESCALERAS</v>
      </c>
      <c r="C88" s="74"/>
      <c r="D88" s="73"/>
      <c r="E88" s="76"/>
      <c r="F88" s="71"/>
      <c r="G88" s="77">
        <f>G52</f>
        <v>0</v>
      </c>
    </row>
    <row r="89" spans="1:7" s="8" customFormat="1" ht="13.15">
      <c r="A89" s="65" t="str">
        <f>A56</f>
        <v>D</v>
      </c>
      <c r="B89" s="61" t="str">
        <f>B56</f>
        <v>INSTALACIÓN HIDROSANITARIA</v>
      </c>
      <c r="C89" s="74"/>
      <c r="D89" s="73"/>
      <c r="E89" s="72"/>
      <c r="F89" s="71"/>
      <c r="G89" s="29">
        <f>G56</f>
        <v>0</v>
      </c>
    </row>
    <row r="90" spans="1:7" s="8" customFormat="1" ht="14.25">
      <c r="A90" s="65"/>
      <c r="B90" s="61"/>
      <c r="C90"/>
      <c r="D90"/>
      <c r="E90"/>
      <c r="F90"/>
      <c r="G90" s="29"/>
    </row>
    <row r="91" spans="1:7" s="8" customFormat="1" ht="14.25">
      <c r="A91" s="65"/>
      <c r="B91" s="61"/>
      <c r="C91"/>
      <c r="D91"/>
      <c r="E91"/>
      <c r="F91"/>
      <c r="G91" s="29"/>
    </row>
    <row r="92" spans="1:7" s="8" customFormat="1" ht="14.25">
      <c r="A92" s="65"/>
      <c r="B92" s="61"/>
      <c r="C92"/>
      <c r="D92"/>
      <c r="E92"/>
      <c r="F92"/>
      <c r="G92" s="29"/>
    </row>
    <row r="93" spans="1:7" s="8" customFormat="1" ht="14.25">
      <c r="A93" s="65"/>
      <c r="B93" s="61"/>
      <c r="C93"/>
      <c r="D93"/>
      <c r="E93"/>
      <c r="F93"/>
      <c r="G93" s="29"/>
    </row>
    <row r="94" spans="1:7" s="8" customFormat="1" ht="14.25">
      <c r="A94" s="65"/>
      <c r="B94" s="61"/>
      <c r="C94"/>
      <c r="D94"/>
      <c r="E94"/>
      <c r="F94"/>
      <c r="G94" s="29"/>
    </row>
    <row r="95" spans="1:7" s="8" customFormat="1" ht="14.25">
      <c r="A95" s="65"/>
      <c r="B95" s="61"/>
      <c r="C95"/>
      <c r="D95"/>
      <c r="E95"/>
      <c r="F95"/>
      <c r="G95" s="29"/>
    </row>
    <row r="96" spans="1:7" s="8" customFormat="1" ht="14.25">
      <c r="A96" s="65"/>
      <c r="B96" s="61"/>
      <c r="C96"/>
      <c r="D96"/>
      <c r="E96"/>
      <c r="F96"/>
      <c r="G96" s="29"/>
    </row>
    <row r="97" spans="1:7" s="8" customFormat="1" ht="14.25">
      <c r="A97" s="65"/>
      <c r="B97" s="61"/>
      <c r="C97"/>
      <c r="D97"/>
      <c r="E97"/>
      <c r="F97"/>
      <c r="G97" s="29"/>
    </row>
    <row r="98" spans="1:7" s="8" customFormat="1" ht="14.25">
      <c r="A98" s="65"/>
      <c r="B98" s="61"/>
      <c r="C98"/>
      <c r="D98"/>
      <c r="E98"/>
      <c r="F98"/>
      <c r="G98" s="29"/>
    </row>
    <row r="99" spans="1:7" s="8" customFormat="1" ht="14.25">
      <c r="A99" s="65"/>
      <c r="B99" s="61"/>
      <c r="C99"/>
      <c r="D99"/>
      <c r="E99"/>
      <c r="F99"/>
      <c r="G99" s="29"/>
    </row>
    <row r="100" spans="1:7" s="8" customFormat="1" ht="14.25">
      <c r="A100" s="65"/>
      <c r="B100" s="61"/>
      <c r="C100"/>
      <c r="D100"/>
      <c r="E100"/>
      <c r="F100"/>
      <c r="G100" s="29"/>
    </row>
    <row r="101" spans="1:7" s="8" customFormat="1" ht="14.25">
      <c r="A101" s="65"/>
      <c r="B101" s="61"/>
      <c r="C101"/>
      <c r="D101"/>
      <c r="E101"/>
      <c r="F101"/>
      <c r="G101" s="29"/>
    </row>
    <row r="102" spans="1:7" ht="14.25">
      <c r="A102" s="65"/>
      <c r="B102" s="61"/>
      <c r="F102"/>
      <c r="G102" s="29"/>
    </row>
    <row r="103" spans="1:7" ht="14.25">
      <c r="A103" s="65"/>
      <c r="B103" s="61"/>
      <c r="F103"/>
      <c r="G103" s="29"/>
    </row>
    <row r="104" spans="1:7" ht="14.25">
      <c r="A104" s="65"/>
      <c r="B104" s="61"/>
      <c r="F104"/>
      <c r="G104" s="29"/>
    </row>
    <row r="105" spans="1:7" ht="14.25">
      <c r="A105" s="64"/>
      <c r="B105" s="64"/>
      <c r="F105"/>
      <c r="G105" s="23"/>
    </row>
    <row r="106" spans="1:7" ht="14.25">
      <c r="A106" s="82" t="s">
        <v>22</v>
      </c>
      <c r="B106" s="82"/>
      <c r="C106" s="82"/>
      <c r="D106" s="82"/>
      <c r="E106" s="82"/>
      <c r="F106" s="62" t="s">
        <v>23</v>
      </c>
      <c r="G106" s="63">
        <f>+G79</f>
        <v>0</v>
      </c>
    </row>
    <row r="107" spans="1:7" ht="14.25">
      <c r="A107" s="82" t="str" cm="1">
        <f t="array" ref="A107">+numtext(G108)</f>
        <v>CERO PESOS 00/100 M.N.</v>
      </c>
      <c r="B107" s="82"/>
      <c r="C107" s="82"/>
      <c r="D107" s="82"/>
      <c r="E107" s="82"/>
      <c r="F107" s="62" t="s">
        <v>24</v>
      </c>
      <c r="G107" s="63">
        <f>ROUND(G106*0.16,2)</f>
        <v>0</v>
      </c>
    </row>
    <row r="108" spans="1:7" ht="14.25">
      <c r="A108" s="1"/>
      <c r="B108" s="1"/>
      <c r="C108" s="1"/>
      <c r="D108" s="1"/>
      <c r="E108" s="1"/>
      <c r="F108" s="62" t="s">
        <v>25</v>
      </c>
      <c r="G108" s="63">
        <f>G106+G107</f>
        <v>0</v>
      </c>
    </row>
    <row r="109" spans="7:7" ht="14.25">
      <c r="G109" s="75"/>
    </row>
    <row r="110" spans="7:7" ht="14.25">
      <c r="G110" s="75"/>
    </row>
    <row r="111" spans="7:7" ht="14.25">
      <c r="G111" s="75"/>
    </row>
  </sheetData>
  <autoFilter ref="A16:G77"/>
  <mergeCells count="15">
    <mergeCell ref="C1:F1"/>
    <mergeCell ref="C3:F5"/>
    <mergeCell ref="B4:B5"/>
    <mergeCell ref="C6:E6"/>
    <mergeCell ref="B7:B9"/>
    <mergeCell ref="C7:E7"/>
    <mergeCell ref="C8:E8"/>
    <mergeCell ref="C9:E9"/>
    <mergeCell ref="A107:E107"/>
    <mergeCell ref="C10:F10"/>
    <mergeCell ref="B11:B12"/>
    <mergeCell ref="C11:F12"/>
    <mergeCell ref="G11:G12"/>
    <mergeCell ref="A14:G14"/>
    <mergeCell ref="A106:E106"/>
  </mergeCells>
  <conditionalFormatting sqref="A23">
    <cfRule type="expression" priority="49" dxfId="31" stopIfTrue="1">
      <formula>AND(COUNTIF(#REF!,A23)&gt;1,NOT(ISBLANK(A23)))</formula>
    </cfRule>
  </conditionalFormatting>
  <conditionalFormatting sqref="A27">
    <cfRule type="expression" priority="34" dxfId="31" stopIfTrue="1">
      <formula>AND(COUNTIF(#REF!,A27)&gt;1,NOT(ISBLANK(A27)))</formula>
    </cfRule>
  </conditionalFormatting>
  <conditionalFormatting sqref="A31">
    <cfRule type="expression" priority="43" dxfId="31" stopIfTrue="1">
      <formula>AND(COUNTIF(#REF!,A31)&gt;1,NOT(ISBLANK(A31)))</formula>
    </cfRule>
  </conditionalFormatting>
  <conditionalFormatting sqref="A35">
    <cfRule type="expression" priority="37" dxfId="31" stopIfTrue="1">
      <formula>AND(COUNTIF(#REF!,A35)&gt;1,NOT(ISBLANK(A35)))</formula>
    </cfRule>
  </conditionalFormatting>
  <conditionalFormatting sqref="A48">
    <cfRule type="expression" priority="40" dxfId="31" stopIfTrue="1">
      <formula>AND(COUNTIF(#REF!,A48)&gt;1,NOT(ISBLANK(A48)))</formula>
    </cfRule>
  </conditionalFormatting>
  <conditionalFormatting sqref="A52">
    <cfRule type="expression" priority="29" dxfId="31" stopIfTrue="1">
      <formula>AND(COUNTIF(#REF!,A52)&gt;1,NOT(ISBLANK(A52)))</formula>
    </cfRule>
  </conditionalFormatting>
  <conditionalFormatting sqref="A81 A86 A89:A104">
    <cfRule type="duplicateValues" priority="98" dxfId="31"/>
  </conditionalFormatting>
  <conditionalFormatting sqref="A82:A85">
    <cfRule type="expression" priority="10" dxfId="31" stopIfTrue="1">
      <formula>AND(COUNTIF(#REF!,A82)&gt;1,NOT(ISBLANK(A82)))</formula>
    </cfRule>
  </conditionalFormatting>
  <conditionalFormatting sqref="A87:A88">
    <cfRule type="expression" priority="7" dxfId="31" stopIfTrue="1">
      <formula>AND(COUNTIF(#REF!,A87)&gt;1,NOT(ISBLANK(A87)))</formula>
    </cfRule>
  </conditionalFormatting>
  <conditionalFormatting sqref="A90:A104">
    <cfRule type="duplicateValues" priority="102" dxfId="31"/>
  </conditionalFormatting>
  <conditionalFormatting sqref="A105:B105">
    <cfRule type="duplicateValues" priority="84" dxfId="31"/>
  </conditionalFormatting>
  <conditionalFormatting sqref="B23">
    <cfRule type="expression" priority="48" dxfId="31" stopIfTrue="1">
      <formula>AND(COUNTIF($A$331,B23)&gt;1,NOT(ISBLANK(B23)))</formula>
    </cfRule>
  </conditionalFormatting>
  <conditionalFormatting sqref="B27">
    <cfRule type="expression" priority="33" dxfId="31" stopIfTrue="1">
      <formula>AND(COUNTIF($A$331,B27)&gt;1,NOT(ISBLANK(B27)))</formula>
    </cfRule>
  </conditionalFormatting>
  <conditionalFormatting sqref="B31">
    <cfRule type="expression" priority="42" dxfId="31" stopIfTrue="1">
      <formula>AND(COUNTIF($A$331,B31)&gt;1,NOT(ISBLANK(B31)))</formula>
    </cfRule>
  </conditionalFormatting>
  <conditionalFormatting sqref="B35">
    <cfRule type="expression" priority="36" dxfId="31" stopIfTrue="1">
      <formula>AND(COUNTIF($A$331,B35)&gt;1,NOT(ISBLANK(B35)))</formula>
    </cfRule>
  </conditionalFormatting>
  <conditionalFormatting sqref="B48">
    <cfRule type="expression" priority="39" dxfId="31" stopIfTrue="1">
      <formula>AND(COUNTIF($A$331,B48)&gt;1,NOT(ISBLANK(B48)))</formula>
    </cfRule>
  </conditionalFormatting>
  <conditionalFormatting sqref="B52">
    <cfRule type="expression" priority="28" dxfId="31" stopIfTrue="1">
      <formula>AND(COUNTIF($A$331,B52)&gt;1,NOT(ISBLANK(B52)))</formula>
    </cfRule>
  </conditionalFormatting>
  <conditionalFormatting sqref="B82:B85">
    <cfRule type="expression" priority="9" dxfId="31" stopIfTrue="1">
      <formula>AND(COUNTIF($A$331,B82)&gt;1,NOT(ISBLANK(B82)))</formula>
    </cfRule>
  </conditionalFormatting>
  <conditionalFormatting sqref="B87:B88">
    <cfRule type="expression" priority="6" dxfId="31" stopIfTrue="1">
      <formula>AND(COUNTIF($A$331,B87)&gt;1,NOT(ISBLANK(B87)))</formula>
    </cfRule>
  </conditionalFormatting>
  <conditionalFormatting sqref="B90:B104">
    <cfRule type="duplicateValues" priority="104" dxfId="31"/>
  </conditionalFormatting>
  <conditionalFormatting sqref="F17:F22 F24:F30 F32:F34 F49:F51 F86">
    <cfRule type="containsText" priority="80" dxfId="11" operator="containsText" text="CERO">
      <formula>NOT(ISERROR(SEARCH("CERO",F17)))</formula>
    </cfRule>
  </conditionalFormatting>
  <conditionalFormatting sqref="F23">
    <cfRule type="expression" priority="47" dxfId="10" stopIfTrue="1">
      <formula>NOT(ISERROR(SEARCH("CERO",F23)))</formula>
    </cfRule>
  </conditionalFormatting>
  <conditionalFormatting sqref="F31">
    <cfRule type="expression" priority="41" dxfId="10" stopIfTrue="1">
      <formula>NOT(ISERROR(SEARCH("CERO",F31)))</formula>
    </cfRule>
  </conditionalFormatting>
  <conditionalFormatting sqref="F35">
    <cfRule type="expression" priority="35" dxfId="10" stopIfTrue="1">
      <formula>NOT(ISERROR(SEARCH("CERO",F35)))</formula>
    </cfRule>
  </conditionalFormatting>
  <conditionalFormatting sqref="F36:F47">
    <cfRule type="containsText" priority="1" dxfId="11" operator="containsText" text="CERO">
      <formula>NOT(ISERROR(SEARCH("CERO",F36)))</formula>
    </cfRule>
  </conditionalFormatting>
  <conditionalFormatting sqref="F48">
    <cfRule type="expression" priority="38" dxfId="10" stopIfTrue="1">
      <formula>NOT(ISERROR(SEARCH("CERO",F48)))</formula>
    </cfRule>
  </conditionalFormatting>
  <conditionalFormatting sqref="F52">
    <cfRule type="expression" priority="27" dxfId="10" stopIfTrue="1">
      <formula>NOT(ISERROR(SEARCH("CERO",F52)))</formula>
    </cfRule>
  </conditionalFormatting>
  <conditionalFormatting sqref="F53:F76">
    <cfRule type="containsText" priority="3" dxfId="11" operator="containsText" text="CERO">
      <formula>NOT(ISERROR(SEARCH("CERO",F53)))</formula>
    </cfRule>
  </conditionalFormatting>
  <conditionalFormatting sqref="F80:F81">
    <cfRule type="containsText" priority="78" dxfId="11" operator="containsText" text="CERO">
      <formula>NOT(ISERROR(SEARCH("CERO",F80)))</formula>
    </cfRule>
  </conditionalFormatting>
  <conditionalFormatting sqref="F82:F85">
    <cfRule type="expression" priority="8" dxfId="10" stopIfTrue="1">
      <formula>NOT(ISERROR(SEARCH("CERO",F82)))</formula>
    </cfRule>
  </conditionalFormatting>
  <conditionalFormatting sqref="F87:F88">
    <cfRule type="expression" priority="5" dxfId="10" stopIfTrue="1">
      <formula>NOT(ISERROR(SEARCH("CERO",F87)))</formula>
    </cfRule>
  </conditionalFormatting>
  <conditionalFormatting sqref="F89">
    <cfRule type="containsText" priority="2" dxfId="11" operator="containsText" text="CERO">
      <formula>NOT(ISERROR(SEARCH("CERO",F89)))</formula>
    </cfRule>
  </conditionalFormatting>
  <pageMargins left="0.196850393700787" right="0.196850393700787" top="0.196850393700787" bottom="0.196850393700787" header="0.511811023622047" footer="0"/>
  <pageSetup firstPageNumber="1" useFirstPageNumber="1" fitToHeight="0" horizontalDpi="300" verticalDpi="300" orientation="landscape" paperSize="1" scale="79" r:id="rId2"/>
  <headerFooter>
    <oddFooter>&amp;CPágina &amp;P de &amp;N</oddFooter>
  </headerFooter>
  <rowBreaks count="4" manualBreakCount="4">
    <brk id="26" max="6" man="1"/>
    <brk id="30" max="6" man="1"/>
    <brk id="46" max="6" man="1"/>
    <brk id="76" max="16383"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1</vt:i4>
      </vt:variant>
    </vt:vector>
  </HeadingPairs>
  <TitlesOfParts>
    <vt:vector size="1" baseType="lpstr">
      <vt:lpstr>CATALOGO</vt:lpstr>
    </vt:vector>
  </TitlesOfParts>
  <Template/>
  <Manager/>
  <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saulo enciso</dc:creator>
  <cp:keywords/>
  <dc:description/>
  <cp:lastModifiedBy>Jose Manuel Santiesteban Zaldivar</cp:lastModifiedBy>
  <cp:lastPrinted>2026-07-31T18:38:15Z</cp:lastPrinted>
  <dcterms:created xsi:type="dcterms:W3CDTF">2020-01-21T15:53:00Z</dcterms:created>
  <dcterms:modified xsi:type="dcterms:W3CDTF">2026-08-07T18:23:29Z</dcterms:modified>
  <cp:category/>
  <cp:revision>10</cp:revi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KSOProductBuildVer">
    <vt:lpwstr>2058-11.2.0.9148</vt:lpwstr>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