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 codeName="{26A90621-87C4-6C01-FD6A-EE6E7C140903}"/>
  <workbookPr codeName="ThisWorkbook"/>
  <mc:AlternateContent xmlns:mc="http://schemas.openxmlformats.org/markup-compatibility/2006">
    <mc:Choice Requires="x15">
      <x15ac:absPath xmlns:x15ac="http://schemas.microsoft.com/office/spreadsheetml/2010/11/ac" url="E:\SIOP-2026\CONVOCATORIAS 2026\CONVO 031-2026\"/>
    </mc:Choice>
  </mc:AlternateContent>
  <bookViews>
    <workbookView xWindow="-98" yWindow="-98" windowWidth="21795" windowHeight="12975" tabRatio="500" activeTab="0"/>
  </bookViews>
  <sheets>
    <sheet name="CATALOGO" sheetId="11" r:id="rId3"/>
  </sheets>
  <definedNames>
    <definedName name="_xlnm._FilterDatabase" localSheetId="0" hidden="1">CATALOGO!$A$16:$G$129</definedName>
    <definedName name="area" localSheetId="0">#REF!</definedName>
    <definedName name="area">#REF!</definedName>
    <definedName name="_xlnm.Print_Area" localSheetId="0">CATALOGO!$A$1:$G$129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1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<sst xmlns="http://schemas.openxmlformats.org/spreadsheetml/2006/main" count="261" uniqueCount="186">
  <si>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</si>
  <si>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</si>
  <si>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</si>
  <si>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</si>
  <si>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</si>
  <si>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</si>
  <si>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</si>
  <si>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</si>
  <si>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</si>
  <si>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</si>
  <si>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</si>
  <si>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</si>
  <si>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</si>
  <si>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</si>
  <si>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</si>
  <si>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</si>
  <si>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</si>
  <si>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</si>
  <si>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</si>
  <si>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</si>
  <si>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</si>
  <si>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M2</t>
  </si>
  <si>
    <t>RESUMEN DE PARTIDAS</t>
  </si>
  <si>
    <t>IMPORTE CON LETRA (IVA INCLUIDO)</t>
  </si>
  <si>
    <t>SUBTOTAL M. N.</t>
  </si>
  <si>
    <t>IVA M. N.</t>
  </si>
  <si>
    <t>TOTAL M. N.</t>
  </si>
  <si>
    <t>M3</t>
  </si>
  <si>
    <t>KG</t>
  </si>
  <si>
    <t>M</t>
  </si>
  <si>
    <t xml:space="preserve">MUROS DE CARGA </t>
  </si>
  <si>
    <t>MURETE DE ENRRASE EN CIMENTACION CON BLOCK SOLIDO DE JALCRETO 11 X 14 X 28 CM DE SECCION, A TEZON, ASENTADO CON MORTERO CEMENTO-ARENA EN PROP. 1:3, ACABADO COMUN, INCLUYE: MATERIALES, PLOMEO, HERRAMIENTAS, DESPERDICIOS, MANO DE OBRA, LIMPIEZA Y ACARREO DE MATERIALES AL SITIO DE SU UTILIZACION.</t>
  </si>
  <si>
    <t>DALA DE DESPLANTE DE CONCRETO F´C= 250 KG/CM2, T.M.A.= 3/4", CON SECCION DE 14 X 20 CM., ARMADA CON 4 VARILLAS DEL #4 Y ESTRIBOS DEL #3 @ 15 CM., INCLUYE: ARMADO, COLADO, CURADO, VIBRADO, CIMBRA COMUN, DESCIMBRA, DESPERDICIOS, TRASLAPES, CRUCES DE VARILLAS CON ELEMENTOS TRANSVERSALES, ANDAMIOS, MANO DE OBRA, HERRAMIENTA Y ACARREO DE MATERIALES AL SITIO DE SU UTILIZACION, A CUALQUIER ALTURA.</t>
  </si>
  <si>
    <t>IMPERMEABILIZACION DE DALAS DE DESPLANTE 3 CARAS CON PRODUCTOS FESTER, CON EL SIGUIENTE PROCEDIMIENTO: 1 CAPA APLICANDO MICROPRIMMER A RAZON DE 1.00 LTS X 2.50 ML, UNA CAPA DE TELA DE REFUERZO FESTERFLEX MARCA FESTER, ASEGURANDOSE UNA CORRECTA ADHERENCIA CON EL PRODUCTO ANTES APLICADO, Y OTRA APLICACION DE MICROPRIMMER CON LA MISMA PROPORCION ANTES MENCIONADA, ACABADO CON ARENA CERNIDA PARA LA CORRECTA ADHERENCIA DEL MORTERO, INCLUYE: ACARREOS Y ELEVACIONES DE LOS MATERIALES A CUALQUIER NIVEL, HERRAMIENTA Y MANO DE OBRA.</t>
  </si>
  <si>
    <t>MURO DE 15 CM DE ESPESOR A BASE DE BLOCK HUECO ESTRIADO DE 15 X 20 X 40 CM ADOBE FINO, ASENTADO CON MORTERO CEMENTO - ARENA 1:4 CON JUNTAS DE 1.5 CM, INCLUYE: MATERIALES, DESPERDICIOS, FLETES, ACARREOS INTERNOS, ELEVACIONES, MANO DE OBRA, HERRAMIENTA, ANDAMIOS Y EQUIPO NECESARIO PARA SU CORRECTA EJECUCIÓN.</t>
  </si>
  <si>
    <t>MURO DE LADRILLO DE BARRO, DE 14 CM DE ESPESOR PROMEDIO, A SOGA, CON LADRILLO DE BARRO 7X14X28 CM, ACABADO COMÚN, ASENTADO CON MORTERO CEMENTO-ARENA EN PROPORCIÓN 1:3, EN CUALQUIER NIVEL, INCLUYE: TRAZO, NIVELACIÓN, PLOMEO, ANDAMIOS, DESPERDICIOS, MANO DE OBRA, LIMPIEZA Y ACARREO DE MATERIALES AL SITIO DE SU UTILIZACIÓN.</t>
  </si>
  <si>
    <t xml:space="preserve">M2 </t>
  </si>
  <si>
    <t xml:space="preserve">SUMINISTRO Y COLOCACION DE DALA-BLOCK D-0 A BASE DE BLOCK HUECO EN FORMA DE "U", DE 15 x 20 x 40 CM. ASENTADA CON MORTERO CEMENTO - ARENA 1:3, COLOCADA A CUALQUIER NIVEL, INCLUYE MATERIALES, ELEVACIONES, ANDAMIOS, MANO DE OBRA, HERRAMIENTA Y EQUIPO. </t>
  </si>
  <si>
    <t>CASTILLO K-1 DE CONCRETO F'C=200 KG/CM2, T.M.A.=3/4", CON SECCION DE 20 X 20 CM, ARMADA CON 4 VARILLAS DEL # 4 Y ESTRIBOS DEL NO. 3 A CADA 15 CM, INCLUYE: ARMADO, COLADO, CURADO, VIBRADO, CIMBRA APARENTE, DESCIMBRA, DESPERDICIOS, TRASLAPES, CRUCES DE VARILLAS CON ELEMENTOS TRANSVERSALES, OCHAVOS  EN ARISTAS, ANDAMIOS, MANO DE OBRA, HERRAMIENTA Y ACARREO DE MATERIALES AL SITIO DE SU UTILIZACION, A CUALQUIER ALTURA.</t>
  </si>
  <si>
    <t>REFUEZO EN MUROS A BASE DE VARILLA CORRUGADA DIFRENTES DIAMETROS , SEGÚN ESPECIFICADO EN PLANOS TANTO EN FORMA HORIZONTAL COMO EN VERTICAL, INCLUYE: ELEVACIONES, ANDAMIOS, DOBLECES, TRASLAPES, DESPEDICIOS, COLOCACION, GANCHOS, MATERIALES, MANO DE OBRA, HERRAMIENTA Y EQUIPO.</t>
  </si>
  <si>
    <t xml:space="preserve">SUMINISTRO Y COLADO DE CONCRETO DE F'C=200 KG/CM2 HECHO EN OBRA T.M.A. 3/4" R.N., PARA REFUERZOS DE MUROS, COLOCADO EN SECCIONES PEQUEÑAS, INCLUYE: ACARREOS, COLADO, VIBRADO, MANO DE OBRA, EQUIPO Y HERRAMIENTA.. </t>
  </si>
  <si>
    <t>RECUBRIMIENTOS</t>
  </si>
  <si>
    <t>APLANADO DE 3.00 CM. DE ESPESOR EN MURO, CON MORTERO CEMENTO-ARENA 1:3, ACABADO PULIDO O APALILLADO,  INCLUYE: FESTEGRAL, MATERIALES, ACARREOS, MANO DE OBRA, PLOMEADO, NIVELADO, REGLEADO, RECORTES, MANO DE OBRA, EQUIPO Y HERRAMIENTA.</t>
  </si>
  <si>
    <t>PLANTILLA DE 5 CM DE ESPESOR EN CEPA, A BASE DE CONCRETO POBRE DE RESISTENCIA F'C= 100 KG/CM2 R.N. T.M.A. 3/4", INCLUYE: SUMINISTRO, FABRICACIÓN, EXTENDIDO, NIVELADO, MANO DE OBRA,HERRAMIENTA Y EQUIPO.</t>
  </si>
  <si>
    <t>TRABES</t>
  </si>
  <si>
    <t>SUMINISTRO, HABILITADO, ARMADO Y COLOCACIÓN DE ACERO DE REFUERZO FY=4,200 KG/CM2 (G.E.), DE DIFERENTES DIÁMETROS, EN ESTRUCTURA, INCLUYE: MATERIALES, HABILITADO, DOBLECES, SILLETAS, ALAMBRE, GANCHOS, ESCUADRAS, TRASLAPES, DESPERDICIOS HERRAMIENTAS, MANO DE OBRA Y ACARREO DE MATERIALES AL SITIO DE SU COLOCACIÓN.</t>
  </si>
  <si>
    <t>CIMBRA APARENTE EN MADERA DE PINO, EN TRABES, CON CIMBRA DE FRONTERA APARENTE A UNA CARA. INCLUYE: MATERIAL, HABILITADO, CHAFLANES, PUNTALES, DESMOLDANTE, CLAVOS, DESCIMBRA, LIMPIEZAS, MANO DE OBRA Y HERRAMIENTA.</t>
  </si>
  <si>
    <t>SUMINISTRO Y COLOCACION DE CONCRETO PREMEZCLADO BOMB, F'C=250 KG/CM2, T.M.A.= 3/4, R.N. INCLUYE: MATERIALES, FLETES, MANIOBRAS, BOMBEO, CURADO CON CURACRETO ROJO, VIBRADO, AFINE Y ACABADO REGLEADO, DESPERDICIO, PRUEBAS DE RESISTENCIA Y MANO DE OBRA, A CUALQUIER NIVEL.</t>
  </si>
  <si>
    <t xml:space="preserve">CIMBRA COMUN EN LOSA TAPA CON TIPO CHAROLA, INCLUYE: SUMINISTRO DE LOS MATERIALES DE LA CIMBRA DE CONTACTO A BASE DE CHAROLA, ACARREO DEL MATERIAL AL LUGAR DE CIMBRADO, MANO DE OBRA, HERRAMIENTA Y EQUIPO, ANDAMIOS Y TENDIDOS, ALAMBRE RECOCIDO, CLAVOS, SEPARADORES, DESMOLDANTE, DESPERDICIOS, ACARREOS INTERNOS  MATERIALES DE OBRA, LIMPIEZA DEL AREA DE TRABAJO  Y TODO LO NECESARIO PARA SU CORRECTA EJECUCION.  </t>
  </si>
  <si>
    <t xml:space="preserve">CIMBRA ACABADO COMÚN EN FRONTERAS, A BASE DE MADERA DE PINO DE 3A., INCLUYE: MATERIALES, ACARREOS, CORTES, DESPERDICIOS, HABILITADO, CIMBRADO, DESCIMBRA, MANO DE OBRA, EQUIPO Y HERRAMIENTA._x000d_
</t>
  </si>
  <si>
    <t>SUMINISTRO Y COLOCACION DE CASETON POLIESTIRENO PARA ALIGERAMIENTO DE LOSAS CUALQUIER MEDIDA (DENSIDAD 10), INCLUYE: MATERIALES, ELEVACIONES, MATERIAL PARA SOPORTE Y/O ANCLAJE, MANO DE OBRA Y HERRAMIENTA.</t>
  </si>
  <si>
    <t>CAPA DE COMPRESIÓN DE 5 CM DE CONCRETO F'C=250 KG/CM2, REFORZADO CON MALLA ELECTROSOLDADA 6X6/10-10, INCLUYE: COLADO, CURADO, MATERIALES, MANO DE OBRA, HERRAMIENTAS, EQUIPO Y TODO LO NECESARIO PARA SU CORRECTA EJECUCIÓN.</t>
  </si>
  <si>
    <t>CASTILLO K-3 DE CONCRETO F'C=200 KG/CM2, T.M.A.=3/4", CON SECCION DE 40 X 20 CM, ARMADA CON 1 VARILLAS DEL # 4 EN CADA ESQUINA Y 1 VARILLA DEL # 4 EN CADA CARA LARGA  CON ESTRIBOS Y GRAPAS  DEL NO. 3 A CADA 15 CM, INCLUYE: ARMADO, COLADO, CURADO, VIBRADO, CIMBRA APARENTE, DESCIMBRA, DESPERDICIOS, TRASLAPES, CRUCES DE VARILLAS CON ELEMENTOS TRANSVERSALES, OCHAVOS  EN ARISTAS, ANDAMIOS, MANO DE OBRA, HERRAMIENTA Y ACARREO DE MATERIALES AL SITIO DE SU UTILIZACION, A CUALQUIER ALTURA.</t>
  </si>
  <si>
    <t>ALBAÑILERIAS</t>
  </si>
  <si>
    <t>SIOP-001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</si>
  <si>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</si>
  <si>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</si>
  <si>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</si>
  <si>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</si>
  <si>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</si>
  <si>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</si>
  <si>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</si>
  <si>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</si>
  <si>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</si>
  <si>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</si>
  <si>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</si>
  <si>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</si>
  <si>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</si>
  <si>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</si>
  <si>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ESTRUCTURA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</si>
  <si>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</si>
  <si>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</si>
  <si>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</si>
  <si>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</si>
  <si>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</si>
  <si>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</si>
  <si>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</si>
  <si>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</si>
  <si>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</si>
  <si>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SIOP-E-ECFOCOCI-OB-LP-0602-2026</t>
  </si>
  <si>
    <t>Construcción en obra gris del Centro Comunitario Cultural en la localidad de Los Volcanes, municipio de Atenguillo, Jalisco. Primera etapa.</t>
  </si>
  <si>
    <t>PRELIMINARES  GENERALES</t>
  </si>
  <si>
    <t>TRAZO Y NIVELACIÓN CON EQUIPO TOPOGRÁFICO DEL TERRENO ESTABLECIENDO EJES Y REFERENCIAS Y BANCOS DE NIVEL, INCLUYE: CRUCETAS, ESTACAS, HILOS, MARCAS Y TRAZOS CON CALHIDRA, MANO DE OBRA, EQUIPO Y HERRAMIENTA.</t>
  </si>
  <si>
    <t>DESPALME DEL TERRENO NATURAL EN UN ESPESOR PROMEDIO DE 20 CM, O ASI LO INDIQUE LA SECRETARIA, RETIRANDO EL MATERIAL ORGÁNICO, COMPRENDIENDO: CORTE, EXTRACCIÓN, REMOCIÓN, CARGA, Y DESCARGA</t>
  </si>
  <si>
    <t xml:space="preserve">COMPACTACION DEL TERRENO NATURAL DESCUBIERTO DESPUES DEL DESPALME O DE LA CAMA DEL CORTE AL GRADO DE COMPACTACION ESTABLECIDO PARA CADA UNA DE LAS CAPAS QUE SE PRESENTAN EN EL PROYECTO, ASEGURANDO 20 CM DE ESPESOR COMPACTO, A COMPACTACION DE TERRENO NATURAL EN EL ARA DE DESPLANTE DE TERRAPLENES AL 90% PROCTOR, INCLUYE MATERIALES, MANO DE OBRA, HERRAMIENTA Y EQUIPO </t>
  </si>
  <si>
    <t>CARGA MECANICA Y ACARREO EN CAMION 1 ER. KILOMETRO, DE MATERIAL PRODUCTO DE LA EXCAVACION Y/O DEMOLICION, INCLUYE: MANO DE OBRA, EQUIPO Y HERRAMIENTA.</t>
  </si>
  <si>
    <t>ACARREO EN CAMION A KILOMETROS SUBSECUENTES DE MATERIAL PRODUCTO DE EXCAVACION Y/O DEMOLICION, INCLUYE: MANO DE OBRA, EQUIPO Y HERRAMIENTA.</t>
  </si>
  <si>
    <t>M3/KM</t>
  </si>
  <si>
    <t>B</t>
  </si>
  <si>
    <t xml:space="preserve">CIMENTACION </t>
  </si>
  <si>
    <t>SIOP-058</t>
  </si>
  <si>
    <t>EXCAVACION EN CEPA POR MEDIOS MANUALES, MATERIAL TIPO "B", DE 0 A 2.00 M. DE PROFUNDIDAD, EN SECO, INCLUYE: AFINE DE TALUDES Y FONDO, TRAPALEOS, A UN LADO DE LA EXCAVACION , HERRAMIENTAS Y MANO DE OBRA, MEDIDO EN BANCO.</t>
  </si>
  <si>
    <t>SIOP-059</t>
  </si>
  <si>
    <t>EXCAVACION EN CEPA POR MEDIOS MECANICOS, MATERIAL TIPO "B", DE 0 A 2.00 M. DE PROFUNDIDAD, EN SECO, INCLUYE: AFINE DE TALUDES Y FONDO, TRAPALEOS, A UN LADO DE LA EXCAVACION , HERRAMIENTAS Y MANO DE OBRA, MEDIDO EN BANCO.</t>
  </si>
  <si>
    <t>SIOP-060</t>
  </si>
  <si>
    <t>SIOP-061</t>
  </si>
  <si>
    <t>SIOP-062</t>
  </si>
  <si>
    <t>SIOP-063</t>
  </si>
  <si>
    <t>SIOP-064</t>
  </si>
  <si>
    <t>CIMBRA DE MADERA, ACABADO COMÚN, INCLUYE: HABILITADO, CHAFLANES, CIMBRA, DESCIMBRA, GOTEROS, HERRAMIENTAS, LIMPIEZAS, MANO DE OBRA Y ACARREO DE MATERIALES AL SITIO DE SU UTILIZACION.</t>
  </si>
  <si>
    <t>SIOP-065</t>
  </si>
  <si>
    <t>SUMINISTRO Y COLOCACION DE CONCRETO PREMEZCLADO BOMBEABLE REV 14, F'C=250 KG/CM2, T.M.A.= 3/4, R.N. INCLUYE: MATERIALES, FLETES, MANIOBRAS, BOMBEO, CURADO CON CURACRETO ROJO, VIBRADO, AFINE Y ACABADO REGLEADO, DESPERDICIO, PRUEBAS DE RESISTENCIA Y MANO DE OBRA, A CUALQUIER NIVEL.</t>
  </si>
  <si>
    <t>SIOP-066</t>
  </si>
  <si>
    <t>RELLENO CON TEPETATE, COMPACTADO EN CAPAS NO MAYORES A 20 CMS AL 90% PROCTOR, ADICIONANDO AGUA, HERRAMIENTA, MATERIALES, MANO DE OBRA Y TODO LO NECESARIO PARA SU CORRECTA EJECUCION.</t>
  </si>
  <si>
    <t>SIOP-067</t>
  </si>
  <si>
    <t>ANCLAJE DE CASTILLO K-1 SEGÚN PROYECTO DE 20 X 20 CM, ARMADO CON 4 VARILLAS DEL NO.4 EN CADA ESQUINA Y ESTRIBOS DEL NO.3 A CADA 15 CM (SOLO ACERO DE REFUERZO), INCLUYE: SUMINISTRO DE MATERIALES, HABILITADO, ARMADO, MANO DE OBRA, EQUIPO Y HERRAMIENTA.</t>
  </si>
  <si>
    <t>ANCLAJE DE CASTILLO K-3 DE 20 X 40 CM, ARMADO CON 6 VARILLAS DEL NO.4 EN CADA ESQUINA Y UNA EN CADA CARA LARGA, ESTRIBOS Y GRAPA DEL NO.3 A CADA 15 CM (SOLO ACERO DE REFUERZO), INCLUYE: SUMINISTRO DE MATERIALES, HABILITADO, ARMADO, MANO DE OBRA, EQUIPO Y HERRAMIENTA.</t>
  </si>
  <si>
    <t>LOSA</t>
  </si>
  <si>
    <t>AZOTEA</t>
  </si>
  <si>
    <t>C</t>
  </si>
  <si>
    <t>C1</t>
  </si>
  <si>
    <t>C2</t>
  </si>
  <si>
    <t>C3</t>
  </si>
  <si>
    <t>D</t>
  </si>
  <si>
    <t>D1</t>
  </si>
  <si>
    <t>D2</t>
  </si>
  <si>
    <t>E</t>
  </si>
  <si>
    <t>INSTALACIONES HIDROSANITARIAS</t>
  </si>
  <si>
    <t>SIOP-030</t>
  </si>
  <si>
    <t>TRAZO Y NIVELACIÓN CON MEDIOS TOPOGRÁFICOS PARA TENDIDO DE TUBERÍA. INCLUYE; MANO DE OBRA, EQUIPO Y TODO LO NECESARIO PARA SU CORRECTA EJECUCIÓN.</t>
  </si>
  <si>
    <t>SIOP-031</t>
  </si>
  <si>
    <t>EXCAVACION CON EQUIPO MECANICO EN CEPAS O MESETAS, EN MATERIAL TIPO II, DE 0.00 A 2.00 M. DE PROFUNDIDAD, INCLUYE: COLOCACION DEL MATERIAL A UN COSTADO DE LA EXCAVACION, AFINE DE PLANTILLA Y TALUDES, EQUIPO, MANO DE OBRA Y HERRAMIENTA, MEDIDO EN TERRENO NATURAL POR SECCION SEGUN PROYECTO.</t>
  </si>
  <si>
    <t>SIOP-032</t>
  </si>
  <si>
    <t>AFINE Y COMPACTACIÓN DE TERRENO NATURAL AL 90% CON BAILARINA, INCLUYE: MANO DE OBRA, HERRAMIENTA Y TODO LO NECESARIO PARA SU CORRECTA EJECUCIÓN.</t>
  </si>
  <si>
    <t>SIOP-033</t>
  </si>
  <si>
    <t>SUMINISTRO Y COLOCACIÓN DE PLANTILLA APISONADA AL 85% PROCTOR CON MATERIAL DE BANCO DE 10 CM DE ESPESOR. INCLUYE: MANO DE OBRA, EQUIPO, HERRAMIENTA Y TODO LO NECESARIO PARA SU CORRECTA EJECUCIÓN.</t>
  </si>
  <si>
    <t>SIOP-034</t>
  </si>
  <si>
    <t>RELLENO ACOSTILLADO EN CEPAS O MESETAS CON MATERIAL DE BANCO COMPACTADO AL 90% MÍNIMO DE SU P.V.S.M. EN CAPAS NO MAYORES DE 20 CM, INCLUYE: INCORPORACIÓN DE AGUA NECESARIA, COMPACTACIÓN CON PISÓN, MANO DE OBRA, HERRAMIENTAS Y ACARREOS.</t>
  </si>
  <si>
    <t>SIOP-035</t>
  </si>
  <si>
    <t>RELLENO EN CEPAS O MESETAS CON MATERIAL PRODUCTO DE LA EXCAVACIÓN COMPACTADO AL 90% CON COMPACTADOR DE IMPACTO, EN CAPAS NO MAYORES DE 20 CM., INCLUYE: INCORPORACIÓN DE AGUA NECESARIA, MANO DE OBRA, EQUIPO, HERRAMIENTAS Y ACARREOS. VOLUMEN MEDIDO EN SECCIONES.</t>
  </si>
  <si>
    <t>SIOP-036</t>
  </si>
  <si>
    <t>RELLENO EN CEPAS O MESETAS CON MATERIAL DE BANCO COMPACTADO AL 90% PROCTOR CON COMPACTADOR DE IMPACTO, EN CAPAS NO MAYORES DE 20 CM., INCLUYE: INCORPORACIÓN DE AGUA NECESARIA, MANO DE OBRA, EQUIPO Y HERRAMIENTA</t>
  </si>
  <si>
    <t>SIOP-037</t>
  </si>
  <si>
    <t>SUMINISTRO E INSTALACIÓN DE TUBERÍA PVC DE 2" (51MM) DE DIÁMETRO, CON NORMA MEXICANA NMX-E-199/1. INCLUYE: HERRAMIENTA, MANO DE OBRA, CONEXIONES, ACCESORIOS, EQUIPO Y TODO LO NECESARIO PARA SU CORRECTA EJECUCIÓN.</t>
  </si>
  <si>
    <t>SIOP-038</t>
  </si>
  <si>
    <t>SUMINISTRO E INSTALACIÓN DE TUBERÍA PVC DE 4" (100MM) DE DIÁMETRO, CON NORMA MEXICANA NMX-E-199/1. INCLUYE: HERRAMIENTA, MANO DE OBRA, CONEXIONES, ACCESORIOS, EQUIPO Y TODO LO NECESARIO PARA SU CORRECTA EJECUCIÓN.</t>
  </si>
  <si>
    <t>SIOP-039</t>
  </si>
  <si>
    <t>SUMINISTRO E INSTALACIÓN DE TUBERÍA PVC DE 6" (150MM) DE DIÁMETRO, CON NORMA MEXICANA NMX-E-199/1. INCLUYE: HERRAMIENTA, MANO DE OBRA, CONEXIONES, ACCESORIOS, EQUIPO Y TODO LO NECESARIO PARA SU CORRECTA EJECUCIÓN.</t>
  </si>
  <si>
    <t>SIOP-040</t>
  </si>
  <si>
    <t>SUMINISTRO E INSTALACIÓN DE TUBERÍA PVC DE 8" (150MM) DE DIÁMETRO, CON NORMA MEXICANA NMX-E-199/1. INCLUYE: HERRAMIENTA, MANO DE OBRA, CONEXIONES, ACCESORIOS, EQUIPO Y TODO LO NECESARIO PARA SU CORRECTA EJECUCIÓN.</t>
  </si>
  <si>
    <t>SIOP-041</t>
  </si>
  <si>
    <t>SUMINISTRO E INSTALACIÓN DE CODO PVC CEMENTAR, SANITARIO DE 4"X 45°. INCLUYE: SUMINISTRO, INSTALACIÓN, MATERIALES, PEGAMENTO PVC, MANO DE OBRA, HERRAMIENTA Y EQUIPO.</t>
  </si>
  <si>
    <t>PZA</t>
  </si>
  <si>
    <t>SIOP-042</t>
  </si>
  <si>
    <t>SUMINISTRO E INSTALACIÓN DE CODO PVC CEMENTAR, SANITARIO DE 4"X 90°. INCLUYE: SUMINISTRO, INSTALACIÓN, MATERIALES, PEGAMENTO PVC, MANO DE OBRA, HERRAMIENTA Y EQUIPO.</t>
  </si>
  <si>
    <t>SIOP-043</t>
  </si>
  <si>
    <t>SUMINISTRO E INSTALACIÓN CONEXIÓN TIPO CODO DE 90° O 45° DE PVC SANITARIO DE 6” DE DIÁMETRO PARA DRENAJE, INCLUYE: PEGAMENTO, MATERIAL, MATERIALES MENORES, FLETES Y ACARREO DE LOS MATERIALES AL SITIO DE SU INSTALACIÓN Y PRUEBAS.</t>
  </si>
  <si>
    <t>SIOP-044</t>
  </si>
  <si>
    <t>SUMINISTRO E INSTALACIÓN CONEXIÓN TIPO "YEE" DE PVC SANITARIO DE 6” DE DIÁMETRO PARA DRENAJE, INCLUYE: PEGAMENTO, MATERIAL, MATERIALES MENORES, FLETES Y ACARREO DE LOS MATERIALES AL SITIO DE SU INSTALACIÓN Y PRUEBAS.</t>
  </si>
  <si>
    <t>SIOP-045</t>
  </si>
  <si>
    <t>SUMINISTRO E INSTALACIÓN CONEXIÓN TIPO "REDUCCIÓN" DE PVC SANITARIO DE 6" A 4” DE DIÁMETRO PARA DRENAJE, INCLUYE: PEGAMENTO, MATERIAL, MATERIALES MENORES, FLETES Y ACARREO DE LOS MATERIALES AL SITIO DE SU INSTALACIÓN Y PRUEBAS.</t>
  </si>
  <si>
    <t>SIOP-046</t>
  </si>
  <si>
    <t>REGISTRO SANITARIO DE 0.80 X 0.80 X 1.00 M, CON MURO DE LADRILLO DE LAMA DE 5.5 X 11.0 X 22.0 CM, ASENTADO CON MORTERO CEMENTO-ARENA 1:3, APLANADO CON MORTERO CEMENTO-ARENA DE RIO 1:3, INCLUYE: TRAZO, EXCAVACIONES, NIVELACION, RELLENO CON MATERIAL PRODUCTO DE EXCAVACION, RETIRO DE MATERIAL EXCEDENTE FUERA DE LA OBRA, MEDIAS CAÑAS, TAPA DE CONCRETO F'C=200 KG/CM2, MARCO Y CONTRAMARCO DE ANGULO DE 1 1/2" X 1/8", MATERIALES, DESPERDICIOS, HERRAMIENTAS, MANO DE OBRA, LIMPIEZA, RETIRO DE MATERIAL PRODUCTO DE EXCAVACION FUERA DE LA OBRA Y ACARREO DE MATERIALES AL SITIO DE SU UTILIZACION.</t>
  </si>
  <si>
    <t>SIOP-047</t>
  </si>
  <si>
    <t>CARGA MECÁNICA Y ACARREO EN CAMIÓN 1ER. KILÓMETRO, DE MATERIAL PRODUCTO DE EXCAVACIÓN Y/O DEMOLICIÓN, INCLUYE: MANO DE OBRA, EQUIPO Y HERRAMIENTA, MEDIDO EN SECCIÓN DE PROYECTO. (NORMA S. C. T. N-CTR-CAR-1-01-013-00).</t>
  </si>
  <si>
    <t>SIOP-048</t>
  </si>
  <si>
    <t>ACARREO EN CAMIÓN A KILÓMETROS SUBSECUENTES DE MATERIAL PRODUCTO DE EXCAVACIÓN Y/O DEMOLICIÓN, INCLUYE: MANO DE OBRA, EQUIPO Y HERRAMIENTA, MEDIDO EN SECCIÓN DE PROYECTO. (NORMA S. C. T. N-CTR-CAR-1-01-013-00)</t>
  </si>
  <si>
    <t>F</t>
  </si>
  <si>
    <t>SALIDA PARA EL SISTEMA DE RED DE VOZ Y/O DATOS, PARA SERVICIO A EQUIPOS DE COMPUTO EN AULA, LABORATORIO Y/O TALLER, FORMADA CON TUBERIA CONDUIT DE PVC TIPO PESADO DE 19 Y 25 MM DE DIAM, CAJA REGISTRO GALVANIZADA REFORZADA DE 120 X 120 MM CON TAPA REALZADA EN SALIDAS DE MURO, PISO Y/O LOSA, GUIADAS CON ALAMBRE GALVANIZADO CAL NO. 14,  INCLUYE: TRAZO, RANURAS, MATERIALES MENORES Y DE CONSUMO, ELEMENTOS DE  FIJACION, HERRAMIENTAS, PRUEBAS, MANO DE OBRA Y ACARREO DE MATERIALES.</t>
  </si>
  <si>
    <t>SAL</t>
  </si>
  <si>
    <t>CANALIZACION PARA SALIDA ELECTRICA DE CENTRO AISLADA OCULTA, CON TUBERIA Y CONEXIONES CONDUIT DE PVC. PESADO  DE AJUSTE DE 13 Y 19 MM. DE DIAMETRO, CAJAS DE REGISTRO  CUADRADAS, CHALUPAS Y TAPAS DE  PVC REFORZADO., GUIADAS CON ALAMBRE GALVANIZADO CAL NO. 14, INCLUYE: TRAZO, MATERIALES MENORES, HERRAMIENTA, MANO DE OBRA ESPECIALIZADA , CONEXIONES, LIMPIEZA DEL AREA DE TRABAJO, DESPERDICIOS Y ACARREO DEL MATERIAL AL SITIO DE SU COLOCACION, EN CUALQUIER NIVEL.</t>
  </si>
  <si>
    <t>CANALIZACION PARA SALIDA ELECTRICA DE APAGADOR OCULTA, CON TUBERIA Y CONEXIONES CONDUIT DE PVC. PESADO  DE AJUSTE DE 13 Y 19 MM. DE DIAMETRO, CAJAS DE REGISTRO  CUADRADAS, CHALUPAS Y TAPAS DE  PVC REFORZADO., GUIADAS CON ALAMBRE GALVANIZADO CAL NO. 14, INCLUYE: TRAZO, MATERIALES MENORES, HERRAMIENTA, MANO DE OBRA ESPECIALIZADA , CONEXIONES, LIMPIEZA DEL AREA DE TRABAJO, DESPERDICIOS Y ACARREO DEL MATERIAL AL SITIO DE SU COLOCACION, EN CUALQUIER NIVEL.</t>
  </si>
  <si>
    <t>CANALIZACION PARA SALIDA ELECTRICA DE CONTACTO OCULTA, CON TUBERIA Y CONEXIONES CONDUIT DE PVC. PESADO  DE AJUSTE DE 13 Y 19 MM. DE DIAMETRO, CAJAS DE REGISTRO  CUADRADAS, CHALUPAS Y TAPAS DE  PVC REFORZADO., GUIADAS CON ALAMBRE GALVANIZADO CAL NO. 14, INCLUYE: TRAZO, MATERIALES MENORES, HERRAMIENTA, MANO DE OBRA ESPECIALIZADA , CONEXIONES, LIMPIEZA DEL AREA DE TRABAJO, DESPERDICIOS Y ACARREO DEL MATERIAL AL SITIO DE SU COLOCACION, EN CUALQUIER NIVEL.</t>
  </si>
  <si>
    <t>INSTALACIONES ELECTRICA</t>
  </si>
  <si>
    <t>FORJADO DE PRETIL  EN AZOTEA A BASE DE TABIQUE ROJO RECOCIDO DE 7 X 14 X 28 CM. DE 14 CM DE ESPESOR ( A SOGA ), 30 CMS. DE ALTURA, ASENTADO  CON MORTERO CEM-ARE 1:3, A CUALQUIER NIVEL, INCLUYE: MATERIALES, ELEVACION DE MATERIALES, NIVELACION, PLOMEO, ACARREOS, HERRAMIENTAS, DESPERDICOS, LIMPIEZAS Y MANO DE OBRA.</t>
  </si>
  <si>
    <t>APLANADO CON MORTERO CEMENTO-CAL-ARENA EN PROP: 1:2:6, DE 2 CM DE ESPESOR PROMEDIO,  APLICADO SOBRE FALDONES Y/O PRETILES DE MURO DE LADRILLO ROJO, DE 20 A 70 CM. DE ALTURA, ACABADO APALILLADO FINO,  A CUALQUIER ALTURA, INCLUYE: MATERIALES, ANDAMIOS, ACARREOS Y ELEVACION DEL MATERIAL, FILETES,  PLOMEADO, DESPERDICIOS, BOLEADOS, HERRAMIENTAS, LIMPIEZAS,  Y MANO DE OBRA.</t>
  </si>
  <si>
    <t>SUMINISTRO E INSTALACIÓN DE COLADERA DE CÚPULA DE Ø 4" HELVEX MODELO 444, INCLUYE: MANO DE OBRA, MATERIALES, FLETE A OBRA, ACARREO, TRAZO, CORTE, COLOCACIÓN, FIJACIÓN, NIVELACIÓN, ALINEACIÓN, LIMPIEZA Y RETIRO DE SOBRANTES FUERA DE OBRA, EQUIPO DE SEGURIDAD, INSTALACIONES ESPECIFICAS.</t>
  </si>
  <si>
    <t>ENTORTADO DE HORMIGON DE CEM- ARENA - JAL (MATERIAL ALIGERANTE) 1:2:6, DE 15.0 CM DE ESPESOR, INCLUYE: LECHADA DE CEMENTO GRIS CON IMPERMEABILIZANTE INTEGRAL A RAZON DE 1 KG/SACO DE CEMENTO, INCLUYE: ACARREOS Y ACABADO NIVELADO PARA RECIBIR TEJA</t>
  </si>
  <si>
    <t xml:space="preserve">ENLADRILLADO DE AZOTEA CON LADRILLO DE BARRO ROJO RECOCIDO DE 17.0 X 17.0 CM, ASENTADO CON MORTERO CEMENTO-ARENA 1:3. INC.: LECHADA DE CEMENTO GRIS Y COLOR ROJO TERRACOTA CON IMPERMEABILIZANTE INTEGRAL (1 KG/SACO DE CEMENTO), REMATE ORILLERO (2 HILADAS) Y ACARREO DE MATERIALES AL SITIO DE SU COLOCACION._x000d_
</t>
  </si>
  <si>
    <t>ZAVALETA EN AZOTEA CON LADRILLO DE AZOTEA DE 17 X 17 CMS., ASENTADO CON MORTERO CEMENTO-ARENA EN PROP. 1:3., INCLUYE: TRAZO, LECHADA DE CEMENTO GRIS, ARENA DE RIO CERNIDA Y COLOR ROJO TERRACOTA CON IMPERMEABILIZANTE INTEGRAL A RAZON DE 2 KG/SACO DE CEMENTO, DESPERDICIOS, HERRAMIENTAS, LIMPIEZA, MANO DE OBRA  Y ACARREO DE MATERIALES AL LUGAR DE SU UTILIZACION, A CUALQUIER NIVEL.</t>
  </si>
  <si>
    <t>SIOP-025</t>
  </si>
  <si>
    <t>SIOP-026</t>
  </si>
  <si>
    <t>SIOP-027</t>
  </si>
  <si>
    <t>SIOP-028</t>
  </si>
  <si>
    <t>SIOP-029</t>
  </si>
  <si>
    <t>FIRME DE CONCRETO F'C=150 KG/CM2 DE 10 CMS DE ESPESOR, CON MALLA ELECTROSOLDADA DE 6X6 - 10/10, ACABADO APALILLADO,  INCLUYE: EXTENDIDO, REGLEADO, PERFILADO EN FRONTERAS, CURADO, MATERIALES, HERRAMIENTAS, MANO DE OBRA,  Y ACARREOS DEL MATERIAL AL SITIO DE SU UTILIZACION.</t>
  </si>
  <si>
    <t>BOQUILLAS EN MUROS DE 17 CMS DE ANCHO PROMEDIO, CON MORTERO CEM-ARE 1:4, ACABADO A PLOMO Y REGLA, INCLUYE REMATES Y ACARREO DE MATERIALES AL SITIO DE SU UTILIZACION A CUALQUIER NIVEL.</t>
  </si>
  <si>
    <t>SIOP-049</t>
  </si>
  <si>
    <t>SIOP-050</t>
  </si>
  <si>
    <t>SIOP-051</t>
  </si>
  <si>
    <t>SIOP-052</t>
  </si>
  <si>
    <t>SIOP-053</t>
  </si>
  <si>
    <t>SIOP-054</t>
  </si>
  <si>
    <t>SIOP-055</t>
  </si>
  <si>
    <t>SIOP-056</t>
  </si>
  <si>
    <t>SIOP-057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</si>
</sst>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4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0000CC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CC"/>
      <name val="Calibri"/>
      <family val="2"/>
    </font>
    <font>
      <sz val="8"/>
      <color theme="1"/>
      <name val="Arial"/>
      <family val="2"/>
    </font>
    <font>
      <sz val="8"/>
      <name val="Calibri"/>
      <family val="2"/>
      <charset val="-12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3999302387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4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</cellStyleXfs>
  <cellXfs count="105">
    <xf numFmtId="0" fontId="0" fillId="0" borderId="0" xfId="0"/>
    <xf numFmtId="0" fontId="18" fillId="2" borderId="0" xfId="34" applyFont="1" applyFill="1" applyAlignment="1">
      <alignment horizontal="center" vertical="center" wrapText="1"/>
      <protection/>
    </xf>
    <xf numFmtId="0" fontId="3" fillId="0" borderId="0" xfId="30" applyFont="1" applyAlignment="1">
      <alignment vertical="top"/>
      <protection/>
    </xf>
    <xf numFmtId="0" fontId="4" fillId="0" borderId="0" xfId="30" applyFont="1" applyAlignment="1">
      <alignment vertical="top"/>
      <protection/>
    </xf>
    <xf numFmtId="0" fontId="3" fillId="0" borderId="0" xfId="24" applyFont="1" applyAlignment="1">
      <alignment horizontal="center" vertical="center"/>
      <protection/>
    </xf>
    <xf numFmtId="0" fontId="5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3" fillId="0" borderId="1" xfId="30" applyFont="1" applyBorder="1" applyAlignment="1">
      <alignment horizontal="left" vertical="top"/>
      <protection/>
    </xf>
    <xf numFmtId="0" fontId="7" fillId="0" borderId="1" xfId="30" applyFont="1" applyBorder="1" applyAlignment="1">
      <alignment horizontal="justify" vertical="top"/>
      <protection/>
    </xf>
    <xf numFmtId="0" fontId="3" fillId="0" borderId="2" xfId="30" applyFont="1" applyBorder="1" applyAlignment="1">
      <alignment horizontal="left" vertical="top"/>
      <protection/>
    </xf>
    <xf numFmtId="0" fontId="7" fillId="0" borderId="2" xfId="30" applyFont="1" applyBorder="1" applyAlignment="1">
      <alignment horizontal="justify" vertical="top" wrapText="1"/>
      <protection/>
    </xf>
    <xf numFmtId="0" fontId="7" fillId="0" borderId="3" xfId="30" applyFont="1" applyBorder="1" applyAlignment="1">
      <alignment horizontal="center" vertical="top"/>
      <protection/>
    </xf>
    <xf numFmtId="0" fontId="7" fillId="0" borderId="0" xfId="30" applyFont="1" applyAlignment="1">
      <alignment horizontal="center" vertical="top"/>
      <protection/>
    </xf>
    <xf numFmtId="0" fontId="7" fillId="0" borderId="4" xfId="30" applyFont="1" applyBorder="1" applyAlignment="1">
      <alignment horizontal="center" vertical="top" wrapText="1"/>
      <protection/>
    </xf>
    <xf numFmtId="0" fontId="8" fillId="0" borderId="0" xfId="30" applyFont="1" applyAlignment="1">
      <alignment horizontal="justify" vertical="top" wrapText="1"/>
      <protection/>
    </xf>
    <xf numFmtId="0" fontId="7" fillId="0" borderId="5" xfId="30" applyFont="1" applyBorder="1" applyAlignment="1">
      <alignment horizontal="justify" vertical="top"/>
      <protection/>
    </xf>
    <xf numFmtId="14" fontId="3" fillId="0" borderId="6" xfId="30" applyNumberFormat="1" applyFont="1" applyBorder="1" applyAlignment="1">
      <alignment horizontal="left" vertical="top" wrapText="1"/>
      <protection/>
    </xf>
    <xf numFmtId="14" fontId="3" fillId="0" borderId="4" xfId="30" applyNumberFormat="1" applyFont="1" applyBorder="1" applyAlignment="1">
      <alignment horizontal="left" vertical="top" wrapText="1"/>
      <protection/>
    </xf>
    <xf numFmtId="0" fontId="3" fillId="0" borderId="4" xfId="30" applyFont="1" applyBorder="1" applyAlignment="1">
      <alignment horizontal="left" vertical="top" wrapText="1"/>
      <protection/>
    </xf>
    <xf numFmtId="14" fontId="3" fillId="0" borderId="7" xfId="30" applyNumberFormat="1" applyFont="1" applyBorder="1" applyAlignment="1">
      <alignment horizontal="left" vertical="top" wrapText="1"/>
      <protection/>
    </xf>
    <xf numFmtId="0" fontId="8" fillId="0" borderId="1" xfId="30" applyFont="1" applyBorder="1" applyAlignment="1">
      <alignment horizontal="center" vertical="top"/>
      <protection/>
    </xf>
    <xf numFmtId="0" fontId="3" fillId="0" borderId="8" xfId="30" applyFont="1" applyBorder="1" applyAlignment="1">
      <alignment horizontal="left" vertical="top"/>
      <protection/>
    </xf>
    <xf numFmtId="0" fontId="4" fillId="0" borderId="0" xfId="30" applyFont="1" applyAlignment="1">
      <alignment horizontal="left" vertical="top"/>
      <protection/>
    </xf>
    <xf numFmtId="0" fontId="4" fillId="0" borderId="0" xfId="30" applyFont="1" applyAlignment="1">
      <alignment horizontal="justify" vertical="top"/>
      <protection/>
    </xf>
    <xf numFmtId="0" fontId="4" fillId="0" borderId="0" xfId="30" applyFont="1" applyAlignment="1">
      <alignment vertical="top" wrapText="1"/>
      <protection/>
    </xf>
    <xf numFmtId="0" fontId="7" fillId="0" borderId="0" xfId="30" applyFont="1" applyAlignment="1">
      <alignment horizontal="left" vertical="top"/>
      <protection/>
    </xf>
    <xf numFmtId="0" fontId="7" fillId="0" borderId="0" xfId="30" applyFont="1" applyAlignment="1">
      <alignment horizontal="justify" vertical="top"/>
      <protection/>
    </xf>
    <xf numFmtId="0" fontId="7" fillId="0" borderId="0" xfId="30" applyFont="1" applyAlignment="1">
      <alignment vertical="top"/>
      <protection/>
    </xf>
    <xf numFmtId="0" fontId="7" fillId="0" borderId="0" xfId="30" applyFont="1" applyAlignment="1">
      <alignment vertical="top" wrapText="1"/>
      <protection/>
    </xf>
    <xf numFmtId="49" fontId="4" fillId="0" borderId="0" xfId="30" applyNumberFormat="1" applyFont="1" applyAlignment="1">
      <alignment horizontal="left" vertical="top"/>
      <protection/>
    </xf>
    <xf numFmtId="0" fontId="8" fillId="0" borderId="0" xfId="30" applyFont="1" applyAlignment="1">
      <alignment horizontal="justify" vertical="top"/>
      <protection/>
    </xf>
    <xf numFmtId="166" fontId="8" fillId="0" borderId="0" xfId="30" applyNumberFormat="1" applyFont="1" applyAlignment="1">
      <alignment horizontal="justify" vertical="top" wrapText="1"/>
      <protection/>
    </xf>
    <xf numFmtId="166" fontId="8" fillId="0" borderId="0" xfId="30" applyNumberFormat="1" applyFont="1" applyAlignment="1">
      <alignment horizontal="right" vertical="top" wrapText="1"/>
      <protection/>
    </xf>
    <xf numFmtId="0" fontId="10" fillId="0" borderId="0" xfId="30" applyFont="1" applyAlignment="1">
      <alignment horizontal="left" vertical="top"/>
      <protection/>
    </xf>
    <xf numFmtId="0" fontId="10" fillId="0" borderId="0" xfId="30" applyFont="1" applyAlignment="1">
      <alignment horizontal="justify" vertical="top"/>
      <protection/>
    </xf>
    <xf numFmtId="49" fontId="11" fillId="0" borderId="0" xfId="30" applyNumberFormat="1" applyFont="1" applyAlignment="1">
      <alignment horizontal="center" vertical="top" wrapText="1"/>
      <protection/>
    </xf>
    <xf numFmtId="167" fontId="11" fillId="0" borderId="0" xfId="30" applyNumberFormat="1" applyFont="1" applyAlignment="1">
      <alignment horizontal="right" vertical="top"/>
      <protection/>
    </xf>
    <xf numFmtId="166" fontId="12" fillId="0" borderId="0" xfId="0" applyNumberFormat="1" applyFont="1" applyAlignment="1">
      <alignment horizontal="justify" vertical="top" wrapText="1"/>
    </xf>
    <xf numFmtId="168" fontId="5" fillId="0" borderId="0" xfId="30" applyNumberFormat="1" applyFont="1" applyAlignment="1">
      <alignment horizontal="left" vertical="top"/>
      <protection/>
    </xf>
    <xf numFmtId="0" fontId="5" fillId="0" borderId="0" xfId="0" applyFont="1" applyAlignment="1">
      <alignment horizontal="justify" vertical="top"/>
    </xf>
    <xf numFmtId="0" fontId="5" fillId="0" borderId="0" xfId="30" applyFont="1" applyAlignment="1">
      <alignment horizontal="center" vertical="top"/>
      <protection/>
    </xf>
    <xf numFmtId="4" fontId="5" fillId="0" borderId="0" xfId="30" applyNumberFormat="1" applyFont="1" applyAlignment="1">
      <alignment vertical="top"/>
      <protection/>
    </xf>
    <xf numFmtId="169" fontId="5" fillId="0" borderId="0" xfId="20" applyNumberFormat="1" applyFont="1" applyBorder="1" applyAlignment="1" applyProtection="1">
      <alignment vertical="top"/>
      <protection/>
    </xf>
    <xf numFmtId="4" fontId="5" fillId="0" borderId="0" xfId="0" applyNumberFormat="1" applyFont="1" applyAlignment="1">
      <alignment horizontal="center" vertical="top" wrapText="1"/>
    </xf>
    <xf numFmtId="169" fontId="13" fillId="0" borderId="0" xfId="0" applyNumberFormat="1" applyFont="1" applyAlignment="1">
      <alignment horizontal="right" vertical="top"/>
    </xf>
    <xf numFmtId="49" fontId="14" fillId="0" borderId="0" xfId="0" applyNumberFormat="1" applyFont="1" applyAlignment="1">
      <alignment horizontal="left" vertical="top" shrinkToFit="1"/>
    </xf>
    <xf numFmtId="49" fontId="14" fillId="0" borderId="0" xfId="0" applyNumberFormat="1" applyFont="1" applyAlignment="1">
      <alignment horizontal="justify" vertical="top" shrinkToFit="1"/>
    </xf>
    <xf numFmtId="4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/>
    </xf>
    <xf numFmtId="7" fontId="14" fillId="0" borderId="0" xfId="0" applyNumberFormat="1" applyFont="1" applyAlignment="1">
      <alignment horizontal="right" vertical="top"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14" fillId="0" borderId="0" xfId="0" applyNumberFormat="1" applyFont="1" applyAlignment="1">
      <alignment horizontal="center" vertical="top" wrapText="1"/>
    </xf>
    <xf numFmtId="169" fontId="6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justify" vertical="top" wrapText="1"/>
    </xf>
    <xf numFmtId="0" fontId="7" fillId="0" borderId="1" xfId="30" applyFont="1" applyBorder="1" applyAlignment="1">
      <alignment vertical="top"/>
      <protection/>
    </xf>
    <xf numFmtId="0" fontId="7" fillId="0" borderId="2" xfId="30" applyFont="1" applyBorder="1" applyAlignment="1">
      <alignment vertical="top"/>
      <protection/>
    </xf>
    <xf numFmtId="0" fontId="7" fillId="0" borderId="8" xfId="30" applyFont="1" applyBorder="1" applyAlignment="1">
      <alignment vertical="top"/>
      <protection/>
    </xf>
    <xf numFmtId="0" fontId="18" fillId="2" borderId="0" xfId="34" applyFont="1" applyFill="1" applyAlignment="1">
      <alignment horizontal="left" vertical="center" wrapText="1"/>
      <protection/>
    </xf>
    <xf numFmtId="169" fontId="18" fillId="2" borderId="0" xfId="34" applyNumberFormat="1" applyFont="1" applyFill="1" applyAlignment="1">
      <alignment horizontal="right" vertical="center" wrapText="1"/>
      <protection/>
    </xf>
    <xf numFmtId="0" fontId="19" fillId="3" borderId="0" xfId="24" applyFont="1" applyFill="1" applyAlignment="1">
      <alignment vertical="top"/>
      <protection/>
    </xf>
    <xf numFmtId="0" fontId="20" fillId="3" borderId="0" xfId="24" applyFont="1" applyFill="1" applyAlignment="1">
      <alignment horizontal="center" vertical="top"/>
      <protection/>
    </xf>
    <xf numFmtId="0" fontId="19" fillId="3" borderId="0" xfId="24" applyFont="1" applyFill="1" applyAlignment="1">
      <alignment horizontal="center" vertical="top"/>
      <protection/>
    </xf>
    <xf numFmtId="170" fontId="19" fillId="3" borderId="0" xfId="24" applyNumberFormat="1" applyFont="1" applyFill="1" applyAlignment="1">
      <alignment vertical="top"/>
      <protection/>
    </xf>
    <xf numFmtId="0" fontId="18" fillId="2" borderId="9" xfId="34" applyFont="1" applyFill="1" applyBorder="1" applyAlignment="1">
      <alignment horizontal="center" vertical="center" wrapText="1"/>
      <protection/>
    </xf>
    <xf numFmtId="0" fontId="18" fillId="2" borderId="10" xfId="34" applyFont="1" applyFill="1" applyBorder="1" applyAlignment="1">
      <alignment horizontal="center" vertical="center" wrapText="1"/>
      <protection/>
    </xf>
    <xf numFmtId="0" fontId="18" fillId="2" borderId="11" xfId="34" applyFont="1" applyFill="1" applyBorder="1" applyAlignment="1">
      <alignment horizontal="center" vertical="center" wrapText="1"/>
      <protection/>
    </xf>
    <xf numFmtId="0" fontId="20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49" fontId="16" fillId="0" borderId="0" xfId="0" applyNumberFormat="1" applyFont="1" applyAlignment="1">
      <alignment horizontal="left" vertical="top" shrinkToFit="1"/>
    </xf>
    <xf numFmtId="49" fontId="16" fillId="0" borderId="0" xfId="0" applyNumberFormat="1" applyFont="1" applyAlignment="1">
      <alignment horizontal="justify" vertical="top" shrinkToFit="1"/>
    </xf>
    <xf numFmtId="7" fontId="16" fillId="0" borderId="0" xfId="0" applyNumberFormat="1" applyFont="1" applyAlignment="1">
      <alignment horizontal="right" vertical="top"/>
    </xf>
    <xf numFmtId="0" fontId="21" fillId="0" borderId="0" xfId="30" applyFont="1" applyAlignment="1">
      <alignment vertical="top"/>
      <protection/>
    </xf>
    <xf numFmtId="0" fontId="5" fillId="0" borderId="0" xfId="30" applyFont="1" applyAlignment="1">
      <alignment horizontal="justify" vertical="top" wrapText="1"/>
      <protection/>
    </xf>
    <xf numFmtId="169" fontId="5" fillId="0" borderId="0" xfId="31" applyNumberFormat="1" applyFont="1" applyBorder="1" applyAlignment="1" applyProtection="1">
      <alignment vertical="top"/>
      <protection/>
    </xf>
    <xf numFmtId="4" fontId="22" fillId="0" borderId="0" xfId="30" applyNumberFormat="1" applyFont="1" applyAlignment="1">
      <alignment vertical="top"/>
      <protection/>
    </xf>
    <xf numFmtId="0" fontId="22" fillId="0" borderId="0" xfId="30" applyFont="1" applyAlignment="1">
      <alignment horizontal="center" vertical="top"/>
      <protection/>
    </xf>
    <xf numFmtId="0" fontId="5" fillId="0" borderId="0" xfId="24" applyFont="1" applyAlignment="1">
      <alignment horizontal="center" vertical="top"/>
      <protection/>
    </xf>
    <xf numFmtId="4" fontId="5" fillId="0" borderId="0" xfId="24" applyNumberFormat="1" applyFont="1" applyAlignment="1">
      <alignment vertical="top"/>
      <protection/>
    </xf>
    <xf numFmtId="0" fontId="5" fillId="0" borderId="0" xfId="24" applyFont="1" applyAlignment="1">
      <alignment vertical="top"/>
      <protection/>
    </xf>
    <xf numFmtId="0" fontId="7" fillId="0" borderId="1" xfId="30" applyFont="1" applyBorder="1" applyAlignment="1">
      <alignment horizontal="center" vertical="top"/>
      <protection/>
    </xf>
    <xf numFmtId="0" fontId="9" fillId="0" borderId="8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justify" vertical="top" wrapText="1"/>
      <protection/>
    </xf>
    <xf numFmtId="14" fontId="7" fillId="0" borderId="5" xfId="30" applyNumberFormat="1" applyFont="1" applyBorder="1" applyAlignment="1">
      <alignment horizontal="right" vertical="top"/>
      <protection/>
    </xf>
    <xf numFmtId="0" fontId="4" fillId="0" borderId="8" xfId="30" applyFont="1" applyBorder="1" applyAlignment="1">
      <alignment horizontal="justify" vertical="top"/>
      <protection/>
    </xf>
    <xf numFmtId="14" fontId="7" fillId="0" borderId="3" xfId="30" applyNumberFormat="1" applyFont="1" applyBorder="1" applyAlignment="1">
      <alignment horizontal="right" vertical="top"/>
      <protection/>
    </xf>
    <xf numFmtId="14" fontId="7" fillId="0" borderId="12" xfId="30" applyNumberFormat="1" applyFont="1" applyBorder="1" applyAlignment="1">
      <alignment horizontal="right" vertical="top"/>
      <protection/>
    </xf>
    <xf numFmtId="0" fontId="18" fillId="2" borderId="0" xfId="34" applyFont="1" applyFill="1" applyAlignment="1">
      <alignment horizontal="center" vertical="center" wrapText="1"/>
      <protection/>
    </xf>
    <xf numFmtId="0" fontId="3" fillId="0" borderId="8" xfId="30" applyFont="1" applyBorder="1" applyAlignment="1">
      <alignment horizontal="justify" vertical="top"/>
      <protection/>
    </xf>
    <xf numFmtId="0" fontId="3" fillId="0" borderId="3" xfId="30" applyFont="1" applyBorder="1" applyAlignment="1">
      <alignment horizontal="center" vertical="top"/>
      <protection/>
    </xf>
    <xf numFmtId="0" fontId="3" fillId="0" borderId="0" xfId="30" applyFont="1" applyAlignment="1">
      <alignment horizontal="center" vertical="top"/>
      <protection/>
    </xf>
    <xf numFmtId="0" fontId="3" fillId="0" borderId="4" xfId="30" applyFont="1" applyBorder="1" applyAlignment="1">
      <alignment horizontal="center" vertical="top"/>
      <protection/>
    </xf>
    <xf numFmtId="0" fontId="3" fillId="0" borderId="12" xfId="30" applyFont="1" applyBorder="1" applyAlignment="1">
      <alignment horizontal="center" vertical="top"/>
      <protection/>
    </xf>
    <xf numFmtId="0" fontId="3" fillId="0" borderId="13" xfId="30" applyFont="1" applyBorder="1" applyAlignment="1">
      <alignment horizontal="center" vertical="top"/>
      <protection/>
    </xf>
    <xf numFmtId="0" fontId="3" fillId="0" borderId="7" xfId="30" applyFont="1" applyBorder="1" applyAlignment="1">
      <alignment horizontal="center" vertical="top"/>
      <protection/>
    </xf>
    <xf numFmtId="0" fontId="7" fillId="0" borderId="2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center" vertical="top"/>
      <protection/>
    </xf>
    <xf numFmtId="0" fontId="18" fillId="2" borderId="9" xfId="34" applyFont="1" applyFill="1" applyBorder="1" applyAlignment="1">
      <alignment horizontal="center" vertical="center" wrapText="1"/>
      <protection/>
    </xf>
    <xf numFmtId="0" fontId="18" fillId="2" borderId="10" xfId="34" applyFont="1" applyFill="1" applyBorder="1" applyAlignment="1">
      <alignment horizontal="center" vertical="center" wrapText="1"/>
      <protection/>
    </xf>
    <xf numFmtId="0" fontId="18" fillId="2" borderId="11" xfId="34" applyFont="1" applyFill="1" applyBorder="1" applyAlignment="1">
      <alignment horizontal="center" vertical="center" wrapText="1"/>
      <protection/>
    </xf>
  </cellXfs>
  <cellStyles count="2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  <cellStyle name="Normal 5 2" xfId="35"/>
    <cellStyle name="Normal 5 2 2" xfId="36"/>
  </cellStyles>
  <dxfs count="3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e087a5-72e9-4a2e-bc3f-0045294cb18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9075" y="590550"/>
          <a:ext cx="904875" cy="9525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b30a6c-d652-4986-a6f9-5e04ddb37b30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A998766-DE84-435C-B173-2416CCF204EB}">
  <sheetPr codeName="Hoja11"/>
  <dimension ref="A1:J129"/>
  <sheetViews>
    <sheetView showGridLines="0" tabSelected="1" view="pageBreakPreview" zoomScaleNormal="100" zoomScaleSheetLayoutView="100" workbookViewId="0" topLeftCell="A1">
      <selection pane="topLeft" activeCell="C109" sqref="C109"/>
    </sheetView>
  </sheetViews>
  <sheetFormatPr defaultColWidth="14.5942857142857" defaultRowHeight="14.25"/>
  <cols>
    <col min="1" max="1" width="20.5714285714286" style="6" customWidth="1"/>
    <col min="2" max="2" width="56.8571428571429" style="7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8" customWidth="1"/>
    <col min="7" max="7" width="24.2857142857143" customWidth="1"/>
    <col min="8" max="8" width="4.14285714285714" customWidth="1"/>
  </cols>
  <sheetData>
    <row r="1" spans="1:7" s="2" customFormat="1" ht="15" customHeight="1">
      <c r="A1" s="9"/>
      <c r="B1" s="10" t="s">
        <v>0</v>
      </c>
      <c r="C1" s="85" t="s">
        <v>1</v>
      </c>
      <c r="D1" s="85"/>
      <c r="E1" s="85"/>
      <c r="F1" s="85"/>
      <c r="G1" s="59"/>
    </row>
    <row r="2" spans="1:7" s="2" customFormat="1" ht="15" customHeight="1">
      <c r="A2" s="11"/>
      <c r="B2" s="12" t="s">
        <v>2</v>
      </c>
      <c r="C2" s="13"/>
      <c r="D2" s="14"/>
      <c r="E2" s="14"/>
      <c r="F2" s="15"/>
      <c r="G2" s="60"/>
    </row>
    <row r="3" spans="1:7" s="2" customFormat="1" ht="15" customHeight="1" thickBot="1">
      <c r="A3" s="11"/>
      <c r="B3" s="16" t="s">
        <v>3</v>
      </c>
      <c r="C3" s="86" t="s">
        <v>79</v>
      </c>
      <c r="D3" s="86"/>
      <c r="E3" s="86"/>
      <c r="F3" s="86"/>
      <c r="G3" s="60"/>
    </row>
    <row r="4" spans="1:7" s="2" customFormat="1" ht="15" customHeight="1" thickBot="1">
      <c r="A4" s="11"/>
      <c r="B4" s="87"/>
      <c r="C4" s="86"/>
      <c r="D4" s="86"/>
      <c r="E4" s="86"/>
      <c r="F4" s="86"/>
      <c r="G4" s="60"/>
    </row>
    <row r="5" spans="1:7" s="2" customFormat="1" ht="15" customHeight="1" thickBot="1">
      <c r="A5" s="11"/>
      <c r="B5" s="87"/>
      <c r="C5" s="86"/>
      <c r="D5" s="86"/>
      <c r="E5" s="86"/>
      <c r="F5" s="86"/>
      <c r="G5" s="60"/>
    </row>
    <row r="6" spans="1:7" s="2" customFormat="1" ht="15" customHeight="1">
      <c r="A6" s="11"/>
      <c r="B6" s="17" t="s">
        <v>4</v>
      </c>
      <c r="C6" s="88" t="s">
        <v>5</v>
      </c>
      <c r="D6" s="88"/>
      <c r="E6" s="88"/>
      <c r="F6" s="18"/>
      <c r="G6" s="60"/>
    </row>
    <row r="7" spans="1:7" s="2" customFormat="1" ht="14.65" thickBot="1">
      <c r="A7" s="11"/>
      <c r="B7" s="89" t="s">
        <v>80</v>
      </c>
      <c r="C7" s="90" t="s">
        <v>6</v>
      </c>
      <c r="D7" s="90"/>
      <c r="E7" s="90"/>
      <c r="F7" s="19"/>
      <c r="G7" s="60"/>
    </row>
    <row r="8" spans="1:7" s="2" customFormat="1" ht="14.65" thickBot="1">
      <c r="A8" s="11"/>
      <c r="B8" s="89"/>
      <c r="C8" s="90" t="s">
        <v>7</v>
      </c>
      <c r="D8" s="90"/>
      <c r="E8" s="90"/>
      <c r="F8" s="20"/>
      <c r="G8" s="60"/>
    </row>
    <row r="9" spans="1:7" s="2" customFormat="1" ht="21.95" customHeight="1" thickBot="1">
      <c r="A9" s="11"/>
      <c r="B9" s="89"/>
      <c r="C9" s="91" t="s">
        <v>8</v>
      </c>
      <c r="D9" s="91"/>
      <c r="E9" s="91"/>
      <c r="F9" s="21"/>
      <c r="G9" s="61"/>
    </row>
    <row r="10" spans="1:7" s="2" customFormat="1" ht="15" customHeight="1">
      <c r="A10" s="11"/>
      <c r="B10" s="10" t="s">
        <v>9</v>
      </c>
      <c r="C10" s="85" t="s">
        <v>10</v>
      </c>
      <c r="D10" s="85"/>
      <c r="E10" s="85"/>
      <c r="F10" s="85"/>
      <c r="G10" s="22" t="s">
        <v>11</v>
      </c>
    </row>
    <row r="11" spans="1:7" s="2" customFormat="1" ht="15" customHeight="1" thickBot="1">
      <c r="A11" s="11"/>
      <c r="B11" s="93"/>
      <c r="C11" s="94"/>
      <c r="D11" s="95"/>
      <c r="E11" s="95"/>
      <c r="F11" s="96"/>
      <c r="G11" s="100"/>
    </row>
    <row r="12" spans="1:7" s="2" customFormat="1" ht="15" customHeight="1" thickBot="1">
      <c r="A12" s="23"/>
      <c r="B12" s="93"/>
      <c r="C12" s="97"/>
      <c r="D12" s="98"/>
      <c r="E12" s="98"/>
      <c r="F12" s="99"/>
      <c r="G12" s="101"/>
    </row>
    <row r="13" spans="1:6" s="3" customFormat="1" ht="15" customHeight="1" thickBot="1">
      <c r="A13" s="24"/>
      <c r="B13" s="25"/>
      <c r="D13" s="25"/>
      <c r="F13" s="26"/>
    </row>
    <row r="14" spans="1:7" s="2" customFormat="1" ht="15" customHeight="1" thickBot="1">
      <c r="A14" s="102" t="s">
        <v>12</v>
      </c>
      <c r="B14" s="103"/>
      <c r="C14" s="103"/>
      <c r="D14" s="103"/>
      <c r="E14" s="103"/>
      <c r="F14" s="103"/>
      <c r="G14" s="104"/>
    </row>
    <row r="15" spans="1:7" s="2" customFormat="1" ht="15" customHeight="1" thickBot="1">
      <c r="A15" s="27"/>
      <c r="B15" s="28"/>
      <c r="C15" s="29"/>
      <c r="D15" s="29"/>
      <c r="E15" s="29"/>
      <c r="F15" s="30"/>
      <c r="G15" s="29"/>
    </row>
    <row r="16" spans="1:7" s="4" customFormat="1" ht="40.5" customHeight="1" thickBot="1">
      <c r="A16" s="68" t="s">
        <v>13</v>
      </c>
      <c r="B16" s="69" t="s">
        <v>14</v>
      </c>
      <c r="C16" s="69" t="s">
        <v>15</v>
      </c>
      <c r="D16" s="69" t="s">
        <v>16</v>
      </c>
      <c r="E16" s="69" t="s">
        <v>17</v>
      </c>
      <c r="F16" s="69" t="s">
        <v>18</v>
      </c>
      <c r="G16" s="70" t="s">
        <v>19</v>
      </c>
    </row>
    <row r="17" spans="1:7" s="3" customFormat="1" ht="26.25">
      <c r="A17" s="31"/>
      <c r="B17" s="32" t="str">
        <f>+B7</f>
        <v>Construcción en obra gris del Centro Comunitario Cultural en la localidad de Los Volcanes, municipio de Atenguillo, Jalisco. Primera etapa.</v>
      </c>
      <c r="C17" s="33"/>
      <c r="D17" s="33"/>
      <c r="E17" s="33"/>
      <c r="F17" s="33"/>
      <c r="G17" s="34">
        <f>G19+G25+G37+G60+G72+G92</f>
        <v>0</v>
      </c>
    </row>
    <row r="18" spans="1:7" s="3" customFormat="1" ht="13.15">
      <c r="A18" s="31"/>
      <c r="B18" s="32"/>
      <c r="C18" s="33"/>
      <c r="D18" s="33"/>
      <c r="E18" s="33"/>
      <c r="F18" s="33"/>
      <c r="G18" s="34"/>
    </row>
    <row r="19" spans="1:7" s="2" customFormat="1" ht="15.75" customHeight="1">
      <c r="A19" s="35" t="s">
        <v>20</v>
      </c>
      <c r="B19" s="36" t="s">
        <v>81</v>
      </c>
      <c r="C19" s="37"/>
      <c r="D19" s="38"/>
      <c r="E19" s="72"/>
      <c r="F19" s="39"/>
      <c r="G19" s="34">
        <f>SUM(G20:G24)</f>
        <v>0</v>
      </c>
    </row>
    <row r="20" spans="1:7" s="5" customFormat="1" ht="40.5">
      <c r="A20" s="40" t="s">
        <v>54</v>
      </c>
      <c r="B20" s="41" t="s">
        <v>82</v>
      </c>
      <c r="C20" s="42" t="s">
        <v>21</v>
      </c>
      <c r="D20" s="43">
        <v>702.19</v>
      </c>
      <c r="E20" s="44"/>
      <c r="F20" s="45" t="str">
        <f t="array" ref="F20">+numtext(E20)</f>
        <v>CERO PESOS 00/100 M.N.</v>
      </c>
      <c r="G20" s="46">
        <f t="shared" si="0" ref="G20:G22">+ROUND(D20*E20,2)</f>
        <v>0</v>
      </c>
    </row>
    <row r="21" spans="1:7" s="5" customFormat="1" ht="30.4">
      <c r="A21" s="40" t="s">
        <v>55</v>
      </c>
      <c r="B21" s="41" t="s">
        <v>83</v>
      </c>
      <c r="C21" s="42" t="s">
        <v>21</v>
      </c>
      <c r="D21" s="43">
        <v>702.19</v>
      </c>
      <c r="E21" s="44"/>
      <c r="F21" s="45" t="str">
        <f t="array" ref="F21">+numtext(E21)</f>
        <v>CERO PESOS 00/100 M.N.</v>
      </c>
      <c r="G21" s="46">
        <f t="shared" si="0"/>
        <v>0</v>
      </c>
    </row>
    <row r="22" spans="1:7" s="5" customFormat="1" ht="60.75">
      <c r="A22" s="40" t="s">
        <v>56</v>
      </c>
      <c r="B22" s="41" t="s">
        <v>84</v>
      </c>
      <c r="C22" s="42" t="s">
        <v>21</v>
      </c>
      <c r="D22" s="43">
        <v>702.19</v>
      </c>
      <c r="E22" s="44"/>
      <c r="F22" s="45" t="str">
        <f t="array" ref="F22">+numtext(E22)</f>
        <v>CERO PESOS 00/100 M.N.</v>
      </c>
      <c r="G22" s="46">
        <f t="shared" si="0"/>
        <v>0</v>
      </c>
    </row>
    <row r="23" spans="1:7" s="5" customFormat="1" ht="30.4">
      <c r="A23" s="40" t="s">
        <v>57</v>
      </c>
      <c r="B23" s="41" t="s">
        <v>85</v>
      </c>
      <c r="C23" s="42" t="s">
        <v>27</v>
      </c>
      <c r="D23" s="43">
        <v>140.44</v>
      </c>
      <c r="E23" s="44"/>
      <c r="F23" s="45" t="str">
        <f t="array" ref="F23">+numtext(E23)</f>
        <v>CERO PESOS 00/100 M.N.</v>
      </c>
      <c r="G23" s="46">
        <f t="shared" si="1" ref="G23:G24">+ROUND(D23*E23,2)</f>
        <v>0</v>
      </c>
    </row>
    <row r="24" spans="1:7" s="5" customFormat="1" ht="30.4">
      <c r="A24" s="40" t="s">
        <v>58</v>
      </c>
      <c r="B24" s="41" t="s">
        <v>86</v>
      </c>
      <c r="C24" s="42" t="s">
        <v>87</v>
      </c>
      <c r="D24" s="43">
        <v>1404.38</v>
      </c>
      <c r="E24" s="44"/>
      <c r="F24" s="45" t="str">
        <f t="array" ref="F24">+numtext(E24)</f>
        <v>CERO PESOS 00/100 M.N.</v>
      </c>
      <c r="G24" s="46">
        <f t="shared" si="1"/>
        <v>0</v>
      </c>
    </row>
    <row r="25" spans="1:7" s="3" customFormat="1" ht="14.25">
      <c r="A25" s="35" t="s">
        <v>88</v>
      </c>
      <c r="B25" s="36" t="s">
        <v>89</v>
      </c>
      <c r="C25" s="37"/>
      <c r="D25" s="38"/>
      <c r="E25" s="72"/>
      <c r="F25" s="39"/>
      <c r="G25" s="34">
        <f>SUM(G26:G36)</f>
        <v>0</v>
      </c>
    </row>
    <row r="26" spans="1:7" s="5" customFormat="1" ht="40.5">
      <c r="A26" s="40" t="s">
        <v>59</v>
      </c>
      <c r="B26" s="41" t="s">
        <v>91</v>
      </c>
      <c r="C26" s="42" t="s">
        <v>27</v>
      </c>
      <c r="D26" s="43">
        <v>215.95</v>
      </c>
      <c r="E26" s="44"/>
      <c r="F26" s="45" t="str">
        <f t="array" ref="F26">+numtext(E26)</f>
        <v>CERO PESOS 00/100 M.N.</v>
      </c>
      <c r="G26" s="46">
        <f t="shared" si="2" ref="G26:G36">+ROUND(D26*E26,2)</f>
        <v>0</v>
      </c>
    </row>
    <row r="27" spans="1:7" s="5" customFormat="1" ht="40.5">
      <c r="A27" s="40" t="s">
        <v>60</v>
      </c>
      <c r="B27" s="41" t="s">
        <v>93</v>
      </c>
      <c r="C27" s="42" t="s">
        <v>27</v>
      </c>
      <c r="D27" s="43">
        <v>503.86</v>
      </c>
      <c r="E27" s="44"/>
      <c r="F27" s="45" t="str">
        <f t="array" ref="F27">+numtext(E27)</f>
        <v>CERO PESOS 00/100 M.N.</v>
      </c>
      <c r="G27" s="46">
        <f t="shared" si="2"/>
        <v>0</v>
      </c>
    </row>
    <row r="28" spans="1:7" s="5" customFormat="1" ht="30.4">
      <c r="A28" s="40" t="s">
        <v>61</v>
      </c>
      <c r="B28" s="41" t="s">
        <v>85</v>
      </c>
      <c r="C28" s="42" t="s">
        <v>27</v>
      </c>
      <c r="D28" s="43">
        <v>719.81</v>
      </c>
      <c r="E28" s="44"/>
      <c r="F28" s="45" t="str">
        <f t="array" ref="F28">+numtext(E28)</f>
        <v>CERO PESOS 00/100 M.N.</v>
      </c>
      <c r="G28" s="46">
        <f t="shared" si="2"/>
        <v>0</v>
      </c>
    </row>
    <row r="29" spans="1:7" s="5" customFormat="1" ht="30.4">
      <c r="A29" s="40" t="s">
        <v>62</v>
      </c>
      <c r="B29" s="41" t="s">
        <v>86</v>
      </c>
      <c r="C29" s="42" t="s">
        <v>87</v>
      </c>
      <c r="D29" s="43">
        <v>6478.26</v>
      </c>
      <c r="E29" s="44"/>
      <c r="F29" s="45" t="str">
        <f t="array" ref="F29">+numtext(E29)</f>
        <v>CERO PESOS 00/100 M.N.</v>
      </c>
      <c r="G29" s="46">
        <f t="shared" si="2"/>
        <v>0</v>
      </c>
    </row>
    <row r="30" spans="1:7" s="5" customFormat="1" ht="30.4">
      <c r="A30" s="40" t="s">
        <v>63</v>
      </c>
      <c r="B30" s="41" t="s">
        <v>43</v>
      </c>
      <c r="C30" s="42" t="s">
        <v>21</v>
      </c>
      <c r="D30" s="43">
        <v>599.84</v>
      </c>
      <c r="E30" s="44"/>
      <c r="F30" s="45" t="str">
        <f t="array" ref="F30">+numtext(E30)</f>
        <v>CERO PESOS 00/100 M.N.</v>
      </c>
      <c r="G30" s="46">
        <f t="shared" si="2"/>
        <v>0</v>
      </c>
    </row>
    <row r="31" spans="1:7" s="5" customFormat="1" ht="50.65">
      <c r="A31" s="40" t="s">
        <v>64</v>
      </c>
      <c r="B31" s="41" t="s">
        <v>45</v>
      </c>
      <c r="C31" s="42" t="s">
        <v>28</v>
      </c>
      <c r="D31" s="43">
        <v>21627.21</v>
      </c>
      <c r="E31" s="44"/>
      <c r="F31" s="45" t="str">
        <f t="array" ref="F31">+numtext(E31)</f>
        <v>CERO PESOS 00/100 M.N.</v>
      </c>
      <c r="G31" s="46">
        <f t="shared" si="2"/>
        <v>0</v>
      </c>
    </row>
    <row r="32" spans="1:7" s="5" customFormat="1" ht="30.4">
      <c r="A32" s="40" t="s">
        <v>65</v>
      </c>
      <c r="B32" s="41" t="s">
        <v>99</v>
      </c>
      <c r="C32" s="42" t="s">
        <v>21</v>
      </c>
      <c r="D32" s="43">
        <v>1139.70</v>
      </c>
      <c r="E32" s="44"/>
      <c r="F32" s="45" t="str">
        <f t="array" ref="F32">+numtext(E32)</f>
        <v>CERO PESOS 00/100 M.N.</v>
      </c>
      <c r="G32" s="46">
        <f t="shared" si="2"/>
        <v>0</v>
      </c>
    </row>
    <row r="33" spans="1:7" s="5" customFormat="1" ht="50.65">
      <c r="A33" s="40" t="s">
        <v>66</v>
      </c>
      <c r="B33" s="41" t="s">
        <v>101</v>
      </c>
      <c r="C33" s="42" t="s">
        <v>27</v>
      </c>
      <c r="D33" s="43">
        <v>269.93</v>
      </c>
      <c r="E33" s="44"/>
      <c r="F33" s="45" t="str">
        <f t="array" ref="F33">+numtext(E33)</f>
        <v>CERO PESOS 00/100 M.N.</v>
      </c>
      <c r="G33" s="46">
        <f t="shared" si="2"/>
        <v>0</v>
      </c>
    </row>
    <row r="34" spans="1:7" s="5" customFormat="1" ht="30.4">
      <c r="A34" s="40" t="s">
        <v>67</v>
      </c>
      <c r="B34" s="41" t="s">
        <v>103</v>
      </c>
      <c r="C34" s="42" t="s">
        <v>27</v>
      </c>
      <c r="D34" s="43">
        <v>239.94</v>
      </c>
      <c r="E34" s="44"/>
      <c r="F34" s="45" t="str">
        <f t="array" ref="F34">+numtext(E34)</f>
        <v>CERO PESOS 00/100 M.N.</v>
      </c>
      <c r="G34" s="46">
        <f t="shared" si="2"/>
        <v>0</v>
      </c>
    </row>
    <row r="35" spans="1:7" s="5" customFormat="1" ht="40.5">
      <c r="A35" s="40" t="s">
        <v>68</v>
      </c>
      <c r="B35" s="41" t="s">
        <v>105</v>
      </c>
      <c r="C35" s="42" t="s">
        <v>29</v>
      </c>
      <c r="D35" s="80">
        <v>94.02</v>
      </c>
      <c r="E35" s="44"/>
      <c r="F35" s="45" t="str">
        <f t="array" ref="F35">+numtext(E35)</f>
        <v>CERO PESOS 00/100 M.N.</v>
      </c>
      <c r="G35" s="46">
        <f t="shared" si="2"/>
        <v>0</v>
      </c>
    </row>
    <row r="36" spans="1:7" s="5" customFormat="1" ht="40.5">
      <c r="A36" s="40" t="s">
        <v>70</v>
      </c>
      <c r="B36" s="73" t="s">
        <v>106</v>
      </c>
      <c r="C36" s="81" t="s">
        <v>29</v>
      </c>
      <c r="D36" s="80">
        <v>7.05</v>
      </c>
      <c r="E36" s="44"/>
      <c r="F36" s="45" t="str">
        <f t="array" ref="F36">+numtext(E36)</f>
        <v>CERO PESOS 00/100 M.N.</v>
      </c>
      <c r="G36" s="46">
        <f t="shared" si="2"/>
        <v>0</v>
      </c>
    </row>
    <row r="37" spans="1:7" s="2" customFormat="1" ht="14.25">
      <c r="A37" s="35" t="s">
        <v>109</v>
      </c>
      <c r="B37" s="36" t="s">
        <v>69</v>
      </c>
      <c r="C37" s="37"/>
      <c r="D37" s="38"/>
      <c r="E37" s="72"/>
      <c r="F37" s="39"/>
      <c r="G37" s="34">
        <f>G38+G49+G53</f>
        <v>0</v>
      </c>
    </row>
    <row r="38" spans="1:7" s="2" customFormat="1" ht="14.25">
      <c r="A38" s="47" t="s">
        <v>110</v>
      </c>
      <c r="B38" s="48" t="s">
        <v>30</v>
      </c>
      <c r="C38" s="49"/>
      <c r="D38" s="50"/>
      <c r="E38" s="71"/>
      <c r="F38" s="45"/>
      <c r="G38" s="51">
        <f>SUM(G39:G48)</f>
        <v>0</v>
      </c>
    </row>
    <row r="39" spans="1:7" s="5" customFormat="1" ht="50.65">
      <c r="A39" s="40" t="s">
        <v>71</v>
      </c>
      <c r="B39" s="41" t="s">
        <v>31</v>
      </c>
      <c r="C39" s="42" t="s">
        <v>21</v>
      </c>
      <c r="D39" s="43">
        <v>107.92</v>
      </c>
      <c r="E39" s="44"/>
      <c r="F39" s="45" t="str">
        <f t="array" ref="F39">+numtext(E39)</f>
        <v>CERO PESOS 00/100 M.N.</v>
      </c>
      <c r="G39" s="46">
        <f t="shared" si="3" ref="G39:G48">+ROUND(D39*E39,2)</f>
        <v>0</v>
      </c>
    </row>
    <row r="40" spans="1:7" s="5" customFormat="1" ht="60.75">
      <c r="A40" s="40" t="s">
        <v>72</v>
      </c>
      <c r="B40" s="41" t="s">
        <v>32</v>
      </c>
      <c r="C40" s="42" t="s">
        <v>29</v>
      </c>
      <c r="D40" s="43">
        <v>239.83</v>
      </c>
      <c r="E40" s="44"/>
      <c r="F40" s="45" t="str">
        <f t="array" ref="F40">+numtext(E40)</f>
        <v>CERO PESOS 00/100 M.N.</v>
      </c>
      <c r="G40" s="46">
        <f t="shared" si="3"/>
        <v>0</v>
      </c>
    </row>
    <row r="41" spans="1:7" s="5" customFormat="1" ht="91.15">
      <c r="A41" s="40" t="s">
        <v>73</v>
      </c>
      <c r="B41" s="73" t="s">
        <v>33</v>
      </c>
      <c r="C41" s="42" t="s">
        <v>29</v>
      </c>
      <c r="D41" s="43">
        <v>239.83</v>
      </c>
      <c r="E41" s="44"/>
      <c r="F41" s="45" t="str">
        <f t="array" ref="F41">+numtext(E41)</f>
        <v>CERO PESOS 00/100 M.N.</v>
      </c>
      <c r="G41" s="46">
        <f t="shared" si="3"/>
        <v>0</v>
      </c>
    </row>
    <row r="42" spans="1:7" s="5" customFormat="1" ht="50.65">
      <c r="A42" s="40" t="s">
        <v>74</v>
      </c>
      <c r="B42" s="73" t="s">
        <v>34</v>
      </c>
      <c r="C42" s="42" t="s">
        <v>21</v>
      </c>
      <c r="D42" s="43">
        <v>532.94</v>
      </c>
      <c r="E42" s="44"/>
      <c r="F42" s="45" t="str">
        <f t="array" ref="F42">+numtext(E42)</f>
        <v>CERO PESOS 00/100 M.N.</v>
      </c>
      <c r="G42" s="46">
        <f t="shared" si="3"/>
        <v>0</v>
      </c>
    </row>
    <row r="43" spans="1:7" s="5" customFormat="1" ht="50.65">
      <c r="A43" s="40" t="s">
        <v>75</v>
      </c>
      <c r="B43" s="41" t="s">
        <v>35</v>
      </c>
      <c r="C43" s="42" t="s">
        <v>36</v>
      </c>
      <c r="D43" s="43">
        <v>600.96</v>
      </c>
      <c r="E43" s="44"/>
      <c r="F43" s="45" t="str">
        <f t="array" ref="F43">+numtext(E43)</f>
        <v>CERO PESOS 00/100 M.N.</v>
      </c>
      <c r="G43" s="46">
        <f t="shared" si="3"/>
        <v>0</v>
      </c>
    </row>
    <row r="44" spans="1:7" s="5" customFormat="1" ht="40.5">
      <c r="A44" s="40" t="s">
        <v>76</v>
      </c>
      <c r="B44" s="41" t="s">
        <v>37</v>
      </c>
      <c r="C44" s="42" t="s">
        <v>29</v>
      </c>
      <c r="D44" s="43">
        <v>558.09</v>
      </c>
      <c r="E44" s="44"/>
      <c r="F44" s="45" t="str">
        <f t="array" ref="F44">+numtext(E44)</f>
        <v>CERO PESOS 00/100 M.N.</v>
      </c>
      <c r="G44" s="46">
        <f t="shared" si="3"/>
        <v>0</v>
      </c>
    </row>
    <row r="45" spans="1:7" s="5" customFormat="1" ht="70.9">
      <c r="A45" s="40" t="s">
        <v>77</v>
      </c>
      <c r="B45" s="78" t="s">
        <v>38</v>
      </c>
      <c r="C45" s="42" t="s">
        <v>29</v>
      </c>
      <c r="D45" s="43">
        <v>439.24</v>
      </c>
      <c r="E45" s="44"/>
      <c r="F45" s="45" t="str">
        <f t="array" ref="F45">+numtext(E45)</f>
        <v>CERO PESOS 00/100 M.N.</v>
      </c>
      <c r="G45" s="46">
        <f t="shared" si="3"/>
        <v>0</v>
      </c>
    </row>
    <row r="46" spans="1:7" s="5" customFormat="1" ht="81">
      <c r="A46" s="40" t="s">
        <v>78</v>
      </c>
      <c r="B46" s="41" t="s">
        <v>52</v>
      </c>
      <c r="C46" s="42" t="s">
        <v>29</v>
      </c>
      <c r="D46" s="43">
        <v>15.10</v>
      </c>
      <c r="E46" s="44"/>
      <c r="F46" s="45" t="str">
        <f t="array" ref="F46">+numtext(E46)</f>
        <v>CERO PESOS 00/100 M.N.</v>
      </c>
      <c r="G46" s="46">
        <f t="shared" si="3"/>
        <v>0</v>
      </c>
    </row>
    <row r="47" spans="1:7" s="5" customFormat="1" ht="50.65">
      <c r="A47" s="40" t="s">
        <v>170</v>
      </c>
      <c r="B47" s="78" t="s">
        <v>39</v>
      </c>
      <c r="C47" s="42" t="s">
        <v>28</v>
      </c>
      <c r="D47" s="43">
        <v>1800.87</v>
      </c>
      <c r="E47" s="79"/>
      <c r="F47" s="45" t="str" cm="1">
        <f t="array" ref="F47">+numtext(E47)</f>
        <v>CERO PESOS 00/100 M.N.</v>
      </c>
      <c r="G47" s="46">
        <f t="shared" si="3"/>
        <v>0</v>
      </c>
    </row>
    <row r="48" spans="1:7" s="5" customFormat="1" ht="40.5">
      <c r="A48" s="40" t="s">
        <v>171</v>
      </c>
      <c r="B48" s="41" t="s">
        <v>40</v>
      </c>
      <c r="C48" s="42" t="s">
        <v>27</v>
      </c>
      <c r="D48" s="43">
        <v>60.42</v>
      </c>
      <c r="E48" s="44"/>
      <c r="F48" s="45" t="str">
        <f t="array" ref="F48">+numtext(E48)</f>
        <v>CERO PESOS 00/100 M.N.</v>
      </c>
      <c r="G48" s="46">
        <f t="shared" si="3"/>
        <v>0</v>
      </c>
    </row>
    <row r="49" spans="1:7" s="77" customFormat="1" ht="14.25">
      <c r="A49" s="47" t="s">
        <v>111</v>
      </c>
      <c r="B49" s="48" t="s">
        <v>44</v>
      </c>
      <c r="C49" s="49"/>
      <c r="D49" s="50"/>
      <c r="E49" s="71"/>
      <c r="F49" s="45"/>
      <c r="G49" s="51">
        <f>SUM(G50:G52)</f>
        <v>0</v>
      </c>
    </row>
    <row r="50" spans="1:10" s="77" customFormat="1" ht="50.65">
      <c r="A50" s="40" t="s">
        <v>172</v>
      </c>
      <c r="B50" s="78" t="s">
        <v>45</v>
      </c>
      <c r="C50" s="42" t="s">
        <v>28</v>
      </c>
      <c r="D50" s="43">
        <v>1112.20</v>
      </c>
      <c r="E50" s="79"/>
      <c r="F50" s="45" t="str">
        <f t="array" ref="F50">+numtext(E50)</f>
        <v>CERO PESOS 00/100 M.N.</v>
      </c>
      <c r="G50" s="46">
        <f>+ROUND(D50*E50,2)</f>
        <v>0</v>
      </c>
      <c r="I50" s="5"/>
      <c r="J50" s="5"/>
    </row>
    <row r="51" spans="1:7" s="5" customFormat="1" ht="40.5">
      <c r="A51" s="40" t="s">
        <v>173</v>
      </c>
      <c r="B51" s="78" t="s">
        <v>46</v>
      </c>
      <c r="C51" s="42" t="s">
        <v>21</v>
      </c>
      <c r="D51" s="43">
        <v>83.85</v>
      </c>
      <c r="E51" s="79"/>
      <c r="F51" s="45" t="str">
        <f t="array" ref="F51">+numtext(E51)</f>
        <v>CERO PESOS 00/100 M.N.</v>
      </c>
      <c r="G51" s="46">
        <f>+ROUND(D51*E51,2)</f>
        <v>0</v>
      </c>
    </row>
    <row r="52" spans="1:7" s="5" customFormat="1" ht="50.65">
      <c r="A52" s="40" t="s">
        <v>174</v>
      </c>
      <c r="B52" s="78" t="s">
        <v>47</v>
      </c>
      <c r="C52" s="42" t="s">
        <v>27</v>
      </c>
      <c r="D52" s="43">
        <v>6.98</v>
      </c>
      <c r="E52" s="44"/>
      <c r="F52" s="45" t="str">
        <f t="array" ref="F52">+numtext(E52)</f>
        <v>CERO PESOS 00/100 M.N.</v>
      </c>
      <c r="G52" s="46">
        <f>+ROUND(D52*E52,2)</f>
        <v>0</v>
      </c>
    </row>
    <row r="53" spans="1:7" s="77" customFormat="1" ht="14.25">
      <c r="A53" s="47" t="s">
        <v>112</v>
      </c>
      <c r="B53" s="48" t="s">
        <v>107</v>
      </c>
      <c r="C53" s="49"/>
      <c r="D53" s="50"/>
      <c r="E53" s="71"/>
      <c r="F53" s="45"/>
      <c r="G53" s="51">
        <f>SUM(G54:G59)</f>
        <v>0</v>
      </c>
    </row>
    <row r="54" spans="1:7" s="5" customFormat="1" ht="50.65">
      <c r="A54" s="40" t="s">
        <v>118</v>
      </c>
      <c r="B54" s="78" t="s">
        <v>45</v>
      </c>
      <c r="C54" s="42" t="s">
        <v>28</v>
      </c>
      <c r="D54" s="43">
        <v>4206.01</v>
      </c>
      <c r="E54" s="79"/>
      <c r="F54" s="45" t="str">
        <f t="array" ref="F54">+numtext(E54)</f>
        <v>CERO PESOS 00/100 M.N.</v>
      </c>
      <c r="G54" s="46">
        <f t="shared" si="4" ref="G54:G59">+ROUND(D54*E54,2)</f>
        <v>0</v>
      </c>
    </row>
    <row r="55" spans="1:7" s="5" customFormat="1" ht="70.9">
      <c r="A55" s="40" t="s">
        <v>120</v>
      </c>
      <c r="B55" s="41" t="s">
        <v>48</v>
      </c>
      <c r="C55" s="42" t="s">
        <v>21</v>
      </c>
      <c r="D55" s="43">
        <v>703.75</v>
      </c>
      <c r="E55" s="44"/>
      <c r="F55" s="45" t="str">
        <f t="array" ref="F55">+numtext(E55)</f>
        <v>CERO PESOS 00/100 M.N.</v>
      </c>
      <c r="G55" s="46">
        <f t="shared" si="4"/>
        <v>0</v>
      </c>
    </row>
    <row r="56" spans="1:7" s="5" customFormat="1" ht="40.5">
      <c r="A56" s="40" t="s">
        <v>122</v>
      </c>
      <c r="B56" s="73" t="s">
        <v>49</v>
      </c>
      <c r="C56" s="42" t="s">
        <v>29</v>
      </c>
      <c r="D56" s="43">
        <v>39.63</v>
      </c>
      <c r="E56" s="44"/>
      <c r="F56" s="45" t="str">
        <f t="array" ref="F56">+numtext(E56)</f>
        <v>CERO PESOS 00/100 M.N.</v>
      </c>
      <c r="G56" s="46">
        <f t="shared" si="4"/>
        <v>0</v>
      </c>
    </row>
    <row r="57" spans="1:7" s="5" customFormat="1" ht="50.65">
      <c r="A57" s="40" t="s">
        <v>124</v>
      </c>
      <c r="B57" s="73" t="s">
        <v>47</v>
      </c>
      <c r="C57" s="42" t="s">
        <v>27</v>
      </c>
      <c r="D57" s="43">
        <v>30.93</v>
      </c>
      <c r="E57" s="44"/>
      <c r="F57" s="45" t="str">
        <f t="array" ref="F57">+numtext(E57)</f>
        <v>CERO PESOS 00/100 M.N.</v>
      </c>
      <c r="G57" s="46">
        <f t="shared" si="4"/>
        <v>0</v>
      </c>
    </row>
    <row r="58" spans="1:7" s="5" customFormat="1" ht="40.5">
      <c r="A58" s="40" t="s">
        <v>126</v>
      </c>
      <c r="B58" s="73" t="s">
        <v>50</v>
      </c>
      <c r="C58" s="42" t="s">
        <v>27</v>
      </c>
      <c r="D58" s="43">
        <v>145</v>
      </c>
      <c r="E58" s="44"/>
      <c r="F58" s="45" t="str">
        <f t="array" ref="F58">+numtext(E58)</f>
        <v>CERO PESOS 00/100 M.N.</v>
      </c>
      <c r="G58" s="46">
        <f t="shared" si="4"/>
        <v>0</v>
      </c>
    </row>
    <row r="59" spans="1:7" s="5" customFormat="1" ht="40.5">
      <c r="A59" s="40" t="s">
        <v>128</v>
      </c>
      <c r="B59" s="73" t="s">
        <v>51</v>
      </c>
      <c r="C59" s="42" t="s">
        <v>21</v>
      </c>
      <c r="D59" s="43">
        <v>703.75</v>
      </c>
      <c r="E59" s="44"/>
      <c r="F59" s="45" t="str">
        <f t="array" ref="F59">+numtext(E59)</f>
        <v>CERO PESOS 00/100 M.N.</v>
      </c>
      <c r="G59" s="46">
        <f t="shared" si="4"/>
        <v>0</v>
      </c>
    </row>
    <row r="60" spans="1:7" s="2" customFormat="1" ht="14.25">
      <c r="A60" s="35" t="s">
        <v>113</v>
      </c>
      <c r="B60" s="36" t="s">
        <v>53</v>
      </c>
      <c r="C60" s="37"/>
      <c r="D60" s="38"/>
      <c r="E60" s="72"/>
      <c r="F60" s="39"/>
      <c r="G60" s="34">
        <f>G61+G65</f>
        <v>0</v>
      </c>
    </row>
    <row r="61" spans="1:7" s="77" customFormat="1" ht="14.25">
      <c r="A61" s="47" t="s">
        <v>114</v>
      </c>
      <c r="B61" s="48" t="s">
        <v>41</v>
      </c>
      <c r="C61" s="49"/>
      <c r="D61" s="50"/>
      <c r="E61" s="71"/>
      <c r="F61" s="45"/>
      <c r="G61" s="51">
        <f>SUM(G62:G64)</f>
        <v>0</v>
      </c>
    </row>
    <row r="62" spans="1:7" s="5" customFormat="1" ht="40.5">
      <c r="A62" s="40" t="s">
        <v>130</v>
      </c>
      <c r="B62" s="78" t="s">
        <v>42</v>
      </c>
      <c r="C62" s="42" t="s">
        <v>21</v>
      </c>
      <c r="D62" s="43">
        <v>2279.86</v>
      </c>
      <c r="E62" s="44"/>
      <c r="F62" s="45" t="str">
        <f t="array" ref="F62">+numtext(E62)</f>
        <v>CERO PESOS 00/100 M.N.</v>
      </c>
      <c r="G62" s="46">
        <f>+ROUND(D62*E62,2)</f>
        <v>0</v>
      </c>
    </row>
    <row r="63" spans="1:7" s="5" customFormat="1" ht="30.4">
      <c r="A63" s="40" t="s">
        <v>132</v>
      </c>
      <c r="B63" s="78" t="s">
        <v>176</v>
      </c>
      <c r="C63" s="42" t="s">
        <v>29</v>
      </c>
      <c r="D63" s="43">
        <v>683.96</v>
      </c>
      <c r="E63" s="44"/>
      <c r="F63" s="45" t="str">
        <f t="array" ref="F63">+numtext(E63)</f>
        <v>CERO PESOS 00/100 M.N.</v>
      </c>
      <c r="G63" s="46">
        <f>+ROUND(D63*E63,2)</f>
        <v>0</v>
      </c>
    </row>
    <row r="64" spans="1:10" s="77" customFormat="1" ht="50.65">
      <c r="A64" s="40" t="s">
        <v>134</v>
      </c>
      <c r="B64" s="78" t="s">
        <v>175</v>
      </c>
      <c r="C64" s="42" t="s">
        <v>21</v>
      </c>
      <c r="D64" s="43">
        <v>693.21</v>
      </c>
      <c r="E64" s="44"/>
      <c r="F64" s="45" t="str">
        <f t="array" ref="F64">+numtext(E64)</f>
        <v>CERO PESOS 00/100 M.N.</v>
      </c>
      <c r="G64" s="46">
        <f>+ROUND(D64*E64,2)</f>
        <v>0</v>
      </c>
      <c r="I64" s="5"/>
      <c r="J64" s="5"/>
    </row>
    <row r="65" spans="1:7" s="77" customFormat="1" ht="14.25">
      <c r="A65" s="47" t="s">
        <v>115</v>
      </c>
      <c r="B65" s="48" t="s">
        <v>108</v>
      </c>
      <c r="C65" s="49"/>
      <c r="D65" s="50"/>
      <c r="E65" s="71"/>
      <c r="F65" s="45"/>
      <c r="G65" s="51">
        <f>SUM(G66:G71)</f>
        <v>0</v>
      </c>
    </row>
    <row r="66" spans="1:7" s="5" customFormat="1" ht="50.65">
      <c r="A66" s="40" t="s">
        <v>136</v>
      </c>
      <c r="B66" s="78" t="s">
        <v>164</v>
      </c>
      <c r="C66" s="42" t="s">
        <v>29</v>
      </c>
      <c r="D66" s="43">
        <v>122.73</v>
      </c>
      <c r="E66" s="44"/>
      <c r="F66" s="45" t="str">
        <f t="array" ref="F66">+numtext(E66)</f>
        <v>CERO PESOS 00/100 M.N.</v>
      </c>
      <c r="G66" s="46">
        <f t="shared" si="5" ref="G66:G71">+ROUND(D66*E66,2)</f>
        <v>0</v>
      </c>
    </row>
    <row r="67" spans="1:7" s="5" customFormat="1" ht="60.75">
      <c r="A67" s="40" t="s">
        <v>138</v>
      </c>
      <c r="B67" s="78" t="s">
        <v>165</v>
      </c>
      <c r="C67" s="42" t="s">
        <v>21</v>
      </c>
      <c r="D67" s="43">
        <v>135</v>
      </c>
      <c r="E67" s="44"/>
      <c r="F67" s="45" t="str">
        <f t="array" ref="F67">+numtext(E67)</f>
        <v>CERO PESOS 00/100 M.N.</v>
      </c>
      <c r="G67" s="46">
        <f t="shared" si="5"/>
        <v>0</v>
      </c>
    </row>
    <row r="68" spans="1:7" s="5" customFormat="1" ht="50.65">
      <c r="A68" s="40" t="s">
        <v>140</v>
      </c>
      <c r="B68" s="78" t="s">
        <v>166</v>
      </c>
      <c r="C68" s="42" t="s">
        <v>142</v>
      </c>
      <c r="D68" s="43">
        <v>13</v>
      </c>
      <c r="E68" s="44"/>
      <c r="F68" s="45" t="str">
        <f t="array" ref="F68">+numtext(E68)</f>
        <v>CERO PESOS 00/100 M.N.</v>
      </c>
      <c r="G68" s="46">
        <f t="shared" si="5"/>
        <v>0</v>
      </c>
    </row>
    <row r="69" spans="1:7" s="5" customFormat="1" ht="40.5">
      <c r="A69" s="40" t="s">
        <v>143</v>
      </c>
      <c r="B69" s="78" t="s">
        <v>167</v>
      </c>
      <c r="C69" s="42" t="s">
        <v>21</v>
      </c>
      <c r="D69" s="43">
        <v>702.19</v>
      </c>
      <c r="E69" s="44"/>
      <c r="F69" s="45" t="str">
        <f t="array" ref="F69">+numtext(E69)</f>
        <v>CERO PESOS 00/100 M.N.</v>
      </c>
      <c r="G69" s="46">
        <f t="shared" si="5"/>
        <v>0</v>
      </c>
    </row>
    <row r="70" spans="1:7" s="5" customFormat="1" ht="60.75">
      <c r="A70" s="40" t="s">
        <v>145</v>
      </c>
      <c r="B70" s="78" t="s">
        <v>168</v>
      </c>
      <c r="C70" s="42" t="s">
        <v>21</v>
      </c>
      <c r="D70" s="43">
        <v>702.19</v>
      </c>
      <c r="E70" s="43"/>
      <c r="F70" s="45" t="str">
        <f t="array" ref="F70">+numtext(E70)</f>
        <v>CERO PESOS 00/100 M.N.</v>
      </c>
      <c r="G70" s="46">
        <f t="shared" si="5"/>
        <v>0</v>
      </c>
    </row>
    <row r="71" spans="1:7" s="5" customFormat="1" ht="60.75">
      <c r="A71" s="40" t="s">
        <v>147</v>
      </c>
      <c r="B71" s="78" t="s">
        <v>169</v>
      </c>
      <c r="C71" s="42" t="s">
        <v>29</v>
      </c>
      <c r="D71" s="43">
        <v>122.73</v>
      </c>
      <c r="E71" s="43"/>
      <c r="F71" s="45" t="str">
        <f t="array" ref="F71">+numtext(E71)</f>
        <v>CERO PESOS 00/100 M.N.</v>
      </c>
      <c r="G71" s="46">
        <f t="shared" si="5"/>
        <v>0</v>
      </c>
    </row>
    <row r="72" spans="1:7" s="77" customFormat="1" ht="14.25">
      <c r="A72" s="35" t="s">
        <v>116</v>
      </c>
      <c r="B72" s="36" t="s">
        <v>117</v>
      </c>
      <c r="C72" s="37"/>
      <c r="D72" s="38"/>
      <c r="E72" s="72"/>
      <c r="F72" s="39"/>
      <c r="G72" s="34">
        <f>SUM(G73:G91)</f>
        <v>0</v>
      </c>
    </row>
    <row r="73" spans="1:10" s="84" customFormat="1" ht="30.4">
      <c r="A73" s="40" t="s">
        <v>149</v>
      </c>
      <c r="B73" s="41" t="s">
        <v>119</v>
      </c>
      <c r="C73" s="82" t="s">
        <v>29</v>
      </c>
      <c r="D73" s="83">
        <v>136.95</v>
      </c>
      <c r="E73" s="79"/>
      <c r="F73" s="45" t="str" cm="1">
        <f t="array" ref="F73">+numtext(E73)</f>
        <v>CERO PESOS 00/100 M.N.</v>
      </c>
      <c r="G73" s="46">
        <f t="shared" si="6" ref="G73:G91">+ROUND(D73*E73,2)</f>
        <v>0</v>
      </c>
      <c r="H73" s="83"/>
      <c r="I73" s="5"/>
      <c r="J73" s="5"/>
    </row>
    <row r="74" spans="1:10" s="84" customFormat="1" ht="50.65">
      <c r="A74" s="40" t="s">
        <v>151</v>
      </c>
      <c r="B74" s="41" t="s">
        <v>121</v>
      </c>
      <c r="C74" s="82" t="s">
        <v>27</v>
      </c>
      <c r="D74" s="83">
        <v>162.98</v>
      </c>
      <c r="E74" s="79"/>
      <c r="F74" s="45" t="str" cm="1">
        <f t="array" ref="F74">+numtext(E74)</f>
        <v>CERO PESOS 00/100 M.N.</v>
      </c>
      <c r="G74" s="46">
        <f t="shared" si="6"/>
        <v>0</v>
      </c>
      <c r="H74" s="83"/>
      <c r="I74" s="5"/>
      <c r="J74" s="5"/>
    </row>
    <row r="75" spans="1:10" s="84" customFormat="1" ht="30.4">
      <c r="A75" s="40" t="s">
        <v>153</v>
      </c>
      <c r="B75" s="41" t="s">
        <v>123</v>
      </c>
      <c r="C75" s="82" t="s">
        <v>21</v>
      </c>
      <c r="D75" s="83">
        <v>111.77</v>
      </c>
      <c r="E75" s="79"/>
      <c r="F75" s="45" t="str" cm="1">
        <f t="array" ref="F75">+numtext(E75)</f>
        <v>CERO PESOS 00/100 M.N.</v>
      </c>
      <c r="G75" s="46">
        <f t="shared" si="6"/>
        <v>0</v>
      </c>
      <c r="H75" s="83"/>
      <c r="I75" s="5"/>
      <c r="J75" s="5"/>
    </row>
    <row r="76" spans="1:10" s="84" customFormat="1" ht="30.4">
      <c r="A76" s="40" t="s">
        <v>155</v>
      </c>
      <c r="B76" s="41" t="s">
        <v>125</v>
      </c>
      <c r="C76" s="82" t="s">
        <v>27</v>
      </c>
      <c r="D76" s="83">
        <v>11.18</v>
      </c>
      <c r="E76" s="79"/>
      <c r="F76" s="45" t="str" cm="1">
        <f t="array" ref="F76">+numtext(E76)</f>
        <v>CERO PESOS 00/100 M.N.</v>
      </c>
      <c r="G76" s="46">
        <f t="shared" si="6"/>
        <v>0</v>
      </c>
      <c r="H76" s="83"/>
      <c r="I76" s="5"/>
      <c r="J76" s="5"/>
    </row>
    <row r="77" spans="1:10" s="84" customFormat="1" ht="40.5">
      <c r="A77" s="40" t="s">
        <v>177</v>
      </c>
      <c r="B77" s="41" t="s">
        <v>127</v>
      </c>
      <c r="C77" s="82" t="s">
        <v>27</v>
      </c>
      <c r="D77" s="83">
        <v>35.55</v>
      </c>
      <c r="E77" s="79"/>
      <c r="F77" s="45" t="str" cm="1">
        <f t="array" ref="F77">+numtext(E77)</f>
        <v>CERO PESOS 00/100 M.N.</v>
      </c>
      <c r="G77" s="46">
        <f t="shared" si="6"/>
        <v>0</v>
      </c>
      <c r="H77" s="83"/>
      <c r="I77" s="5"/>
      <c r="J77" s="5"/>
    </row>
    <row r="78" spans="1:10" s="84" customFormat="1" ht="40.5">
      <c r="A78" s="40" t="s">
        <v>178</v>
      </c>
      <c r="B78" s="41" t="s">
        <v>129</v>
      </c>
      <c r="C78" s="82" t="s">
        <v>27</v>
      </c>
      <c r="D78" s="83">
        <v>103.68</v>
      </c>
      <c r="E78" s="79"/>
      <c r="F78" s="45" t="str" cm="1">
        <f t="array" ref="F78">+numtext(E78)</f>
        <v>CERO PESOS 00/100 M.N.</v>
      </c>
      <c r="G78" s="46">
        <f t="shared" si="6"/>
        <v>0</v>
      </c>
      <c r="H78" s="83"/>
      <c r="I78" s="5"/>
      <c r="J78" s="5"/>
    </row>
    <row r="79" spans="1:10" s="84" customFormat="1" ht="40.5">
      <c r="A79" s="40" t="s">
        <v>179</v>
      </c>
      <c r="B79" s="41" t="s">
        <v>131</v>
      </c>
      <c r="C79" s="82" t="s">
        <v>27</v>
      </c>
      <c r="D79" s="83">
        <v>46.37</v>
      </c>
      <c r="E79" s="79"/>
      <c r="F79" s="45" t="str" cm="1">
        <f t="array" ref="F79">+numtext(E79)</f>
        <v>CERO PESOS 00/100 M.N.</v>
      </c>
      <c r="G79" s="46">
        <f t="shared" si="6"/>
        <v>0</v>
      </c>
      <c r="H79" s="83"/>
      <c r="I79" s="5"/>
      <c r="J79" s="5"/>
    </row>
    <row r="80" spans="1:10" s="84" customFormat="1" ht="40.5">
      <c r="A80" s="40" t="s">
        <v>180</v>
      </c>
      <c r="B80" s="41" t="s">
        <v>133</v>
      </c>
      <c r="C80" s="82" t="s">
        <v>29</v>
      </c>
      <c r="D80" s="83">
        <v>28.20</v>
      </c>
      <c r="E80" s="79"/>
      <c r="F80" s="45" t="str" cm="1">
        <f t="array" ref="F80">+numtext(E80)</f>
        <v>CERO PESOS 00/100 M.N.</v>
      </c>
      <c r="G80" s="46">
        <f t="shared" si="6"/>
        <v>0</v>
      </c>
      <c r="H80" s="83"/>
      <c r="I80" s="5"/>
      <c r="J80" s="5"/>
    </row>
    <row r="81" spans="1:10" s="84" customFormat="1" ht="40.5">
      <c r="A81" s="40" t="s">
        <v>181</v>
      </c>
      <c r="B81" s="41" t="s">
        <v>135</v>
      </c>
      <c r="C81" s="82" t="s">
        <v>29</v>
      </c>
      <c r="D81" s="83">
        <v>48.33</v>
      </c>
      <c r="E81" s="79"/>
      <c r="F81" s="45" t="str" cm="1">
        <f t="array" ref="F81">+numtext(E81)</f>
        <v>CERO PESOS 00/100 M.N.</v>
      </c>
      <c r="G81" s="46">
        <f t="shared" si="6"/>
        <v>0</v>
      </c>
      <c r="H81" s="83"/>
      <c r="I81" s="5"/>
      <c r="J81" s="5"/>
    </row>
    <row r="82" spans="1:10" s="84" customFormat="1" ht="40.5">
      <c r="A82" s="40" t="s">
        <v>182</v>
      </c>
      <c r="B82" s="41" t="s">
        <v>137</v>
      </c>
      <c r="C82" s="82" t="s">
        <v>29</v>
      </c>
      <c r="D82" s="83">
        <v>48.33</v>
      </c>
      <c r="E82" s="79"/>
      <c r="F82" s="45" t="str" cm="1">
        <f t="array" ref="F82">+numtext(E82)</f>
        <v>CERO PESOS 00/100 M.N.</v>
      </c>
      <c r="G82" s="46">
        <f t="shared" si="6"/>
        <v>0</v>
      </c>
      <c r="H82" s="83"/>
      <c r="I82" s="5"/>
      <c r="J82" s="5"/>
    </row>
    <row r="83" spans="1:10" s="84" customFormat="1" ht="40.5">
      <c r="A83" s="40" t="s">
        <v>183</v>
      </c>
      <c r="B83" s="41" t="s">
        <v>139</v>
      </c>
      <c r="C83" s="82" t="s">
        <v>29</v>
      </c>
      <c r="D83" s="83">
        <v>12.08</v>
      </c>
      <c r="E83" s="79"/>
      <c r="F83" s="45" t="str" cm="1">
        <f t="array" ref="F83">+numtext(E83)</f>
        <v>CERO PESOS 00/100 M.N.</v>
      </c>
      <c r="G83" s="46">
        <f t="shared" si="6"/>
        <v>0</v>
      </c>
      <c r="H83" s="83"/>
      <c r="I83" s="5"/>
      <c r="J83" s="5"/>
    </row>
    <row r="84" spans="1:10" s="84" customFormat="1" ht="30.4">
      <c r="A84" s="40" t="s">
        <v>184</v>
      </c>
      <c r="B84" s="41" t="s">
        <v>141</v>
      </c>
      <c r="C84" s="82" t="s">
        <v>142</v>
      </c>
      <c r="D84" s="83">
        <v>7</v>
      </c>
      <c r="E84" s="79"/>
      <c r="F84" s="45" t="str" cm="1">
        <f t="array" ref="F84">+numtext(E84)</f>
        <v>CERO PESOS 00/100 M.N.</v>
      </c>
      <c r="G84" s="46">
        <f t="shared" si="6"/>
        <v>0</v>
      </c>
      <c r="H84" s="83"/>
      <c r="I84" s="5"/>
      <c r="J84" s="5"/>
    </row>
    <row r="85" spans="1:10" s="84" customFormat="1" ht="30.4">
      <c r="A85" s="40" t="s">
        <v>185</v>
      </c>
      <c r="B85" s="41" t="s">
        <v>144</v>
      </c>
      <c r="C85" s="82" t="s">
        <v>142</v>
      </c>
      <c r="D85" s="83">
        <v>7</v>
      </c>
      <c r="E85" s="79"/>
      <c r="F85" s="45" t="str" cm="1">
        <f t="array" ref="F85">+numtext(E85)</f>
        <v>CERO PESOS 00/100 M.N.</v>
      </c>
      <c r="G85" s="46">
        <f t="shared" si="6"/>
        <v>0</v>
      </c>
      <c r="H85" s="83"/>
      <c r="I85" s="5"/>
      <c r="J85" s="5"/>
    </row>
    <row r="86" spans="1:10" s="84" customFormat="1" ht="40.5">
      <c r="A86" s="40" t="s">
        <v>90</v>
      </c>
      <c r="B86" s="41" t="s">
        <v>146</v>
      </c>
      <c r="C86" s="82" t="s">
        <v>142</v>
      </c>
      <c r="D86" s="83">
        <v>7</v>
      </c>
      <c r="E86" s="79"/>
      <c r="F86" s="45" t="str" cm="1">
        <f t="array" ref="F86">+numtext(E86)</f>
        <v>CERO PESOS 00/100 M.N.</v>
      </c>
      <c r="G86" s="46">
        <f t="shared" si="6"/>
        <v>0</v>
      </c>
      <c r="H86" s="83"/>
      <c r="I86" s="5"/>
      <c r="J86" s="5"/>
    </row>
    <row r="87" spans="1:10" s="84" customFormat="1" ht="40.5">
      <c r="A87" s="40" t="s">
        <v>92</v>
      </c>
      <c r="B87" s="41" t="s">
        <v>148</v>
      </c>
      <c r="C87" s="82" t="s">
        <v>142</v>
      </c>
      <c r="D87" s="83">
        <v>5</v>
      </c>
      <c r="E87" s="79"/>
      <c r="F87" s="45" t="str" cm="1">
        <f t="array" ref="F87">+numtext(E87)</f>
        <v>CERO PESOS 00/100 M.N.</v>
      </c>
      <c r="G87" s="46">
        <f t="shared" si="6"/>
        <v>0</v>
      </c>
      <c r="H87" s="83"/>
      <c r="I87" s="5"/>
      <c r="J87" s="5"/>
    </row>
    <row r="88" spans="1:10" s="84" customFormat="1" ht="40.5">
      <c r="A88" s="40" t="s">
        <v>94</v>
      </c>
      <c r="B88" s="41" t="s">
        <v>150</v>
      </c>
      <c r="C88" s="82" t="s">
        <v>142</v>
      </c>
      <c r="D88" s="83">
        <v>4</v>
      </c>
      <c r="E88" s="79"/>
      <c r="F88" s="45" t="str" cm="1">
        <f t="array" ref="F88">+numtext(E88)</f>
        <v>CERO PESOS 00/100 M.N.</v>
      </c>
      <c r="G88" s="46">
        <f t="shared" si="6"/>
        <v>0</v>
      </c>
      <c r="H88" s="83"/>
      <c r="I88" s="5"/>
      <c r="J88" s="5"/>
    </row>
    <row r="89" spans="1:10" s="84" customFormat="1" ht="91.15">
      <c r="A89" s="40" t="s">
        <v>95</v>
      </c>
      <c r="B89" s="41" t="s">
        <v>152</v>
      </c>
      <c r="C89" s="82" t="s">
        <v>142</v>
      </c>
      <c r="D89" s="83">
        <v>9</v>
      </c>
      <c r="E89" s="79"/>
      <c r="F89" s="45" t="str" cm="1">
        <f t="array" ref="F89">+numtext(E89)</f>
        <v>CERO PESOS 00/100 M.N.</v>
      </c>
      <c r="G89" s="46">
        <f t="shared" si="6"/>
        <v>0</v>
      </c>
      <c r="H89" s="83"/>
      <c r="I89" s="5"/>
      <c r="J89" s="5"/>
    </row>
    <row r="90" spans="1:10" s="84" customFormat="1" ht="40.5">
      <c r="A90" s="40" t="s">
        <v>96</v>
      </c>
      <c r="B90" s="41" t="s">
        <v>154</v>
      </c>
      <c r="C90" s="82" t="s">
        <v>27</v>
      </c>
      <c r="D90" s="83">
        <v>59.30</v>
      </c>
      <c r="E90" s="79"/>
      <c r="F90" s="45" t="str" cm="1">
        <f t="array" ref="F90">+numtext(E90)</f>
        <v>CERO PESOS 00/100 M.N.</v>
      </c>
      <c r="G90" s="46">
        <f t="shared" si="6"/>
        <v>0</v>
      </c>
      <c r="H90" s="83"/>
      <c r="I90" s="5"/>
      <c r="J90" s="5"/>
    </row>
    <row r="91" spans="1:10" s="84" customFormat="1" ht="40.5">
      <c r="A91" s="40" t="s">
        <v>97</v>
      </c>
      <c r="B91" s="41" t="s">
        <v>156</v>
      </c>
      <c r="C91" s="82" t="s">
        <v>87</v>
      </c>
      <c r="D91" s="83">
        <v>1018.81</v>
      </c>
      <c r="E91" s="79"/>
      <c r="F91" s="45" t="str" cm="1">
        <f t="array" ref="F91">+numtext(E91)</f>
        <v>CERO PESOS 00/100 M.N.</v>
      </c>
      <c r="G91" s="46">
        <f t="shared" si="6"/>
        <v>0</v>
      </c>
      <c r="H91" s="83"/>
      <c r="I91" s="5"/>
      <c r="J91" s="5"/>
    </row>
    <row r="92" spans="1:7" s="77" customFormat="1" ht="14.25">
      <c r="A92" s="35" t="s">
        <v>157</v>
      </c>
      <c r="B92" s="36" t="s">
        <v>163</v>
      </c>
      <c r="C92" s="37"/>
      <c r="D92" s="38"/>
      <c r="E92" s="72"/>
      <c r="F92" s="39"/>
      <c r="G92" s="34">
        <f>SUM(G93:G96)</f>
        <v>0</v>
      </c>
    </row>
    <row r="93" spans="1:10" s="77" customFormat="1" ht="70.9">
      <c r="A93" s="40" t="s">
        <v>98</v>
      </c>
      <c r="B93" s="78" t="s">
        <v>160</v>
      </c>
      <c r="C93" s="42" t="s">
        <v>159</v>
      </c>
      <c r="D93" s="43">
        <v>53</v>
      </c>
      <c r="E93" s="79"/>
      <c r="F93" s="45" t="str" cm="1">
        <f t="array" ref="F93">+numtext(E93)</f>
        <v>CERO PESOS 00/100 M.N.</v>
      </c>
      <c r="G93" s="46">
        <f t="shared" si="7" ref="G93">+ROUND(D93*E93,2)</f>
        <v>0</v>
      </c>
      <c r="I93" s="5"/>
      <c r="J93" s="5"/>
    </row>
    <row r="94" spans="1:10" s="77" customFormat="1" ht="70.9">
      <c r="A94" s="40" t="s">
        <v>100</v>
      </c>
      <c r="B94" s="78" t="s">
        <v>161</v>
      </c>
      <c r="C94" s="42" t="s">
        <v>159</v>
      </c>
      <c r="D94" s="43">
        <v>20</v>
      </c>
      <c r="E94" s="79"/>
      <c r="F94" s="45" t="str" cm="1">
        <f t="array" ref="F94">+numtext(E94)</f>
        <v>CERO PESOS 00/100 M.N.</v>
      </c>
      <c r="G94" s="46">
        <f t="shared" si="8" ref="G94:G95">+ROUND(D94*E94,2)</f>
        <v>0</v>
      </c>
      <c r="I94" s="5"/>
      <c r="J94" s="5"/>
    </row>
    <row r="95" spans="1:10" s="77" customFormat="1" ht="70.9">
      <c r="A95" s="40" t="s">
        <v>102</v>
      </c>
      <c r="B95" s="78" t="s">
        <v>162</v>
      </c>
      <c r="C95" s="42" t="s">
        <v>159</v>
      </c>
      <c r="D95" s="43">
        <v>27</v>
      </c>
      <c r="E95" s="79"/>
      <c r="F95" s="45" t="str" cm="1">
        <f t="array" ref="F95">+numtext(E95)</f>
        <v>CERO PESOS 00/100 M.N.</v>
      </c>
      <c r="G95" s="46">
        <f t="shared" si="8"/>
        <v>0</v>
      </c>
      <c r="I95" s="5"/>
      <c r="J95" s="5"/>
    </row>
    <row r="96" spans="1:10" s="77" customFormat="1" ht="81">
      <c r="A96" s="40" t="s">
        <v>104</v>
      </c>
      <c r="B96" s="78" t="s">
        <v>158</v>
      </c>
      <c r="C96" s="42" t="s">
        <v>159</v>
      </c>
      <c r="D96" s="43">
        <v>27</v>
      </c>
      <c r="E96" s="79"/>
      <c r="F96" s="45" t="str" cm="1">
        <f t="array" ref="F96">+numtext(E96)</f>
        <v>CERO PESOS 00/100 M.N.</v>
      </c>
      <c r="G96" s="46">
        <f t="shared" si="9" ref="G96">+ROUND(D96*E96,2)</f>
        <v>0</v>
      </c>
      <c r="I96" s="5"/>
      <c r="J96" s="5"/>
    </row>
    <row r="97" spans="1:7" s="77" customFormat="1" ht="15.75" customHeight="1">
      <c r="A97" s="40"/>
      <c r="B97" s="78"/>
      <c r="C97" s="42"/>
      <c r="D97" s="43"/>
      <c r="E97" s="44"/>
      <c r="F97" s="45"/>
      <c r="G97" s="46"/>
    </row>
    <row r="98" spans="1:7" ht="15.75">
      <c r="A98" s="64"/>
      <c r="B98" s="65" t="s">
        <v>22</v>
      </c>
      <c r="C98" s="66"/>
      <c r="D98" s="67"/>
      <c r="E98" s="64"/>
      <c r="F98" s="64"/>
      <c r="G98" s="64"/>
    </row>
    <row r="99" spans="1:7" ht="14.25">
      <c r="A99" s="24"/>
      <c r="B99" s="58"/>
      <c r="C99" s="52"/>
      <c r="D99" s="53"/>
      <c r="E99" s="54"/>
      <c r="F99" s="55"/>
      <c r="G99" s="56"/>
    </row>
    <row r="100" spans="1:7" ht="30.75" customHeight="1">
      <c r="A100" s="24"/>
      <c r="B100" s="32" t="str">
        <f>+B7</f>
        <v>Construcción en obra gris del Centro Comunitario Cultural en la localidad de Los Volcanes, municipio de Atenguillo, Jalisco. Primera etapa.</v>
      </c>
      <c r="C100" s="33"/>
      <c r="D100" s="33"/>
      <c r="E100" s="33"/>
      <c r="F100" s="33"/>
      <c r="G100" s="34">
        <f>+G17</f>
        <v>0</v>
      </c>
    </row>
    <row r="101" spans="1:7" ht="14.25">
      <c r="A101" s="35" t="s">
        <v>20</v>
      </c>
      <c r="B101" s="36" t="str">
        <f>VLOOKUP(A101,$A$19:$G$97,2,FALSE)</f>
        <v>PRELIMINARES  GENERALES</v>
      </c>
      <c r="C101" s="37"/>
      <c r="D101" s="38"/>
      <c r="E101" s="72"/>
      <c r="F101" s="39"/>
      <c r="G101" s="34">
        <f>VLOOKUP(A101,$A$19:$G$96,7,FALSE)</f>
        <v>0</v>
      </c>
    </row>
    <row r="102" spans="1:7" ht="14.25">
      <c r="A102" s="35" t="s">
        <v>88</v>
      </c>
      <c r="B102" s="36" t="str">
        <f>VLOOKUP(A102,$A$19:$G$97,2,FALSE)</f>
        <v xml:space="preserve">CIMENTACION </v>
      </c>
      <c r="C102" s="37"/>
      <c r="D102" s="38"/>
      <c r="E102" s="72"/>
      <c r="F102" s="39"/>
      <c r="G102" s="34">
        <f t="shared" si="10" ref="G102:G111">VLOOKUP(A102,$A$19:$G$96,7,FALSE)</f>
        <v>0</v>
      </c>
    </row>
    <row r="103" spans="1:7" s="77" customFormat="1" ht="14.25">
      <c r="A103" s="35" t="s">
        <v>109</v>
      </c>
      <c r="B103" s="36" t="str">
        <f>VLOOKUP(A103,$A$19:$G$97,2,FALSE)</f>
        <v>ESTRUCTURA</v>
      </c>
      <c r="C103" s="37"/>
      <c r="D103" s="38"/>
      <c r="E103" s="72"/>
      <c r="F103" s="39"/>
      <c r="G103" s="34">
        <f t="shared" si="10"/>
        <v>0</v>
      </c>
    </row>
    <row r="104" spans="1:7" s="77" customFormat="1" ht="14.25">
      <c r="A104" s="47" t="s">
        <v>110</v>
      </c>
      <c r="B104" s="48" t="str">
        <f>VLOOKUP(A104,$A$19:$G$97,2,FALSE)</f>
        <v xml:space="preserve">MUROS DE CARGA </v>
      </c>
      <c r="C104" s="49"/>
      <c r="D104" s="50"/>
      <c r="E104" s="71"/>
      <c r="F104" s="45"/>
      <c r="G104" s="51">
        <f t="shared" si="10"/>
        <v>0</v>
      </c>
    </row>
    <row r="105" spans="1:7" ht="14.25">
      <c r="A105" s="47" t="s">
        <v>111</v>
      </c>
      <c r="B105" s="48" t="str">
        <f>VLOOKUP(A105,$A$19:$G$97,2,FALSE)</f>
        <v>TRABES</v>
      </c>
      <c r="C105" s="49"/>
      <c r="D105" s="50"/>
      <c r="E105" s="71"/>
      <c r="F105" s="45"/>
      <c r="G105" s="51">
        <f t="shared" si="10"/>
        <v>0</v>
      </c>
    </row>
    <row r="106" spans="1:7" s="77" customFormat="1" ht="14.25">
      <c r="A106" s="47" t="s">
        <v>112</v>
      </c>
      <c r="B106" s="48" t="str">
        <f>VLOOKUP(A106,$A$19:$G$97,2,FALSE)</f>
        <v>LOSA</v>
      </c>
      <c r="C106" s="49"/>
      <c r="D106" s="50"/>
      <c r="E106" s="71"/>
      <c r="F106" s="45"/>
      <c r="G106" s="51">
        <f t="shared" si="10"/>
        <v>0</v>
      </c>
    </row>
    <row r="107" spans="1:7" s="77" customFormat="1" ht="14.25">
      <c r="A107" s="35" t="s">
        <v>113</v>
      </c>
      <c r="B107" s="36" t="str">
        <f>VLOOKUP(A107,$A$19:$G$97,2,FALSE)</f>
        <v>ALBAÑILERIAS</v>
      </c>
      <c r="C107" s="37"/>
      <c r="D107" s="38"/>
      <c r="E107" s="72"/>
      <c r="F107" s="39"/>
      <c r="G107" s="34">
        <f t="shared" si="10"/>
        <v>0</v>
      </c>
    </row>
    <row r="108" spans="1:7" ht="14.25">
      <c r="A108" s="47" t="s">
        <v>114</v>
      </c>
      <c r="B108" s="48" t="str">
        <f>VLOOKUP(A108,$A$19:$G$97,2,FALSE)</f>
        <v>RECUBRIMIENTOS</v>
      </c>
      <c r="C108" s="49"/>
      <c r="D108" s="50"/>
      <c r="E108" s="71"/>
      <c r="F108" s="45"/>
      <c r="G108" s="51">
        <f t="shared" si="10"/>
        <v>0</v>
      </c>
    </row>
    <row r="109" spans="1:7" ht="14.25">
      <c r="A109" s="47" t="s">
        <v>115</v>
      </c>
      <c r="B109" s="48" t="str">
        <f>VLOOKUP(A109,$A$19:$G$97,2,FALSE)</f>
        <v>AZOTEA</v>
      </c>
      <c r="C109" s="49"/>
      <c r="D109" s="50"/>
      <c r="E109" s="71"/>
      <c r="F109" s="45"/>
      <c r="G109" s="51">
        <f t="shared" si="10"/>
        <v>0</v>
      </c>
    </row>
    <row r="110" spans="1:7" ht="14.25">
      <c r="A110" s="35" t="s">
        <v>116</v>
      </c>
      <c r="B110" s="36" t="str">
        <f>VLOOKUP(A110,$A$19:$G$97,2,FALSE)</f>
        <v>INSTALACIONES HIDROSANITARIAS</v>
      </c>
      <c r="C110" s="37"/>
      <c r="D110" s="38"/>
      <c r="E110" s="72"/>
      <c r="F110" s="39"/>
      <c r="G110" s="34">
        <f t="shared" si="10"/>
        <v>0</v>
      </c>
    </row>
    <row r="111" spans="1:7" ht="14.25">
      <c r="A111" s="35" t="s">
        <v>157</v>
      </c>
      <c r="B111" s="36" t="str">
        <f>VLOOKUP(A111,$A$19:$G$97,2,FALSE)</f>
        <v>INSTALACIONES ELECTRICA</v>
      </c>
      <c r="C111" s="37"/>
      <c r="D111" s="38"/>
      <c r="E111" s="72"/>
      <c r="F111" s="39"/>
      <c r="G111" s="34">
        <f t="shared" si="10"/>
        <v>0</v>
      </c>
    </row>
    <row r="112" spans="1:7" ht="14.25">
      <c r="A112" s="74"/>
      <c r="B112" s="75"/>
      <c r="C112" s="49"/>
      <c r="D112" s="50"/>
      <c r="E112" s="50"/>
      <c r="F112" s="45"/>
      <c r="G112" s="76"/>
    </row>
    <row r="113" spans="1:7" ht="14.25">
      <c r="A113" s="74"/>
      <c r="B113" s="75"/>
      <c r="C113" s="49"/>
      <c r="D113" s="50"/>
      <c r="E113" s="50"/>
      <c r="F113" s="45"/>
      <c r="G113" s="76"/>
    </row>
    <row r="114" spans="1:7" ht="14.25">
      <c r="A114" s="74"/>
      <c r="B114" s="75"/>
      <c r="C114" s="49"/>
      <c r="D114" s="50"/>
      <c r="E114" s="50"/>
      <c r="F114" s="45"/>
      <c r="G114" s="76"/>
    </row>
    <row r="115" spans="1:7" ht="14.25">
      <c r="A115" s="74"/>
      <c r="B115" s="75"/>
      <c r="C115" s="49"/>
      <c r="D115" s="50"/>
      <c r="E115" s="50"/>
      <c r="F115" s="45"/>
      <c r="G115" s="76"/>
    </row>
    <row r="116" spans="1:7" ht="14.25">
      <c r="A116" s="74"/>
      <c r="B116" s="75"/>
      <c r="C116" s="49"/>
      <c r="D116" s="50"/>
      <c r="E116" s="50"/>
      <c r="F116" s="45"/>
      <c r="G116" s="76"/>
    </row>
    <row r="117" spans="1:7" ht="14.25">
      <c r="A117" s="74"/>
      <c r="B117" s="75"/>
      <c r="C117" s="49"/>
      <c r="D117" s="50"/>
      <c r="E117" s="50"/>
      <c r="F117" s="45"/>
      <c r="G117" s="76"/>
    </row>
    <row r="118" spans="1:7" ht="14.25">
      <c r="A118" s="74"/>
      <c r="B118" s="75"/>
      <c r="C118" s="49"/>
      <c r="D118" s="50"/>
      <c r="E118" s="50"/>
      <c r="F118" s="45"/>
      <c r="G118" s="76"/>
    </row>
    <row r="119" spans="1:7" ht="14.25">
      <c r="A119" s="74"/>
      <c r="B119" s="75"/>
      <c r="C119" s="49"/>
      <c r="D119" s="50"/>
      <c r="E119" s="50"/>
      <c r="F119" s="45"/>
      <c r="G119" s="76"/>
    </row>
    <row r="120" spans="1:7" ht="14.25">
      <c r="A120" s="74"/>
      <c r="B120" s="75"/>
      <c r="C120" s="49"/>
      <c r="D120" s="50"/>
      <c r="E120" s="50"/>
      <c r="F120" s="45"/>
      <c r="G120" s="76"/>
    </row>
    <row r="121" spans="1:7" ht="14.25">
      <c r="A121" s="74"/>
      <c r="B121" s="75"/>
      <c r="C121" s="49"/>
      <c r="D121" s="50"/>
      <c r="E121" s="50"/>
      <c r="F121" s="45"/>
      <c r="G121" s="76"/>
    </row>
    <row r="122" spans="1:7" ht="14.25">
      <c r="A122" s="74"/>
      <c r="B122" s="75"/>
      <c r="C122" s="49"/>
      <c r="D122" s="50"/>
      <c r="E122" s="50"/>
      <c r="F122" s="45"/>
      <c r="G122" s="76"/>
    </row>
    <row r="123" spans="1:7" ht="14.25">
      <c r="A123" s="74"/>
      <c r="B123" s="75"/>
      <c r="C123" s="49"/>
      <c r="D123" s="50"/>
      <c r="E123" s="50"/>
      <c r="F123" s="45"/>
      <c r="G123" s="76"/>
    </row>
    <row r="124" spans="1:7" ht="14.25">
      <c r="A124" s="74"/>
      <c r="B124" s="75"/>
      <c r="C124" s="49"/>
      <c r="D124" s="50"/>
      <c r="E124" s="50"/>
      <c r="F124" s="45"/>
      <c r="G124" s="76"/>
    </row>
    <row r="125" spans="1:7" ht="14.25">
      <c r="A125" s="74"/>
      <c r="B125" s="75"/>
      <c r="C125" s="49"/>
      <c r="D125" s="50"/>
      <c r="E125" s="50"/>
      <c r="F125" s="45"/>
      <c r="G125" s="76"/>
    </row>
    <row r="126" spans="1:7" ht="14.25">
      <c r="A126" s="35"/>
      <c r="B126" s="36"/>
      <c r="C126" s="37"/>
      <c r="D126" s="38"/>
      <c r="E126" s="54"/>
      <c r="F126" s="39"/>
      <c r="G126" s="57"/>
    </row>
    <row r="127" spans="1:7" ht="15" customHeight="1">
      <c r="A127" s="92" t="s">
        <v>23</v>
      </c>
      <c r="B127" s="92"/>
      <c r="C127" s="92"/>
      <c r="D127" s="92"/>
      <c r="E127" s="92"/>
      <c r="F127" s="62" t="s">
        <v>24</v>
      </c>
      <c r="G127" s="63">
        <f>+G100</f>
        <v>0</v>
      </c>
    </row>
    <row r="128" spans="1:7" ht="14.25">
      <c r="A128" s="92" t="str">
        <f>+numtext(G129)</f>
        <v>CERO PESOS 00/100 M.N.</v>
      </c>
      <c r="B128" s="92"/>
      <c r="C128" s="92"/>
      <c r="D128" s="92"/>
      <c r="E128" s="92"/>
      <c r="F128" s="62" t="s">
        <v>25</v>
      </c>
      <c r="G128" s="63">
        <f>ROUND(G127*0.16,2)</f>
        <v>0</v>
      </c>
    </row>
    <row r="129" spans="1:7" ht="14.25">
      <c r="A129" s="1"/>
      <c r="B129" s="1"/>
      <c r="C129" s="1"/>
      <c r="D129" s="1"/>
      <c r="E129" s="1"/>
      <c r="F129" s="62" t="s">
        <v>26</v>
      </c>
      <c r="G129" s="63">
        <f>+G127+G128</f>
        <v>0</v>
      </c>
    </row>
  </sheetData>
  <autoFilter ref="A16:G129"/>
  <mergeCells count="15">
    <mergeCell ref="A128:E128"/>
    <mergeCell ref="C10:F10"/>
    <mergeCell ref="B11:B12"/>
    <mergeCell ref="C11:F12"/>
    <mergeCell ref="G11:G12"/>
    <mergeCell ref="A14:G14"/>
    <mergeCell ref="A127:E127"/>
    <mergeCell ref="C1:F1"/>
    <mergeCell ref="C3:F5"/>
    <mergeCell ref="B4:B5"/>
    <mergeCell ref="C6:E6"/>
    <mergeCell ref="B7:B9"/>
    <mergeCell ref="C7:E7"/>
    <mergeCell ref="C8:E8"/>
    <mergeCell ref="C9:E9"/>
  </mergeCells>
  <conditionalFormatting sqref="A112:A125">
    <cfRule type="duplicateValues" priority="375" dxfId="35"/>
  </conditionalFormatting>
  <conditionalFormatting sqref="B112:B125">
    <cfRule type="duplicateValues" priority="377" dxfId="35"/>
  </conditionalFormatting>
  <conditionalFormatting sqref="F17:F19 F25 F37:F72 F92 F97">
    <cfRule type="containsText" priority="53" dxfId="33" operator="containsText" text="CERO">
      <formula>NOT(ISERROR(SEARCH("CERO",F17)))</formula>
    </cfRule>
  </conditionalFormatting>
  <conditionalFormatting sqref="F112:F125">
    <cfRule type="containsText" priority="143" dxfId="33" operator="containsText" text="CERO">
      <formula>NOT(ISERROR(SEARCH("CERO",F112)))</formula>
    </cfRule>
  </conditionalFormatting>
  <conditionalFormatting sqref="F20:F24">
    <cfRule type="containsText" priority="32" dxfId="33" operator="containsText" text="CERO">
      <formula>NOT(ISERROR(SEARCH("CERO",F20)))</formula>
    </cfRule>
  </conditionalFormatting>
  <conditionalFormatting sqref="F36">
    <cfRule type="containsText" priority="25" dxfId="33" operator="containsText" text="CERO">
      <formula>NOT(ISERROR(SEARCH("CERO",F36)))</formula>
    </cfRule>
  </conditionalFormatting>
  <conditionalFormatting sqref="F30:F34">
    <cfRule type="containsText" priority="31" dxfId="33" operator="containsText" text="CERO">
      <formula>NOT(ISERROR(SEARCH("CERO",F30)))</formula>
    </cfRule>
  </conditionalFormatting>
  <conditionalFormatting sqref="F26">
    <cfRule type="containsText" priority="30" dxfId="33" operator="containsText" text="CERO">
      <formula>NOT(ISERROR(SEARCH("CERO",F26)))</formula>
    </cfRule>
  </conditionalFormatting>
  <conditionalFormatting sqref="F27">
    <cfRule type="containsText" priority="29" dxfId="33" operator="containsText" text="CERO">
      <formula>NOT(ISERROR(SEARCH("CERO",F27)))</formula>
    </cfRule>
  </conditionalFormatting>
  <conditionalFormatting sqref="F28">
    <cfRule type="containsText" priority="28" dxfId="33" operator="containsText" text="CERO">
      <formula>NOT(ISERROR(SEARCH("CERO",F28)))</formula>
    </cfRule>
  </conditionalFormatting>
  <conditionalFormatting sqref="F29">
    <cfRule type="containsText" priority="27" dxfId="33" operator="containsText" text="CERO">
      <formula>NOT(ISERROR(SEARCH("CERO",F29)))</formula>
    </cfRule>
  </conditionalFormatting>
  <conditionalFormatting sqref="F35">
    <cfRule type="containsText" priority="26" dxfId="33" operator="containsText" text="CERO">
      <formula>NOT(ISERROR(SEARCH("CERO",F35)))</formula>
    </cfRule>
  </conditionalFormatting>
  <conditionalFormatting sqref="A38">
    <cfRule type="duplicateValues" priority="378" dxfId="35"/>
  </conditionalFormatting>
  <conditionalFormatting sqref="B38">
    <cfRule type="duplicateValues" priority="380" dxfId="35"/>
  </conditionalFormatting>
  <conditionalFormatting sqref="A49">
    <cfRule type="duplicateValues" priority="21" dxfId="35"/>
  </conditionalFormatting>
  <conditionalFormatting sqref="B49">
    <cfRule type="duplicateValues" priority="22" dxfId="35"/>
  </conditionalFormatting>
  <conditionalFormatting sqref="A53">
    <cfRule type="duplicateValues" priority="19" dxfId="35"/>
  </conditionalFormatting>
  <conditionalFormatting sqref="B53">
    <cfRule type="duplicateValues" priority="20" dxfId="35"/>
  </conditionalFormatting>
  <conditionalFormatting sqref="A61">
    <cfRule type="duplicateValues" priority="17" dxfId="35"/>
  </conditionalFormatting>
  <conditionalFormatting sqref="B61">
    <cfRule type="duplicateValues" priority="18" dxfId="35"/>
  </conditionalFormatting>
  <conditionalFormatting sqref="A65">
    <cfRule type="duplicateValues" priority="15" dxfId="35"/>
  </conditionalFormatting>
  <conditionalFormatting sqref="B65">
    <cfRule type="duplicateValues" priority="16" dxfId="35"/>
  </conditionalFormatting>
  <conditionalFormatting sqref="F73:F91">
    <cfRule type="containsText" priority="14" dxfId="33" operator="containsText" text="CERO">
      <formula>NOT(ISERROR(SEARCH("CERO",F73)))</formula>
    </cfRule>
  </conditionalFormatting>
  <conditionalFormatting sqref="F96">
    <cfRule type="containsText" priority="13" dxfId="33" operator="containsText" text="CERO">
      <formula>NOT(ISERROR(SEARCH("CERO",F96)))</formula>
    </cfRule>
  </conditionalFormatting>
  <conditionalFormatting sqref="F93:F95">
    <cfRule type="containsText" priority="12" dxfId="33" operator="containsText" text="CERO">
      <formula>NOT(ISERROR(SEARCH("CERO",F93)))</formula>
    </cfRule>
  </conditionalFormatting>
  <conditionalFormatting sqref="F101:F111">
    <cfRule type="containsText" priority="11" dxfId="33" operator="containsText" text="CERO">
      <formula>NOT(ISERROR(SEARCH("CERO",F101)))</formula>
    </cfRule>
  </conditionalFormatting>
  <conditionalFormatting sqref="A104">
    <cfRule type="duplicateValues" priority="9" dxfId="35"/>
  </conditionalFormatting>
  <conditionalFormatting sqref="B104">
    <cfRule type="duplicateValues" priority="10" dxfId="35"/>
  </conditionalFormatting>
  <conditionalFormatting sqref="A105">
    <cfRule type="duplicateValues" priority="7" dxfId="35"/>
  </conditionalFormatting>
  <conditionalFormatting sqref="B105">
    <cfRule type="duplicateValues" priority="8" dxfId="35"/>
  </conditionalFormatting>
  <conditionalFormatting sqref="A106">
    <cfRule type="duplicateValues" priority="5" dxfId="35"/>
  </conditionalFormatting>
  <conditionalFormatting sqref="B106">
    <cfRule type="duplicateValues" priority="6" dxfId="35"/>
  </conditionalFormatting>
  <conditionalFormatting sqref="A108">
    <cfRule type="duplicateValues" priority="3" dxfId="35"/>
  </conditionalFormatting>
  <conditionalFormatting sqref="B108">
    <cfRule type="duplicateValues" priority="4" dxfId="35"/>
  </conditionalFormatting>
  <conditionalFormatting sqref="A109">
    <cfRule type="duplicateValues" priority="1" dxfId="35"/>
  </conditionalFormatting>
  <conditionalFormatting sqref="B109">
    <cfRule type="duplicateValues" priority="2" dxfId="35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6" r:id="rId2"/>
  <headerFooter>
    <oddFooter>&amp;CPágina &amp;P de &amp;N</oddFooter>
  </headerFooter>
  <rowBreaks count="1" manualBreakCount="1">
    <brk id="97" max="16383" man="1"/>
  </rowBreaks>
  <colBreaks count="1" manualBreakCount="1">
    <brk id="7" max="15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2026-07-29T19:10:00Z</cp:lastPrinted>
  <dcterms:created xsi:type="dcterms:W3CDTF">2020-01-21T15:53:00Z</dcterms:created>
  <dcterms:modified xsi:type="dcterms:W3CDTF">2026-08-13T17:36:56Z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