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9.- puente lago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CATALOGO!$B$16:$H$51</definedName>
    <definedName name="area" localSheetId="0">#REF!</definedName>
    <definedName name="area">#REF!</definedName>
    <definedName name="_xlnm.Print_Area" localSheetId="0">CATALOGO!$B$1:$H$71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actorp">#REF!</definedName>
    <definedName name="factorx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<sst xmlns="http://schemas.openxmlformats.org/spreadsheetml/2006/main" count="130" uniqueCount="97">
  <si>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</si>
  <si>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</si>
  <si>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</si>
  <si>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</si>
  <si>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</si>
  <si>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</si>
  <si>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</si>
  <si>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</si>
  <si>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</si>
  <si>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</si>
  <si>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</si>
  <si>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</si>
  <si>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</si>
  <si>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</si>
  <si>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</si>
  <si>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</si>
  <si>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</si>
  <si>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</si>
  <si>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</si>
  <si>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</si>
  <si>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</si>
  <si>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</si>
  <si>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SIOP-001</t>
  </si>
  <si>
    <t>M2</t>
  </si>
  <si>
    <t>DIRECCIÓN GENERAL DE LICITACIÓN Y CONTRATACIÓN</t>
  </si>
  <si>
    <t>DOCUMENTO</t>
  </si>
  <si>
    <t>NÚMERO DE PROCEDIMIENTO:</t>
  </si>
  <si>
    <t>NOMBRE Y FIRMA DEL REPRESENTANTE LEGAL</t>
  </si>
  <si>
    <t>E2</t>
  </si>
  <si>
    <t>PRELIMINARES</t>
  </si>
  <si>
    <t>TRAZO Y NIVELACIÓN CON EQUIPO TOPOGRAFICO DEL TERRENO ESTABLECIENDO EJES Y REFERENCIAS Y BANCOS DE NIVEL, INCLUYE: CRUCETAS, ESTACAS, HILOS, MARCAS Y TRAZOS CON CALHIDRA, MANO DE OBRA, EQUIPO Y HERRAMEINTA, TRABAJOS DIURNOS Y NOCTURNOS.</t>
  </si>
  <si>
    <t>SIOP-002</t>
  </si>
  <si>
    <t>DESPALME DE TERRENO POR MEDIOS MECÁNICOS, INCLUYE. EQUIPO MECÁNICO MAYOR (MAQUINARIA), EQUIPO DE SEGURIDAD Y TODO LO NECESARIO PARA SU CORRECTA EJECUCIÓN, P.U.O.T.</t>
  </si>
  <si>
    <t>M3</t>
  </si>
  <si>
    <t>SIOP-003</t>
  </si>
  <si>
    <t>BOMBEO CONTINUO DE AGUA, CON BOMBA CENTRIFUGA (INATASCABLE) DE 6" DIÁMETRO, CONTEMPLANDO BOMBEO DURANTE TODO EL DÍA, REALIZANDO TIRO LIBRE DE AGUA A UNA DISTANCIA MÁXIMA DE 10 M, CONSIDERANDO LA COLOCACIÓN DE MANGUERA RÍGIDA DE 6" DIÁMETRO CON LONGITUD MÁXIMA DE 20 M, EJECUTANDO MANIOBRAS DE LOS TRABAJOS EN HORARIO (DIURNO Y NOCTURNO), INCLUYE: SUMINISTRO DE DIESEL, HORAS ACTIVAS E INACTIVAS DE LOS EQUIPOS, MANIOBRAS DE COLOCACIÓN DE BOMBA, RENTA DE BOMBA, MANGUERAS, CONSUMIBLES MENORES, MANO DE OBRA PARA CONEXIÓN DE BOMBA Y OPERACION, EQUIPO Y HERRAMIENTA MENOR, TRABAJOS DIURNOS Y NOCTURNOS.</t>
  </si>
  <si>
    <t>HORA</t>
  </si>
  <si>
    <t>B</t>
  </si>
  <si>
    <t>PILAS DE CIMENTACIÓN</t>
  </si>
  <si>
    <t>SIOP-004</t>
  </si>
  <si>
    <t>PERFORACIÓN CON EQUIPO ROTATORIO PARA PILAS DE CIMENTACIÓN DE 0.80 A 1.20 M. DE DIÁMETRO, EN MATERIAL TIPO I-II CON PRESENCIA DE (BOLEOS) CON TAMAÑOS MÁXIMOS DE 8" (EN PRESENCIA DE AGUA)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</si>
  <si>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SIOP-005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</si>
  <si>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</si>
  <si>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SIOP-006</t>
  </si>
  <si>
    <t>SUMINISTRO, COLOCACION Y RETIRO DE BROCAL DE ADEME METALICO RECUPERABLE PARA PILAS DE HASTA 150 CM DE DIAMETRO ELABORADO A BASE DE PLACA DE ACERO. INCLUYE: COLOCACIÓN CON GRÚA ALTERNANDO CON LA PERFORACIÓN, EN PRESENCIA DE AGUA Y MATERIAL FANGOSO, RETIRO, MANO DE OBRA, EQUIPO Y HERRAMIENTA.</t>
  </si>
  <si>
    <t>M</t>
  </si>
  <si>
    <t>SIOP-007</t>
  </si>
  <si>
    <t>KG</t>
  </si>
  <si>
    <t>SIOP-008</t>
  </si>
  <si>
    <t>SUMINISTRO Y COLOCACIÓN DE CONECTOR ROSCADO TIPO 2 PARA VARILLA DEL NO. 8 (1 "), INCLUYE: SUMINISTRO, SUPERVISIÓN PARA LA COLOCACIÓN, EQUIPO, FLETES, ACARREOS, PRUEBAS DE LABORATORIO, HERRAMIENTAS Y MANO DE OBRA ESPECIALIZADA.</t>
  </si>
  <si>
    <t>PZA</t>
  </si>
  <si>
    <t>SIOP-009</t>
  </si>
  <si>
    <t>SUMINISTRO Y COLOCACIÓN DE CONCRETO PREMEZCLADO EN ESTRUCTURA BOMBEABLE DE F'C=250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</si>
  <si>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SIOP-010</t>
  </si>
  <si>
    <t>CARGA Y RETIRO DE LODOS BENTÓNICOS POR MEDIOS MECÁNICOS FUERA DE LA OBRA A TIRADERO AUTORIZADO, INCLUYE: EQUIPO, MANO DE OBRA, EQUIPO Y HERRAMIENTA.</t>
  </si>
  <si>
    <t>SIOP-011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</si>
  <si>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</si>
  <si>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SIOP-012</t>
  </si>
  <si>
    <t>CARGA MECÁNICA Y ACARREO EN CAMIÓN 1 ER. KILOMETRO, DE MATERIAL PRODUCTO DE EXCAVACIÓN Y/O DEMOLICIÓN, INCLUYE: MANO DE OBRA, EQUIPO Y HERRAMIENTA, (NORMA S. C. T. N-CTR-CAR-1-01-013-00).</t>
  </si>
  <si>
    <t>SIOP-013</t>
  </si>
  <si>
    <t>ACARREO EN CAMIÓN KMS SUBSECUENTES, INCLUYE: MANO DE OBRA, MATERIALES, EQUIPO, HERRAMIENTA Y TODO LO NECESARIO PARA SU CORRECTA EJECUCIÓN.</t>
  </si>
  <si>
    <t>M3/KM</t>
  </si>
  <si>
    <t>C</t>
  </si>
  <si>
    <t>ESTRUCTURA</t>
  </si>
  <si>
    <t>C1</t>
  </si>
  <si>
    <t>CABEZAL</t>
  </si>
  <si>
    <t>SIOP-014</t>
  </si>
  <si>
    <t>SUMINISTRO, HABILITADO, ARMADO Y COLOCACIÓN DE ACERO DE REFUERZO F'C=4,200 KG/CM2 EN ESTRUCTURA, INCLUYE: DESPERDICIO, TRASLAPES, DOBLECES, GANCHOS, ALAMBRE RECOCIDO, ELEVACIONES, MOVIMIENTOS DENTRO DE LA OBRA, MANO DE OBRA Y HERRAMIENTA.</t>
  </si>
  <si>
    <t>SIOP-015</t>
  </si>
  <si>
    <t>CIMBRA DE MADERA EN ESTRUCTURA ACABADO APARENTE UNA CARA, A BASE DE CIMBRAPLAY, PARA CABEZALES,  CON CIMBRA CON TRIPLAY, MADERA. INCLUYE:  HABILITADO, DESMOLDANTE, CIMBRADO  Y DESCIMBRADO, OBRA FALSA, ACARREOS, ELEVACIONES A CUALQUIER ALTURA, TRABAJOS DIURNOS Y NOCTURNOS.</t>
  </si>
  <si>
    <t>SIOP-016</t>
  </si>
  <si>
    <t>SUMINISTRO Y COLOCACIÓN DE CONCRETO PREMEZCLADO EN ESTRUCTURA BOMBEABLE DE F'C=250 KG/CM2 A 3 DIAS TMA. 19 MM REV. 14, RESISTENTE A LOS SULFATOS, INCLUYE: BOMBEO, REVENIMIENTO, DESPERDICIOS, COLADO, CURADO, MANO DE OBRA, EQUIPO, RETIRO DE SOBRANTES FUERA DEL ÁREA DE OBRA A CENTRO DE ACOPIO PARA SU POSTERIOR RETIRO FUERA DE LA OBRA, HERRAMIENTA Y TODO LO NECESARIO PARA SU CORRECTA EJECUCIÓN.</t>
  </si>
  <si>
    <t>C2</t>
  </si>
  <si>
    <t>BANCOS DE APOYO</t>
  </si>
  <si>
    <t>SIOP-017</t>
  </si>
  <si>
    <t>SIOP-018</t>
  </si>
  <si>
    <t>CIMBRA DE MADERA EN ESTRUCTURA ACABADO APARENTE UNA CARA, A BASE DE CIMBRAPLAY, PARA BANCOS DE APOYO,  CON CIMBRA CON TRIPLAY, MADERA. INCLUYE:  HABILITADO, DESMOLDANTE, CIMBRADO  Y DESCIMBRADO, OBRA FALSA, ACARREOS, ELEVACIONES A CUALQUIER ALTURA, TRABAJOS DIURNOS Y NOCTURNOS.</t>
  </si>
  <si>
    <t>SIOP-019</t>
  </si>
  <si>
    <t>C3</t>
  </si>
  <si>
    <t>TOPE SISMICO</t>
  </si>
  <si>
    <t>SIOP-020</t>
  </si>
  <si>
    <t>SIOP-021</t>
  </si>
  <si>
    <t>CIMBRA DE MADERA EN ESTRUCTURA ACABADO APARENTE UNA CARA, A BASE DE CIMBRAPLAY, PARA TOPES,  CON CIMBRA CON TRIPLAY, MADERA. INCLUYE:  HABILITADO, DESMOLDANTE, CIMBRADO  Y DESCIMBRADO, OBRA FALSA, ACARREOS, ELEVACIONES A CUALQUIER ALTURA, TRABAJOS DIURNOS Y NOCTURNOS.</t>
  </si>
  <si>
    <t>SIOP-022</t>
  </si>
  <si>
    <t>C4</t>
  </si>
  <si>
    <t>CABALLETE</t>
  </si>
  <si>
    <t>SIOP-023</t>
  </si>
  <si>
    <t>SIOP-024</t>
  </si>
  <si>
    <t>CIMBRA DE MADERA EN ESTRUCTURA ACABADO APARENTE UNA CARA, A BASE DE CIMBRAPLAY, PARA CABALLETE,  CON CIMBRA CON TRIPLAY, MADERA. INCLUYE:  HABILITADO, DESMOLDANTE, CIMBRADO  Y DESCIMBRADO, OBRA FALSA, ACARREOS, ELEVACIONES A CUALQUIER ALTURA, TRABAJOS DIURNOS Y NOCTURNOS.</t>
  </si>
  <si>
    <t>SIOP-025</t>
  </si>
  <si>
    <t>D</t>
  </si>
  <si>
    <t>LIMPIEZA</t>
  </si>
  <si>
    <t>SIOP-026</t>
  </si>
  <si>
    <t>LIMPIEZA FINA Y GRUESA DURANTE LA OBRA, INCLUYE: MANO DE OBRA, EQUIPO Y HERRAMIENTA, TRABAJOS DIURNOS Y NOCTURNOS.</t>
  </si>
  <si>
    <t>SIOP-E-IVFDR-OB-LP-0653-2026</t>
  </si>
  <si>
    <t>Construcción de subestructura del eje 1 del puente Ramón Corona, ubicado en el cruce con el río Lagos en la cabecera municipal de Lagos de Moreno, Jalisco.</t>
  </si>
  <si>
    <t>SUMINISTRO, HABILITADO Y COLOCACIÓN DE ACERO DE REFUERZO F'C=4,200 KG/CM2 EN PILAS, INCLUYE: GANCHOS, DESPERDICIO, TRASLAPES, DOBLECES, ALAMBRE RECOCIDO, IZAJE, MOVIMIENTOS DENTRO DE LA OBRA, COLOCACIÓN DE ACERO CON EQUIPO,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</si>
</sst>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;[Red]\-&quot;$&quot;#,##0.00"/>
    <numFmt numFmtId="44" formatCode="_-&quot;$&quot;* #,##0.00_-;\-&quot;$&quot;* #,##0.00_-;_-&quot;$&quot;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19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2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b/>
      <sz val="8"/>
      <color theme="1" tint="0.0499899983406067"/>
      <name val="Arial"/>
      <family val="2"/>
    </font>
    <font>
      <b/>
      <sz val="8"/>
      <color rgb="FF006600"/>
      <name val="Arial"/>
      <family val="2"/>
    </font>
    <font>
      <b/>
      <sz val="8"/>
      <color rgb="FF0000CC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6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06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4" fontId="4" fillId="0" borderId="0" xfId="20" applyNumberFormat="1" applyFont="1" applyAlignment="1">
      <alignment vertical="top"/>
      <protection/>
    </xf>
    <xf numFmtId="4" fontId="5" fillId="0" borderId="0" xfId="20" applyNumberFormat="1" applyFont="1" applyAlignment="1">
      <alignment horizontal="left" vertical="top" shrinkToFit="1"/>
      <protection/>
    </xf>
    <xf numFmtId="49" fontId="5" fillId="0" borderId="0" xfId="20" applyNumberFormat="1" applyFont="1" applyAlignment="1">
      <alignment horizontal="left" vertical="top"/>
      <protection/>
    </xf>
    <xf numFmtId="0" fontId="5" fillId="0" borderId="0" xfId="20" applyFont="1" applyAlignment="1">
      <alignment horizontal="center" vertical="top" wrapText="1"/>
      <protection/>
    </xf>
    <xf numFmtId="4" fontId="5" fillId="0" borderId="0" xfId="20" applyNumberFormat="1" applyFont="1" applyAlignment="1">
      <alignment horizontal="right" vertical="top"/>
      <protection/>
    </xf>
    <xf numFmtId="164" fontId="5" fillId="0" borderId="0" xfId="22" applyNumberFormat="1" applyFont="1" applyFill="1" applyAlignment="1">
      <alignment horizontal="right" vertical="top"/>
    </xf>
    <xf numFmtId="164" fontId="5" fillId="0" borderId="0" xfId="22" applyNumberFormat="1" applyFont="1" applyAlignment="1">
      <alignment horizontal="right" vertical="top"/>
    </xf>
    <xf numFmtId="0" fontId="5" fillId="0" borderId="0" xfId="23" applyFont="1" applyAlignment="1">
      <alignment vertical="top"/>
      <protection/>
    </xf>
    <xf numFmtId="49" fontId="3" fillId="0" borderId="0" xfId="20" applyNumberFormat="1" applyFont="1" applyAlignment="1">
      <alignment horizontal="left" vertical="top"/>
      <protection/>
    </xf>
    <xf numFmtId="0" fontId="3" fillId="0" borderId="0" xfId="20" applyFont="1" applyAlignment="1">
      <alignment horizontal="center" vertical="top" wrapText="1"/>
      <protection/>
    </xf>
    <xf numFmtId="166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horizontal="right" vertical="top"/>
    </xf>
    <xf numFmtId="4" fontId="7" fillId="0" borderId="0" xfId="20" applyNumberFormat="1" applyFont="1" applyAlignment="1">
      <alignment horizontal="center" vertical="top"/>
      <protection/>
    </xf>
    <xf numFmtId="164" fontId="7" fillId="0" borderId="0" xfId="22" applyNumberFormat="1" applyFont="1" applyAlignment="1">
      <alignment vertical="top"/>
    </xf>
    <xf numFmtId="4" fontId="3" fillId="0" borderId="0" xfId="20" applyNumberFormat="1" applyFont="1" applyAlignment="1">
      <alignment horizontal="right" vertical="top"/>
      <protection/>
    </xf>
    <xf numFmtId="164" fontId="3" fillId="0" borderId="0" xfId="22" applyNumberFormat="1" applyFont="1" applyAlignment="1">
      <alignment vertical="top"/>
    </xf>
    <xf numFmtId="0" fontId="8" fillId="0" borderId="0" xfId="20" applyFont="1" applyAlignment="1">
      <alignment horizontal="center" vertical="top" wrapText="1"/>
      <protection/>
    </xf>
    <xf numFmtId="0" fontId="9" fillId="3" borderId="0" xfId="20" applyFont="1" applyFill="1" applyAlignment="1">
      <alignment vertical="top"/>
      <protection/>
    </xf>
    <xf numFmtId="0" fontId="7" fillId="3" borderId="0" xfId="20" applyFont="1" applyFill="1" applyAlignment="1">
      <alignment horizontal="center" vertical="top"/>
      <protection/>
    </xf>
    <xf numFmtId="0" fontId="9" fillId="3" borderId="0" xfId="20" applyFont="1" applyFill="1" applyAlignment="1">
      <alignment horizontal="center" vertical="top"/>
      <protection/>
    </xf>
    <xf numFmtId="167" fontId="9" fillId="3" borderId="0" xfId="20" applyNumberFormat="1" applyFont="1" applyFill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4" fontId="7" fillId="0" borderId="0" xfId="20" applyNumberFormat="1" applyFont="1" applyAlignment="1">
      <alignment horizontal="justify" vertical="top" wrapText="1"/>
      <protection/>
    </xf>
    <xf numFmtId="49" fontId="10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164" fontId="10" fillId="0" borderId="0" xfId="25" applyNumberFormat="1" applyFont="1" applyAlignment="1">
      <alignment vertical="top"/>
    </xf>
    <xf numFmtId="0" fontId="11" fillId="0" borderId="0" xfId="20" applyFont="1" applyAlignment="1">
      <alignment horizontal="justify" vertical="top"/>
      <protection/>
    </xf>
    <xf numFmtId="0" fontId="12" fillId="0" borderId="0" xfId="20" applyFont="1" applyAlignment="1">
      <alignment horizontal="center" vertical="top" wrapText="1"/>
      <protection/>
    </xf>
    <xf numFmtId="4" fontId="12" fillId="0" borderId="0" xfId="20" applyNumberFormat="1" applyFont="1" applyAlignment="1">
      <alignment horizontal="right" vertical="top"/>
      <protection/>
    </xf>
    <xf numFmtId="164" fontId="12" fillId="0" borderId="0" xfId="25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4" applyNumberFormat="1" applyFont="1" applyFill="1" applyAlignment="1">
      <alignment vertical="top"/>
    </xf>
    <xf numFmtId="0" fontId="6" fillId="2" borderId="0" xfId="23" applyFont="1" applyFill="1" applyAlignment="1">
      <alignment horizontal="justify" vertical="top"/>
      <protection/>
    </xf>
    <xf numFmtId="165" fontId="6" fillId="2" borderId="0" xfId="23" applyNumberFormat="1" applyFont="1" applyFill="1" applyAlignment="1">
      <alignment vertical="top"/>
      <protection/>
    </xf>
    <xf numFmtId="0" fontId="4" fillId="0" borderId="0" xfId="20" applyFont="1" applyAlignment="1">
      <alignment horizontal="justify" vertical="top"/>
      <protection/>
    </xf>
    <xf numFmtId="8" fontId="4" fillId="0" borderId="0" xfId="20" applyNumberFormat="1" applyFont="1" applyAlignment="1">
      <alignment vertical="top"/>
      <protection/>
    </xf>
    <xf numFmtId="49" fontId="7" fillId="0" borderId="0" xfId="20" applyNumberFormat="1" applyFont="1" applyAlignment="1">
      <alignment horizontal="left" vertical="top"/>
      <protection/>
    </xf>
    <xf numFmtId="0" fontId="13" fillId="0" borderId="0" xfId="20" applyFont="1" applyAlignment="1">
      <alignment horizontal="justify"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justify" vertical="top"/>
      <protection/>
    </xf>
    <xf numFmtId="0" fontId="16" fillId="0" borderId="0" xfId="20" applyFont="1" applyAlignment="1">
      <alignment horizontal="justify" vertical="top" wrapText="1"/>
      <protection/>
    </xf>
    <xf numFmtId="0" fontId="17" fillId="0" borderId="0" xfId="20" applyFont="1" applyAlignment="1">
      <alignment vertical="top"/>
      <protection/>
    </xf>
    <xf numFmtId="0" fontId="5" fillId="0" borderId="0" xfId="20" applyFont="1" applyFill="1" applyAlignment="1">
      <alignment vertical="top"/>
      <protection/>
    </xf>
    <xf numFmtId="0" fontId="6" fillId="0" borderId="0" xfId="23" applyFont="1" applyFill="1" applyAlignment="1">
      <alignment horizontal="justify" vertical="top"/>
      <protection/>
    </xf>
    <xf numFmtId="0" fontId="6" fillId="0" borderId="0" xfId="23" applyFont="1" applyFill="1" applyAlignment="1">
      <alignment horizontal="center" vertical="top"/>
      <protection/>
    </xf>
    <xf numFmtId="165" fontId="6" fillId="0" borderId="0" xfId="23" applyNumberFormat="1" applyFont="1" applyFill="1" applyAlignment="1">
      <alignment vertical="top"/>
      <protection/>
    </xf>
    <xf numFmtId="165" fontId="6" fillId="0" borderId="0" xfId="23" applyNumberFormat="1" applyFont="1" applyFill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8" fillId="0" borderId="4" xfId="20" applyFont="1" applyBorder="1" applyAlignment="1">
      <alignment horizontal="center" vertical="top"/>
      <protection/>
    </xf>
    <xf numFmtId="0" fontId="18" fillId="0" borderId="0" xfId="20" applyFont="1" applyAlignment="1">
      <alignment horizontal="center" vertical="top"/>
      <protection/>
    </xf>
    <xf numFmtId="0" fontId="18" fillId="0" borderId="5" xfId="20" applyFont="1" applyBorder="1" applyAlignment="1">
      <alignment horizontal="center" vertical="top"/>
      <protection/>
    </xf>
    <xf numFmtId="0" fontId="18" fillId="0" borderId="9" xfId="20" applyFont="1" applyBorder="1" applyAlignment="1">
      <alignment horizontal="center" vertical="top"/>
      <protection/>
    </xf>
    <xf numFmtId="0" fontId="18" fillId="0" borderId="10" xfId="20" applyFont="1" applyBorder="1" applyAlignment="1">
      <alignment horizontal="center" vertical="top"/>
      <protection/>
    </xf>
    <xf numFmtId="0" fontId="18" fillId="0" borderId="7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  <xf numFmtId="0" fontId="18" fillId="0" borderId="2" xfId="20" applyFont="1" applyBorder="1" applyAlignment="1">
      <alignment horizontal="center" vertical="top"/>
      <protection/>
    </xf>
    <xf numFmtId="0" fontId="18" fillId="0" borderId="8" xfId="20" applyFont="1" applyBorder="1" applyAlignment="1">
      <alignment horizontal="center" vertical="top"/>
      <protection/>
    </xf>
  </cellXfs>
  <cellStyles count="12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63500</xdr:colOff>
      <xdr:row>2</xdr:row>
      <xdr:rowOff>133350</xdr:rowOff>
    </xdr:from>
    <xdr:to>
      <xdr:col>2</xdr:col>
      <xdr:colOff>746</xdr:colOff>
      <xdr:row>7</xdr:row>
      <xdr:rowOff>127000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7ef00e-045e-4a2d-8bf2-68d2ee9afe77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514350"/>
          <a:ext cx="1304925" cy="1181100"/>
        </a:xfrm>
        <a:prstGeom prst="rect"/>
      </xdr:spPr>
    </xdr:pic>
    <xdr:clientData/>
  </xdr:twoCellAnchor>
  <xdr:twoCellAnchor editAs="oneCell">
    <xdr:from>
      <xdr:col>7</xdr:col>
      <xdr:colOff>60960</xdr:colOff>
      <xdr:row>2</xdr:row>
      <xdr:rowOff>313689</xdr:rowOff>
    </xdr:from>
    <xdr:to>
      <xdr:col>7</xdr:col>
      <xdr:colOff>1618615</xdr:colOff>
      <xdr:row>4</xdr:row>
      <xdr:rowOff>200946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3dc475e-547c-426d-86a1-785cda98e356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668000" y="695325"/>
          <a:ext cx="1562100" cy="47625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I70"/>
  <sheetViews>
    <sheetView showGridLines="0" showZeros="0" tabSelected="1" view="pageBreakPreview" zoomScaleNormal="100" zoomScaleSheetLayoutView="100" workbookViewId="0" topLeftCell="A8">
      <selection pane="topLeft" activeCell="F19" sqref="F19:F51"/>
    </sheetView>
  </sheetViews>
  <sheetFormatPr defaultColWidth="9.14428571428571" defaultRowHeight="15"/>
  <cols>
    <col min="1" max="1" width="9.14285714285714" style="5"/>
    <col min="2" max="2" width="20.5714285714286" style="5" customWidth="1"/>
    <col min="3" max="3" width="56.8571428571429" style="5" customWidth="1"/>
    <col min="4" max="4" width="13.7142857142857" style="5" customWidth="1"/>
    <col min="5" max="5" width="15.1428571428571" style="5" customWidth="1"/>
    <col min="6" max="6" width="17.8571428571429" style="5" customWidth="1"/>
    <col min="7" max="7" width="25.8571428571429" style="5" customWidth="1"/>
    <col min="8" max="8" width="24.2857142857143" style="5" customWidth="1"/>
    <col min="9" max="9" width="24.8571428571429" style="5" bestFit="1" customWidth="1"/>
    <col min="10" max="10" width="10.4285714285714" style="5" bestFit="1" customWidth="1"/>
    <col min="11" max="16384" width="9.14285714285714" style="5"/>
  </cols>
  <sheetData>
    <row r="1" spans="2:8" ht="15">
      <c r="B1" s="3"/>
      <c r="C1" s="1" t="s">
        <v>11</v>
      </c>
      <c r="D1" s="81" t="s">
        <v>26</v>
      </c>
      <c r="E1" s="82"/>
      <c r="F1" s="82"/>
      <c r="G1" s="83"/>
      <c r="H1" s="4"/>
    </row>
    <row r="2" spans="2:8" ht="15">
      <c r="B2" s="6"/>
      <c r="C2" s="2" t="s">
        <v>12</v>
      </c>
      <c r="D2" s="7"/>
      <c r="E2" s="8"/>
      <c r="F2" s="8"/>
      <c r="G2" s="9"/>
      <c r="H2" s="10"/>
    </row>
    <row r="3" spans="2:8" ht="33.75" customHeight="1">
      <c r="B3" s="6"/>
      <c r="C3" s="48" t="s">
        <v>24</v>
      </c>
      <c r="D3" s="88" t="s">
        <v>94</v>
      </c>
      <c r="E3" s="89"/>
      <c r="F3" s="89"/>
      <c r="G3" s="90"/>
      <c r="H3" s="10"/>
    </row>
    <row r="4" spans="2:8" ht="12.75" customHeight="1">
      <c r="B4" s="6"/>
      <c r="C4" s="79"/>
      <c r="D4" s="88"/>
      <c r="E4" s="89"/>
      <c r="F4" s="89"/>
      <c r="G4" s="90"/>
      <c r="H4" s="10"/>
    </row>
    <row r="5" spans="2:8" ht="18.75" customHeight="1" thickBot="1">
      <c r="B5" s="6"/>
      <c r="C5" s="80"/>
      <c r="D5" s="91"/>
      <c r="E5" s="92"/>
      <c r="F5" s="92"/>
      <c r="G5" s="93"/>
      <c r="H5" s="10"/>
    </row>
    <row r="6" spans="2:8" ht="13.5" customHeight="1">
      <c r="B6" s="6"/>
      <c r="C6" s="11" t="s">
        <v>0</v>
      </c>
      <c r="D6" s="84" t="s">
        <v>18</v>
      </c>
      <c r="E6" s="85"/>
      <c r="F6" s="85"/>
      <c r="G6" s="12"/>
      <c r="H6" s="10"/>
    </row>
    <row r="7" spans="2:8" ht="15">
      <c r="B7" s="6"/>
      <c r="C7" s="97" t="s">
        <v>95</v>
      </c>
      <c r="D7" s="86" t="s">
        <v>19</v>
      </c>
      <c r="E7" s="87"/>
      <c r="F7" s="87"/>
      <c r="G7" s="13"/>
      <c r="H7" s="10"/>
    </row>
    <row r="8" spans="2:8" ht="17.25" customHeight="1">
      <c r="B8" s="6"/>
      <c r="C8" s="97"/>
      <c r="D8" s="86" t="s">
        <v>1</v>
      </c>
      <c r="E8" s="87"/>
      <c r="F8" s="87"/>
      <c r="G8" s="14"/>
      <c r="H8" s="10"/>
    </row>
    <row r="9" spans="2:8" ht="14.25" customHeight="1" thickBot="1">
      <c r="B9" s="6"/>
      <c r="C9" s="98"/>
      <c r="D9" s="95" t="s">
        <v>13</v>
      </c>
      <c r="E9" s="96"/>
      <c r="F9" s="96"/>
      <c r="G9" s="15"/>
      <c r="H9" s="16"/>
    </row>
    <row r="10" spans="2:8" ht="17.25" customHeight="1">
      <c r="B10" s="6"/>
      <c r="C10" s="17" t="s">
        <v>15</v>
      </c>
      <c r="D10" s="81" t="s">
        <v>27</v>
      </c>
      <c r="E10" s="82"/>
      <c r="F10" s="82"/>
      <c r="G10" s="83"/>
      <c r="H10" s="53" t="s">
        <v>25</v>
      </c>
    </row>
    <row r="11" spans="2:8" ht="15">
      <c r="B11" s="6"/>
      <c r="C11" s="99"/>
      <c r="D11" s="18">
        <v>0</v>
      </c>
      <c r="E11" s="19"/>
      <c r="F11" s="19"/>
      <c r="G11" s="20"/>
      <c r="H11" s="104" t="s">
        <v>28</v>
      </c>
    </row>
    <row r="12" spans="2:8" ht="15.75" customHeight="1" thickBot="1">
      <c r="B12" s="21"/>
      <c r="C12" s="100"/>
      <c r="D12" s="22"/>
      <c r="E12" s="23"/>
      <c r="F12" s="23"/>
      <c r="G12" s="24"/>
      <c r="H12" s="105"/>
    </row>
    <row r="13" spans="5:5" ht="15.75" thickBot="1">
      <c r="E13" s="25"/>
    </row>
    <row r="14" spans="2:8" ht="15.75" customHeight="1" thickBot="1">
      <c r="B14" s="101" t="s">
        <v>20</v>
      </c>
      <c r="C14" s="102"/>
      <c r="D14" s="102"/>
      <c r="E14" s="102"/>
      <c r="F14" s="102"/>
      <c r="G14" s="102"/>
      <c r="H14" s="103"/>
    </row>
    <row r="15" spans="2:8" ht="15.75" thickBot="1">
      <c r="B15" s="26"/>
      <c r="C15" s="26"/>
      <c r="D15" s="26"/>
      <c r="E15" s="26"/>
      <c r="F15" s="26"/>
      <c r="G15" s="26"/>
      <c r="H15" s="26"/>
    </row>
    <row r="16" spans="2:8" s="31" customFormat="1" ht="40.5" customHeight="1" thickBot="1">
      <c r="B16" s="27" t="s">
        <v>2</v>
      </c>
      <c r="C16" s="28" t="s">
        <v>3</v>
      </c>
      <c r="D16" s="28" t="s">
        <v>4</v>
      </c>
      <c r="E16" s="28" t="s">
        <v>5</v>
      </c>
      <c r="F16" s="29" t="s">
        <v>16</v>
      </c>
      <c r="G16" s="29" t="s">
        <v>17</v>
      </c>
      <c r="H16" s="30" t="s">
        <v>6</v>
      </c>
    </row>
    <row r="17" spans="2:9" ht="39" customHeight="1">
      <c r="B17" s="68"/>
      <c r="C17" s="69" t="str">
        <f>+C7</f>
        <v>Construcción de subestructura del eje 1 del puente Ramón Corona, ubicado en el cruce con el río Lagos en la cabecera municipal de Lagos de Moreno, Jalisco.</v>
      </c>
      <c r="D17" s="41"/>
      <c r="E17" s="42"/>
      <c r="F17" s="43"/>
      <c r="G17" s="44"/>
      <c r="H17" s="45">
        <f>H18+H22+H33+H50</f>
        <v>0</v>
      </c>
      <c r="I17" s="33"/>
    </row>
    <row r="18" spans="2:9" ht="15">
      <c r="B18" s="58" t="s">
        <v>14</v>
      </c>
      <c r="C18" s="70" t="s">
        <v>29</v>
      </c>
      <c r="D18" s="59"/>
      <c r="E18" s="60"/>
      <c r="F18" s="61"/>
      <c r="G18" s="62"/>
      <c r="H18" s="63">
        <f>SUM(H19:H21)</f>
        <v>0</v>
      </c>
      <c r="I18" s="33"/>
    </row>
    <row r="19" spans="2:9" ht="45">
      <c r="B19" s="40" t="s">
        <v>22</v>
      </c>
      <c r="C19" s="72" t="s">
        <v>30</v>
      </c>
      <c r="D19" s="41" t="s">
        <v>23</v>
      </c>
      <c r="E19" s="46">
        <v>44.67</v>
      </c>
      <c r="F19" s="43"/>
      <c r="G19" s="54" t="str" cm="1">
        <f t="array" ref="G19">+numtext(F19)</f>
        <v>CERO PESOS 00/100 M.N.</v>
      </c>
      <c r="H19" s="47">
        <f t="shared" si="0" ref="H19:H21">+ROUND(F19*E19,2)</f>
        <v>0</v>
      </c>
      <c r="I19" s="33"/>
    </row>
    <row r="20" spans="2:9" ht="33.75">
      <c r="B20" s="40" t="s">
        <v>31</v>
      </c>
      <c r="C20" s="72" t="s">
        <v>32</v>
      </c>
      <c r="D20" s="41" t="s">
        <v>33</v>
      </c>
      <c r="E20" s="46">
        <v>44.67</v>
      </c>
      <c r="F20" s="43"/>
      <c r="G20" s="54" t="str" cm="1">
        <f t="array" ref="G20">+numtext(F20)</f>
        <v>CERO PESOS 00/100 M.N.</v>
      </c>
      <c r="H20" s="47">
        <f t="shared" si="0"/>
        <v>0</v>
      </c>
      <c r="I20" s="33"/>
    </row>
    <row r="21" spans="2:9" ht="112.5">
      <c r="B21" s="40" t="s">
        <v>34</v>
      </c>
      <c r="C21" s="72" t="s">
        <v>35</v>
      </c>
      <c r="D21" s="41" t="s">
        <v>36</v>
      </c>
      <c r="E21" s="46">
        <v>237</v>
      </c>
      <c r="F21" s="43"/>
      <c r="G21" s="54" t="str" cm="1">
        <f t="array" ref="G21">+numtext(F21)</f>
        <v>CERO PESOS 00/100 M.N.</v>
      </c>
      <c r="H21" s="47">
        <f t="shared" si="0"/>
        <v>0</v>
      </c>
      <c r="I21" s="33"/>
    </row>
    <row r="22" spans="2:9" ht="15">
      <c r="B22" s="58" t="s">
        <v>37</v>
      </c>
      <c r="C22" s="70" t="s">
        <v>38</v>
      </c>
      <c r="D22" s="59"/>
      <c r="E22" s="60"/>
      <c r="F22" s="61"/>
      <c r="G22" s="62"/>
      <c r="H22" s="63">
        <f>SUM(H23:H32)</f>
        <v>0</v>
      </c>
      <c r="I22" s="33"/>
    </row>
    <row r="23" spans="2:9" ht="90">
      <c r="B23" s="40" t="s">
        <v>39</v>
      </c>
      <c r="C23" s="72" t="s">
        <v>40</v>
      </c>
      <c r="D23" s="41" t="s">
        <v>33</v>
      </c>
      <c r="E23" s="46">
        <v>123.69</v>
      </c>
      <c r="F23" s="43"/>
      <c r="G23" s="54" t="str" cm="1">
        <f t="array" ref="G23">+numtext(F23)</f>
        <v>CERO PESOS 00/100 M.N.</v>
      </c>
      <c r="H23" s="47">
        <f t="shared" si="1" ref="H23:H32">+ROUND(F23*E23,2)</f>
        <v>0</v>
      </c>
      <c r="I23" s="33"/>
    </row>
    <row r="24" spans="2:9" ht="56.25">
      <c r="B24" s="40" t="s">
        <v>41</v>
      </c>
      <c r="C24" s="72" t="s">
        <v>42</v>
      </c>
      <c r="D24" s="41" t="s">
        <v>33</v>
      </c>
      <c r="E24" s="46">
        <v>123.69</v>
      </c>
      <c r="F24" s="43"/>
      <c r="G24" s="54" t="str" cm="1">
        <f t="array" ref="G24">+numtext(F24)</f>
        <v>CERO PESOS 00/100 M.N.</v>
      </c>
      <c r="H24" s="47">
        <f t="shared" si="1"/>
        <v>0</v>
      </c>
      <c r="I24" s="33"/>
    </row>
    <row r="25" spans="2:9" ht="56.25">
      <c r="B25" s="40" t="s">
        <v>43</v>
      </c>
      <c r="C25" s="72" t="s">
        <v>44</v>
      </c>
      <c r="D25" s="41" t="s">
        <v>45</v>
      </c>
      <c r="E25" s="46">
        <v>28.47</v>
      </c>
      <c r="F25" s="43"/>
      <c r="G25" s="54" t="str" cm="1">
        <f t="array" ref="G25">+numtext(F25)</f>
        <v>CERO PESOS 00/100 M.N.</v>
      </c>
      <c r="H25" s="47">
        <f t="shared" si="1"/>
        <v>0</v>
      </c>
      <c r="I25" s="33"/>
    </row>
    <row r="26" spans="2:9" ht="56.25">
      <c r="B26" s="40" t="s">
        <v>46</v>
      </c>
      <c r="C26" s="72" t="s">
        <v>96</v>
      </c>
      <c r="D26" s="41" t="s">
        <v>47</v>
      </c>
      <c r="E26" s="46">
        <v>18119.70</v>
      </c>
      <c r="F26" s="43"/>
      <c r="G26" s="54" t="str" cm="1">
        <f t="array" ref="G26">+numtext(F26)</f>
        <v>CERO PESOS 00/100 M.N.</v>
      </c>
      <c r="H26" s="47">
        <f t="shared" si="1"/>
        <v>0</v>
      </c>
      <c r="I26" s="33"/>
    </row>
    <row r="27" spans="2:9" ht="45">
      <c r="B27" s="40" t="s">
        <v>48</v>
      </c>
      <c r="C27" s="72" t="s">
        <v>49</v>
      </c>
      <c r="D27" s="41" t="s">
        <v>50</v>
      </c>
      <c r="E27" s="46">
        <v>171</v>
      </c>
      <c r="F27" s="43"/>
      <c r="G27" s="54" t="str" cm="1">
        <f t="array" ref="G27">+numtext(F27)</f>
        <v>CERO PESOS 00/100 M.N.</v>
      </c>
      <c r="H27" s="47">
        <f t="shared" si="1"/>
        <v>0</v>
      </c>
      <c r="I27" s="33"/>
    </row>
    <row r="28" spans="2:9" ht="78.75">
      <c r="B28" s="40" t="s">
        <v>51</v>
      </c>
      <c r="C28" s="72" t="s">
        <v>52</v>
      </c>
      <c r="D28" s="41" t="s">
        <v>33</v>
      </c>
      <c r="E28" s="46">
        <v>123.69</v>
      </c>
      <c r="F28" s="43"/>
      <c r="G28" s="54" t="str" cm="1">
        <f t="array" ref="G28">+numtext(F28)</f>
        <v>CERO PESOS 00/100 M.N.</v>
      </c>
      <c r="H28" s="47">
        <f t="shared" si="1"/>
        <v>0</v>
      </c>
      <c r="I28" s="33"/>
    </row>
    <row r="29" spans="2:9" ht="33.75">
      <c r="B29" s="40" t="s">
        <v>53</v>
      </c>
      <c r="C29" s="72" t="s">
        <v>54</v>
      </c>
      <c r="D29" s="41" t="s">
        <v>33</v>
      </c>
      <c r="E29" s="46">
        <v>123.69</v>
      </c>
      <c r="F29" s="43"/>
      <c r="G29" s="54" t="str" cm="1">
        <f t="array" ref="G29">+numtext(F29)</f>
        <v>CERO PESOS 00/100 M.N.</v>
      </c>
      <c r="H29" s="47">
        <f t="shared" si="1"/>
        <v>0</v>
      </c>
      <c r="I29" s="33"/>
    </row>
    <row r="30" spans="2:9" ht="45">
      <c r="B30" s="40" t="s">
        <v>55</v>
      </c>
      <c r="C30" s="72" t="s">
        <v>56</v>
      </c>
      <c r="D30" s="41" t="s">
        <v>33</v>
      </c>
      <c r="E30" s="46">
        <v>6.75</v>
      </c>
      <c r="F30" s="43"/>
      <c r="G30" s="54" t="str" cm="1">
        <f t="array" ref="G30">+numtext(F30)</f>
        <v>CERO PESOS 00/100 M.N.</v>
      </c>
      <c r="H30" s="47">
        <f t="shared" si="1"/>
        <v>0</v>
      </c>
      <c r="I30" s="33"/>
    </row>
    <row r="31" spans="2:9" ht="33.75">
      <c r="B31" s="40" t="s">
        <v>57</v>
      </c>
      <c r="C31" s="72" t="s">
        <v>58</v>
      </c>
      <c r="D31" s="41" t="s">
        <v>33</v>
      </c>
      <c r="E31" s="46">
        <v>123.69</v>
      </c>
      <c r="F31" s="43"/>
      <c r="G31" s="54" t="str" cm="1">
        <f t="array" ref="G31">+numtext(F31)</f>
        <v>CERO PESOS 00/100 M.N.</v>
      </c>
      <c r="H31" s="47">
        <f t="shared" si="1"/>
        <v>0</v>
      </c>
      <c r="I31" s="33"/>
    </row>
    <row r="32" spans="2:9" ht="33.75">
      <c r="B32" s="40" t="s">
        <v>59</v>
      </c>
      <c r="C32" s="72" t="s">
        <v>60</v>
      </c>
      <c r="D32" s="41" t="s">
        <v>61</v>
      </c>
      <c r="E32" s="46">
        <v>3092.27</v>
      </c>
      <c r="F32" s="43"/>
      <c r="G32" s="54" t="str" cm="1">
        <f t="array" ref="G32">+numtext(F32)</f>
        <v>CERO PESOS 00/100 M.N.</v>
      </c>
      <c r="H32" s="47">
        <f t="shared" si="1"/>
        <v>0</v>
      </c>
      <c r="I32" s="33"/>
    </row>
    <row r="33" spans="2:9" ht="15">
      <c r="B33" s="58" t="s">
        <v>62</v>
      </c>
      <c r="C33" s="70" t="s">
        <v>63</v>
      </c>
      <c r="D33" s="59"/>
      <c r="E33" s="60"/>
      <c r="F33" s="61"/>
      <c r="G33" s="62"/>
      <c r="H33" s="63">
        <f>H34+H38+H46+H42</f>
        <v>0</v>
      </c>
      <c r="I33" s="33"/>
    </row>
    <row r="34" spans="2:9" ht="15">
      <c r="B34" s="55" t="s">
        <v>64</v>
      </c>
      <c r="C34" s="71" t="s">
        <v>65</v>
      </c>
      <c r="D34" s="26"/>
      <c r="E34" s="32"/>
      <c r="F34" s="26"/>
      <c r="G34" s="26"/>
      <c r="H34" s="57">
        <f>SUM(H35:H37)</f>
        <v>0</v>
      </c>
      <c r="I34" s="33"/>
    </row>
    <row r="35" spans="2:9" ht="45">
      <c r="B35" s="40" t="s">
        <v>66</v>
      </c>
      <c r="C35" s="72" t="s">
        <v>67</v>
      </c>
      <c r="D35" s="41" t="s">
        <v>47</v>
      </c>
      <c r="E35" s="46">
        <v>2778.61</v>
      </c>
      <c r="F35" s="43"/>
      <c r="G35" s="54" t="str" cm="1">
        <f t="array" ref="G35">+numtext(F35)</f>
        <v>CERO PESOS 00/100 M.N.</v>
      </c>
      <c r="H35" s="47">
        <f t="shared" si="2" ref="H35:H37">+ROUND(F35*E35,2)</f>
        <v>0</v>
      </c>
      <c r="I35" s="33"/>
    </row>
    <row r="36" spans="2:9" ht="56.25">
      <c r="B36" s="40" t="s">
        <v>68</v>
      </c>
      <c r="C36" s="72" t="s">
        <v>69</v>
      </c>
      <c r="D36" s="41" t="s">
        <v>23</v>
      </c>
      <c r="E36" s="46">
        <v>76.58</v>
      </c>
      <c r="F36" s="43"/>
      <c r="G36" s="54" t="str" cm="1">
        <f t="array" ref="G36">+numtext(F36)</f>
        <v>CERO PESOS 00/100 M.N.</v>
      </c>
      <c r="H36" s="47">
        <f t="shared" si="2"/>
        <v>0</v>
      </c>
      <c r="I36" s="33"/>
    </row>
    <row r="37" spans="2:9" ht="78.75">
      <c r="B37" s="40" t="s">
        <v>70</v>
      </c>
      <c r="C37" s="72" t="s">
        <v>71</v>
      </c>
      <c r="D37" s="41" t="s">
        <v>33</v>
      </c>
      <c r="E37" s="46">
        <v>27.02</v>
      </c>
      <c r="F37" s="43"/>
      <c r="G37" s="54" t="str" cm="1">
        <f t="array" ref="G37">+numtext(F37)</f>
        <v>CERO PESOS 00/100 M.N.</v>
      </c>
      <c r="H37" s="47">
        <f t="shared" si="2"/>
        <v>0</v>
      </c>
      <c r="I37" s="33"/>
    </row>
    <row r="38" spans="2:9" ht="15">
      <c r="B38" s="55" t="s">
        <v>72</v>
      </c>
      <c r="C38" s="71" t="s">
        <v>73</v>
      </c>
      <c r="D38" s="26"/>
      <c r="E38" s="32"/>
      <c r="F38" s="26"/>
      <c r="G38" s="26"/>
      <c r="H38" s="57">
        <f>SUM(H39:H41)</f>
        <v>0</v>
      </c>
      <c r="I38" s="33"/>
    </row>
    <row r="39" spans="2:9" ht="45">
      <c r="B39" s="40" t="s">
        <v>74</v>
      </c>
      <c r="C39" s="72" t="s">
        <v>67</v>
      </c>
      <c r="D39" s="41" t="s">
        <v>47</v>
      </c>
      <c r="E39" s="46">
        <v>305.97</v>
      </c>
      <c r="F39" s="43"/>
      <c r="G39" s="54" t="str" cm="1">
        <f t="array" ref="G39">+numtext(F39)</f>
        <v>CERO PESOS 00/100 M.N.</v>
      </c>
      <c r="H39" s="47">
        <f t="shared" si="3" ref="H39:H41">+ROUND(F39*E39,2)</f>
        <v>0</v>
      </c>
      <c r="I39" s="33"/>
    </row>
    <row r="40" spans="2:9" ht="56.25">
      <c r="B40" s="40" t="s">
        <v>75</v>
      </c>
      <c r="C40" s="72" t="s">
        <v>76</v>
      </c>
      <c r="D40" s="41" t="s">
        <v>23</v>
      </c>
      <c r="E40" s="46">
        <v>3.13</v>
      </c>
      <c r="F40" s="43"/>
      <c r="G40" s="54" t="str" cm="1">
        <f t="array" ref="G40">+numtext(F40)</f>
        <v>CERO PESOS 00/100 M.N.</v>
      </c>
      <c r="H40" s="47">
        <f t="shared" si="3"/>
        <v>0</v>
      </c>
      <c r="I40" s="33"/>
    </row>
    <row r="41" spans="2:9" ht="78.75">
      <c r="B41" s="40" t="s">
        <v>77</v>
      </c>
      <c r="C41" s="72" t="s">
        <v>71</v>
      </c>
      <c r="D41" s="41" t="s">
        <v>33</v>
      </c>
      <c r="E41" s="46">
        <v>0.49</v>
      </c>
      <c r="F41" s="43"/>
      <c r="G41" s="54" t="str" cm="1">
        <f t="array" ref="G41">+numtext(F41)</f>
        <v>CERO PESOS 00/100 M.N.</v>
      </c>
      <c r="H41" s="47">
        <f t="shared" si="3"/>
        <v>0</v>
      </c>
      <c r="I41" s="33"/>
    </row>
    <row r="42" spans="2:9" ht="15">
      <c r="B42" s="55" t="s">
        <v>78</v>
      </c>
      <c r="C42" s="71" t="s">
        <v>79</v>
      </c>
      <c r="D42" s="26"/>
      <c r="E42" s="32"/>
      <c r="F42" s="26"/>
      <c r="G42" s="26"/>
      <c r="H42" s="57">
        <f>SUM(H43:H45)</f>
        <v>0</v>
      </c>
      <c r="I42" s="33"/>
    </row>
    <row r="43" spans="2:9" ht="45">
      <c r="B43" s="40" t="s">
        <v>80</v>
      </c>
      <c r="C43" s="72" t="s">
        <v>67</v>
      </c>
      <c r="D43" s="41" t="s">
        <v>47</v>
      </c>
      <c r="E43" s="46">
        <v>308.29</v>
      </c>
      <c r="F43" s="43"/>
      <c r="G43" s="54" t="str" cm="1">
        <f t="array" ref="G43">+numtext(F43)</f>
        <v>CERO PESOS 00/100 M.N.</v>
      </c>
      <c r="H43" s="47">
        <f t="shared" si="4" ref="H43:H45">+ROUND(F43*E43,2)</f>
        <v>0</v>
      </c>
      <c r="I43" s="33"/>
    </row>
    <row r="44" spans="2:9" ht="56.25">
      <c r="B44" s="40" t="s">
        <v>81</v>
      </c>
      <c r="C44" s="72" t="s">
        <v>82</v>
      </c>
      <c r="D44" s="41" t="s">
        <v>23</v>
      </c>
      <c r="E44" s="46">
        <v>5.98</v>
      </c>
      <c r="F44" s="43"/>
      <c r="G44" s="54" t="str" cm="1">
        <f t="array" ref="G44">+numtext(F44)</f>
        <v>CERO PESOS 00/100 M.N.</v>
      </c>
      <c r="H44" s="47">
        <f t="shared" si="4"/>
        <v>0</v>
      </c>
      <c r="I44" s="33"/>
    </row>
    <row r="45" spans="2:9" ht="78.75">
      <c r="B45" s="40" t="s">
        <v>83</v>
      </c>
      <c r="C45" s="72" t="s">
        <v>71</v>
      </c>
      <c r="D45" s="41" t="s">
        <v>33</v>
      </c>
      <c r="E45" s="46">
        <v>0.59</v>
      </c>
      <c r="F45" s="43"/>
      <c r="G45" s="54" t="str" cm="1">
        <f t="array" ref="G45">+numtext(F45)</f>
        <v>CERO PESOS 00/100 M.N.</v>
      </c>
      <c r="H45" s="47">
        <f t="shared" si="4"/>
        <v>0</v>
      </c>
      <c r="I45" s="33"/>
    </row>
    <row r="46" spans="2:9" ht="15">
      <c r="B46" s="55" t="s">
        <v>84</v>
      </c>
      <c r="C46" s="71" t="s">
        <v>85</v>
      </c>
      <c r="D46" s="26"/>
      <c r="E46" s="32"/>
      <c r="F46" s="26"/>
      <c r="G46" s="26"/>
      <c r="H46" s="57">
        <f>SUM(H47:H49)</f>
        <v>0</v>
      </c>
      <c r="I46" s="33"/>
    </row>
    <row r="47" spans="2:9" ht="45">
      <c r="B47" s="40" t="s">
        <v>86</v>
      </c>
      <c r="C47" s="72" t="s">
        <v>67</v>
      </c>
      <c r="D47" s="41" t="s">
        <v>47</v>
      </c>
      <c r="E47" s="46">
        <v>828.50</v>
      </c>
      <c r="F47" s="43"/>
      <c r="G47" s="54" t="str" cm="1">
        <f t="array" ref="G47">+numtext(F47)</f>
        <v>CERO PESOS 00/100 M.N.</v>
      </c>
      <c r="H47" s="47">
        <f t="shared" si="5" ref="H47:H49">+ROUND(F47*E47,2)</f>
        <v>0</v>
      </c>
      <c r="I47" s="33"/>
    </row>
    <row r="48" spans="2:9" ht="56.25">
      <c r="B48" s="40" t="s">
        <v>87</v>
      </c>
      <c r="C48" s="72" t="s">
        <v>88</v>
      </c>
      <c r="D48" s="41" t="s">
        <v>23</v>
      </c>
      <c r="E48" s="46">
        <v>67.17</v>
      </c>
      <c r="F48" s="43"/>
      <c r="G48" s="54" t="str" cm="1">
        <f t="array" ref="G48">+numtext(F48)</f>
        <v>CERO PESOS 00/100 M.N.</v>
      </c>
      <c r="H48" s="47">
        <f t="shared" si="5"/>
        <v>0</v>
      </c>
      <c r="I48" s="33"/>
    </row>
    <row r="49" spans="2:9" ht="78.75">
      <c r="B49" s="40" t="s">
        <v>89</v>
      </c>
      <c r="C49" s="72" t="s">
        <v>71</v>
      </c>
      <c r="D49" s="41" t="s">
        <v>33</v>
      </c>
      <c r="E49" s="46">
        <v>9.95</v>
      </c>
      <c r="F49" s="43"/>
      <c r="G49" s="54" t="str" cm="1">
        <f t="array" ref="G49">+numtext(F49)</f>
        <v>CERO PESOS 00/100 M.N.</v>
      </c>
      <c r="H49" s="47">
        <f t="shared" si="5"/>
        <v>0</v>
      </c>
      <c r="I49" s="33"/>
    </row>
    <row r="50" spans="2:9" ht="15">
      <c r="B50" s="58" t="s">
        <v>90</v>
      </c>
      <c r="C50" s="70" t="s">
        <v>91</v>
      </c>
      <c r="D50" s="59"/>
      <c r="E50" s="60">
        <v>0</v>
      </c>
      <c r="F50" s="61"/>
      <c r="G50" s="62"/>
      <c r="H50" s="63">
        <f>+H51</f>
        <v>0</v>
      </c>
      <c r="I50" s="33"/>
    </row>
    <row r="51" spans="2:9" ht="22.5">
      <c r="B51" s="40" t="s">
        <v>92</v>
      </c>
      <c r="C51" s="72" t="s">
        <v>93</v>
      </c>
      <c r="D51" s="41" t="s">
        <v>23</v>
      </c>
      <c r="E51" s="46">
        <v>44.67</v>
      </c>
      <c r="F51" s="43"/>
      <c r="G51" s="54" t="str" cm="1">
        <f t="array" ref="G51">+numtext(F51)</f>
        <v>CERO PESOS 00/100 M.N.</v>
      </c>
      <c r="H51" s="47">
        <f>+ROUND(F51*E51,2)</f>
        <v>0</v>
      </c>
      <c r="I51" s="33"/>
    </row>
    <row r="52" spans="2:9" ht="15">
      <c r="B52" s="26"/>
      <c r="C52" s="73"/>
      <c r="D52" s="26"/>
      <c r="E52" s="32"/>
      <c r="F52" s="26"/>
      <c r="G52" s="26"/>
      <c r="H52" s="26"/>
      <c r="I52" s="33"/>
    </row>
    <row r="53" spans="2:9" ht="15.75">
      <c r="B53" s="49"/>
      <c r="C53" s="50" t="s">
        <v>21</v>
      </c>
      <c r="D53" s="51"/>
      <c r="E53" s="52"/>
      <c r="F53" s="49"/>
      <c r="G53" s="49"/>
      <c r="H53" s="49">
        <f>E53*F53</f>
        <v>0</v>
      </c>
      <c r="I53" s="33"/>
    </row>
    <row r="54" spans="2:9" ht="45">
      <c r="B54" s="26"/>
      <c r="C54" s="66" t="str">
        <f>+C17</f>
        <v>Construcción de subestructura del eje 1 del puente Ramón Corona, ubicado en el cruce con el río Lagos en la cabecera municipal de Lagos de Moreno, Jalisco.</v>
      </c>
      <c r="D54" s="26"/>
      <c r="E54" s="32"/>
      <c r="F54" s="26"/>
      <c r="G54" s="26"/>
      <c r="H54" s="67">
        <f>+H17</f>
        <v>0</v>
      </c>
      <c r="I54" s="33"/>
    </row>
    <row r="55" spans="2:9" ht="15">
      <c r="B55" s="58" t="s">
        <v>14</v>
      </c>
      <c r="C55" s="58" t="str">
        <f t="shared" si="6" ref="C55:C62">+VLOOKUP($B55,$B$18:$H$52,2,0)</f>
        <v>PRELIMINARES</v>
      </c>
      <c r="D55" s="59"/>
      <c r="E55" s="60"/>
      <c r="F55" s="61"/>
      <c r="G55" s="62"/>
      <c r="H55" s="63">
        <f t="shared" si="7" ref="H55:H62">+VLOOKUP($B55,$B$18:$H$52,7,0)</f>
        <v>0</v>
      </c>
      <c r="I55" s="33"/>
    </row>
    <row r="56" spans="2:9" ht="15">
      <c r="B56" s="58" t="s">
        <v>37</v>
      </c>
      <c r="C56" s="58" t="str">
        <f t="shared" si="6"/>
        <v>PILAS DE CIMENTACIÓN</v>
      </c>
      <c r="D56" s="59"/>
      <c r="E56" s="60"/>
      <c r="F56" s="61"/>
      <c r="G56" s="62"/>
      <c r="H56" s="63">
        <f t="shared" si="7"/>
        <v>0</v>
      </c>
      <c r="I56" s="33"/>
    </row>
    <row r="57" spans="2:9" ht="15">
      <c r="B57" s="58" t="s">
        <v>62</v>
      </c>
      <c r="C57" s="58" t="str">
        <f t="shared" si="6"/>
        <v>ESTRUCTURA</v>
      </c>
      <c r="D57" s="59"/>
      <c r="E57" s="60"/>
      <c r="F57" s="61"/>
      <c r="G57" s="62"/>
      <c r="H57" s="63">
        <f t="shared" si="7"/>
        <v>0</v>
      </c>
      <c r="I57" s="33"/>
    </row>
    <row r="58" spans="2:9" ht="15">
      <c r="B58" s="55" t="s">
        <v>64</v>
      </c>
      <c r="C58" s="56" t="str">
        <f t="shared" si="6"/>
        <v>CABEZAL</v>
      </c>
      <c r="D58" s="26"/>
      <c r="E58" s="32"/>
      <c r="F58" s="26"/>
      <c r="G58" s="26"/>
      <c r="H58" s="57">
        <f t="shared" si="7"/>
        <v>0</v>
      </c>
      <c r="I58" s="33"/>
    </row>
    <row r="59" spans="2:9" ht="15">
      <c r="B59" s="55" t="s">
        <v>72</v>
      </c>
      <c r="C59" s="56" t="str">
        <f t="shared" si="6"/>
        <v>BANCOS DE APOYO</v>
      </c>
      <c r="D59" s="26"/>
      <c r="E59" s="32"/>
      <c r="F59" s="26"/>
      <c r="G59" s="26"/>
      <c r="H59" s="57">
        <f t="shared" si="7"/>
        <v>0</v>
      </c>
      <c r="I59" s="33"/>
    </row>
    <row r="60" spans="2:9" ht="15">
      <c r="B60" s="55" t="s">
        <v>78</v>
      </c>
      <c r="C60" s="56" t="str">
        <f t="shared" si="6"/>
        <v>TOPE SISMICO</v>
      </c>
      <c r="D60" s="26"/>
      <c r="E60" s="32"/>
      <c r="F60" s="26"/>
      <c r="G60" s="26"/>
      <c r="H60" s="57">
        <f t="shared" si="7"/>
        <v>0</v>
      </c>
      <c r="I60" s="33"/>
    </row>
    <row r="61" spans="2:9" ht="15">
      <c r="B61" s="55" t="s">
        <v>84</v>
      </c>
      <c r="C61" s="56" t="str">
        <f t="shared" si="6"/>
        <v>CABALLETE</v>
      </c>
      <c r="D61" s="26"/>
      <c r="E61" s="32"/>
      <c r="F61" s="26"/>
      <c r="G61" s="26"/>
      <c r="H61" s="57">
        <f t="shared" si="7"/>
        <v>0</v>
      </c>
      <c r="I61" s="33"/>
    </row>
    <row r="62" spans="2:9" ht="15">
      <c r="B62" s="58" t="s">
        <v>90</v>
      </c>
      <c r="C62" s="58" t="str">
        <f t="shared" si="6"/>
        <v>LIMPIEZA</v>
      </c>
      <c r="D62" s="59"/>
      <c r="E62" s="60"/>
      <c r="F62" s="61"/>
      <c r="G62" s="62"/>
      <c r="H62" s="63">
        <f t="shared" si="7"/>
        <v>0</v>
      </c>
      <c r="I62" s="33"/>
    </row>
    <row r="63" spans="2:9" ht="15">
      <c r="B63" s="34"/>
      <c r="D63" s="35"/>
      <c r="E63" s="36"/>
      <c r="F63" s="37"/>
      <c r="G63" s="19"/>
      <c r="H63" s="38"/>
      <c r="I63" s="33"/>
    </row>
    <row r="64" spans="2:9" ht="14.25" customHeight="1">
      <c r="B64" s="94" t="s">
        <v>7</v>
      </c>
      <c r="C64" s="94"/>
      <c r="D64" s="94"/>
      <c r="E64" s="94"/>
      <c r="F64" s="94"/>
      <c r="G64" s="64" t="s">
        <v>8</v>
      </c>
      <c r="H64" s="65">
        <f>H62+H57+H56+H55</f>
        <v>0</v>
      </c>
      <c r="I64" s="33"/>
    </row>
    <row r="65" spans="2:8" s="39" customFormat="1" ht="12" customHeight="1">
      <c r="B65" s="94" t="str" cm="1">
        <f t="array" ref="B65">+numtext(H66)</f>
        <v>CERO PESOS 00/100 M.N.</v>
      </c>
      <c r="C65" s="94"/>
      <c r="D65" s="94"/>
      <c r="E65" s="94"/>
      <c r="F65" s="94"/>
      <c r="G65" s="64" t="s">
        <v>9</v>
      </c>
      <c r="H65" s="65">
        <f>+ROUND(H64*0.16,2)</f>
        <v>0</v>
      </c>
    </row>
    <row r="66" spans="2:8" s="39" customFormat="1" ht="14.25" customHeight="1">
      <c r="B66" s="94"/>
      <c r="C66" s="94"/>
      <c r="D66" s="94"/>
      <c r="E66" s="94"/>
      <c r="F66" s="94"/>
      <c r="G66" s="64" t="s">
        <v>10</v>
      </c>
      <c r="H66" s="65">
        <f>+ROUND(H64+H65,2)</f>
        <v>0</v>
      </c>
    </row>
    <row r="67" s="39" customFormat="1" ht="15"/>
    <row r="68" s="74" customFormat="1" ht="15"/>
    <row r="69" spans="2:8" s="74" customFormat="1" ht="15">
      <c r="B69" s="75"/>
      <c r="C69" s="75"/>
      <c r="D69" s="75"/>
      <c r="E69" s="75"/>
      <c r="F69" s="75"/>
      <c r="G69" s="75"/>
      <c r="H69" s="76"/>
    </row>
    <row r="70" spans="2:8" s="74" customFormat="1" ht="15">
      <c r="B70" s="75"/>
      <c r="C70" s="75"/>
      <c r="D70" s="75"/>
      <c r="E70" s="75"/>
      <c r="F70" s="77"/>
      <c r="G70" s="75"/>
      <c r="H70" s="78"/>
    </row>
    <row r="71" s="74" customFormat="1" ht="15"/>
  </sheetData>
  <autoFilter ref="B16:H51"/>
  <mergeCells count="14">
    <mergeCell ref="B65:F66"/>
    <mergeCell ref="B64:F64"/>
    <mergeCell ref="D9:F9"/>
    <mergeCell ref="C7:C9"/>
    <mergeCell ref="C11:C12"/>
    <mergeCell ref="D10:G10"/>
    <mergeCell ref="B14:H14"/>
    <mergeCell ref="H11:H12"/>
    <mergeCell ref="C4:C5"/>
    <mergeCell ref="D1:G1"/>
    <mergeCell ref="D6:F6"/>
    <mergeCell ref="D7:F7"/>
    <mergeCell ref="D8:F8"/>
    <mergeCell ref="D3:G5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52" min="1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2026-08-18T19:15:24Z</cp:lastPrinted>
  <dcterms:created xsi:type="dcterms:W3CDTF">2018-12-17T16:20:56Z</dcterms:created>
  <dcterms:modified xsi:type="dcterms:W3CDTF">2026-08-19T21:04:26Z</dcterms:modified>
  <cp:category/>
</cp:coreProperties>
</file>