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-0094\Downloads\"/>
    </mc:Choice>
  </mc:AlternateContent>
  <xr:revisionPtr revIDLastSave="0" documentId="13_ncr:1_{9869745A-22DB-47E1-9E69-9BAA971387F4}" xr6:coauthVersionLast="47" xr6:coauthVersionMax="47" xr10:uidLastSave="{00000000-0000-0000-0000-000000000000}"/>
  <bookViews>
    <workbookView xWindow="390" yWindow="390" windowWidth="22455" windowHeight="14835" xr2:uid="{00000000-000D-0000-FFFF-FFFF00000000}"/>
  </bookViews>
  <sheets>
    <sheet name="CATALOGO" sheetId="2" r:id="rId1"/>
  </sheets>
  <definedNames>
    <definedName name="_xlnm._FilterDatabase" localSheetId="0" hidden="1">CATALOGO!$B$16:$H$50</definedName>
    <definedName name="area" localSheetId="0">#REF!</definedName>
    <definedName name="area">#REF!</definedName>
    <definedName name="_xlnm.Print_Area" localSheetId="0">CATALOGO!$B$1:$H$65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2" l="1"/>
  <c r="H65" i="2"/>
  <c r="H64" i="2"/>
  <c r="B64" i="2" a="1"/>
  <c r="B64" i="2" s="1"/>
  <c r="H63" i="2"/>
  <c r="H61" i="2"/>
  <c r="C61" i="2"/>
  <c r="H60" i="2"/>
  <c r="C60" i="2"/>
  <c r="H59" i="2"/>
  <c r="C59" i="2"/>
  <c r="H58" i="2"/>
  <c r="C58" i="2"/>
  <c r="H57" i="2"/>
  <c r="C57" i="2"/>
  <c r="H56" i="2"/>
  <c r="C56" i="2"/>
  <c r="H55" i="2"/>
  <c r="C55" i="2"/>
  <c r="H54" i="2"/>
  <c r="C54" i="2"/>
  <c r="H53" i="2"/>
  <c r="C53" i="2"/>
  <c r="H52" i="2"/>
  <c r="H50" i="2"/>
  <c r="G50" i="2" a="1"/>
  <c r="G50" i="2" s="1"/>
  <c r="H49" i="2"/>
  <c r="H48" i="2"/>
  <c r="G48" i="2" a="1"/>
  <c r="G48" i="2" s="1"/>
  <c r="H47" i="2"/>
  <c r="G47" i="2" a="1"/>
  <c r="G47" i="2" s="1"/>
  <c r="H46" i="2"/>
  <c r="G46" i="2" a="1"/>
  <c r="G46" i="2" s="1"/>
  <c r="H45" i="2"/>
  <c r="H44" i="2"/>
  <c r="G44" i="2" a="1"/>
  <c r="G44" i="2" s="1"/>
  <c r="H43" i="2"/>
  <c r="G43" i="2" a="1"/>
  <c r="G43" i="2" s="1"/>
  <c r="H42" i="2"/>
  <c r="G42" i="2" a="1"/>
  <c r="G42" i="2" s="1"/>
  <c r="H41" i="2"/>
  <c r="H40" i="2"/>
  <c r="G40" i="2" a="1"/>
  <c r="G40" i="2" s="1"/>
  <c r="H39" i="2"/>
  <c r="G39" i="2" a="1"/>
  <c r="G39" i="2" s="1"/>
  <c r="H38" i="2"/>
  <c r="G38" i="2" a="1"/>
  <c r="G38" i="2" s="1"/>
  <c r="H37" i="2"/>
  <c r="H36" i="2"/>
  <c r="G36" i="2" a="1"/>
  <c r="G36" i="2"/>
  <c r="H35" i="2"/>
  <c r="G35" i="2" a="1"/>
  <c r="G35" i="2"/>
  <c r="H34" i="2"/>
  <c r="G34" i="2" a="1"/>
  <c r="G34" i="2"/>
  <c r="H33" i="2"/>
  <c r="H32" i="2"/>
  <c r="H31" i="2"/>
  <c r="G31" i="2" a="1"/>
  <c r="G31" i="2"/>
  <c r="H30" i="2"/>
  <c r="G30" i="2" a="1"/>
  <c r="G30" i="2" s="1"/>
  <c r="H29" i="2"/>
  <c r="G29" i="2" a="1"/>
  <c r="G29" i="2"/>
  <c r="H28" i="2"/>
  <c r="G28" i="2" a="1"/>
  <c r="G28" i="2" s="1"/>
  <c r="H27" i="2"/>
  <c r="G27" i="2" a="1"/>
  <c r="G27" i="2"/>
  <c r="H26" i="2"/>
  <c r="G26" i="2" a="1"/>
  <c r="G26" i="2" s="1"/>
  <c r="H25" i="2"/>
  <c r="G25" i="2" a="1"/>
  <c r="G25" i="2"/>
  <c r="H24" i="2"/>
  <c r="G24" i="2" a="1"/>
  <c r="G24" i="2" s="1"/>
  <c r="H23" i="2"/>
  <c r="G23" i="2" a="1"/>
  <c r="G23" i="2"/>
  <c r="H22" i="2"/>
  <c r="H21" i="2"/>
  <c r="G21" i="2" a="1"/>
  <c r="G21" i="2"/>
  <c r="H20" i="2"/>
  <c r="G20" i="2" a="1"/>
  <c r="G20" i="2"/>
  <c r="H19" i="2"/>
  <c r="G19" i="2" a="1"/>
  <c r="G19" i="2"/>
  <c r="H18" i="2"/>
  <c r="H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<sst xmlns="http://schemas.openxmlformats.org/spreadsheetml/2006/main" count="127" uniqueCount="94">
  <si>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</si>
  <si>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</si>
  <si>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</si>
  <si>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</si>
  <si>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</si>
  <si>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</si>
  <si>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</si>
  <si>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</si>
  <si>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</si>
  <si>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</si>
  <si>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</si>
  <si>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</si>
  <si>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</si>
  <si>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</si>
  <si>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</si>
  <si>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</si>
  <si>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</si>
  <si>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</si>
  <si>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</si>
  <si>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</si>
  <si>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</si>
  <si>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</si>
  <si>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</si>
  <si>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</si>
  <si>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</si>
  <si>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</si>
  <si>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</si>
  <si>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</si>
  <si>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</si>
  <si>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</si>
  <si>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</si>
  <si>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</si>
  <si>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</si>
  <si>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</si>
  <si>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SIOP-011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</si>
  <si>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</si>
  <si>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</si>
  <si>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B</t>
  </si>
  <si>
    <t>PILAS DE CIMENTACIÓN</t>
  </si>
  <si>
    <t>SIOP-013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</si>
  <si>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</si>
  <si>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SIOP-014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</si>
  <si>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</si>
  <si>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SIOP-015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</si>
  <si>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</si>
  <si>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KG</t>
  </si>
  <si>
    <t>SIOP-016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</si>
  <si>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</si>
  <si>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</si>
  <si>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SIOP-017</t>
  </si>
  <si>
    <t>SUMINISTRO Y COLOCACIÓN DE CONCRETO PREMEZCLADO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</si>
  <si>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SIOP-019</t>
  </si>
  <si>
    <t>CARGA Y RETIRO DE LODOS BENTÓNICOS POR MEDIOS MECÁNICOS FUERA DE LA OBRA A TIRADERO AUTORIZADO, INCLUYE: EQUIPO, MANO DE OBRA, EQUIPO Y HERRAMIENTA.</t>
  </si>
  <si>
    <t>SIOP-020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</si>
  <si>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</si>
  <si>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SIOP-021</t>
  </si>
  <si>
    <t>CARGA MECÁNICA Y ACARREO EN CAMIÓN 1 ER. KILOMETRO, DE MATERIAL PRODUCTO DE EXCAVACIÓN Y/O DEMOLICIÓN, INCLUYE: MANO DE OBRA, EQUIPO Y HERRAMIENTA, (NORMA S. C. T. N-CTR-CAR-1-01-013-00).</t>
  </si>
  <si>
    <t>SIOP-022</t>
  </si>
  <si>
    <t>ACARREO EN CAMIÓN KMS SUBSECUENTES HASTA 15 KMS, INCLUYE: MANO DE OBRA, MATERIALES, EQUIPO, HERRAMIENTA Y TODO LO NECESARIO PARA SU CORRECTA EJECUCIÓN.</t>
  </si>
  <si>
    <t>M3/KM</t>
  </si>
  <si>
    <t>C</t>
  </si>
  <si>
    <t>ESTRUCTURA</t>
  </si>
  <si>
    <t>C1</t>
  </si>
  <si>
    <t>CABEZAL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</si>
  <si>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</si>
  <si>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</si>
  <si>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SIOP-023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</si>
  <si>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</si>
  <si>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C2</t>
  </si>
  <si>
    <t>BANCOS DE APOYO</t>
  </si>
  <si>
    <t>SIOP-024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</si>
  <si>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</si>
  <si>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SIOP-025</t>
  </si>
  <si>
    <t>TOPE SISMICO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</si>
  <si>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</si>
  <si>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C4</t>
  </si>
  <si>
    <t>CABALLETE</t>
  </si>
  <si>
    <t>CIMBRA DE MADERA EN ESTRUCTURA ACABADO APARENTE UNA CARA, A BASE DE CIMBRAPLAY, PARA CABALLETE,  CON CIMBRA CON TRIPLAY, MADERA. INCLUYE:  HABILITADO, DESMOLDANTE, CIMBRADO  Y DESCIMBRADO, OBRA FALSA, ACARREOS, ELEVACIONES A CUALQUIER ALTURA, TRABAJOS DIURNOS Y NOCTURNOS.</t>
  </si>
  <si>
    <t>D</t>
  </si>
  <si>
    <t>LIMPIEZA</t>
  </si>
  <si>
    <t>LIMPIEZA FINA Y GRUESA DURANTE LA OBRA, INCLUYE: MANO DE OBRA, EQUIPO Y HERRAMIENTA, TRABAJOS DIURNOS Y NOCTURNOS.</t>
  </si>
  <si>
    <t>C3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</si>
  <si>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</si>
  <si>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</si>
  <si>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</si>
  <si>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</si>
  <si>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</si>
  <si>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</si>
  <si>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</si>
  <si>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</si>
  <si>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SIOP-012</t>
  </si>
  <si>
    <t>SIOP-018</t>
  </si>
  <si>
    <t>SIOP-E-IVFDR-OB-LP-0656-2026</t>
  </si>
  <si>
    <t>Construcción de subestructura del eje 3 del puente Ramón Corona, ubicado en el cruce con el río Lagos en la cabecera municipal de Lagos de Moreno,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</si>
</sst>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4.9989318521683403E-2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17" fillId="0" borderId="2" xfId="1" applyFont="1" applyBorder="1" applyAlignment="1">
      <alignment horizontal="center" vertical="top"/>
    </xf>
    <xf numFmtId="0" fontId="5" fillId="2" borderId="13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2" borderId="11" xfId="1" applyFont="1" applyFill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14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2" fillId="0" borderId="8" xfId="1" applyFont="1" applyBorder="1" applyAlignment="1">
      <alignment horizontal="justify" vertical="top"/>
    </xf>
    <xf numFmtId="0" fontId="2" fillId="0" borderId="2" xfId="1" applyFont="1" applyBorder="1" applyAlignment="1">
      <alignment horizontal="justify" vertical="top"/>
    </xf>
    <xf numFmtId="14" fontId="3" fillId="0" borderId="10" xfId="1" applyNumberFormat="1" applyFont="1" applyBorder="1" applyAlignment="1">
      <alignment horizontal="right" vertical="top"/>
    </xf>
    <xf numFmtId="14" fontId="3" fillId="0" borderId="9" xfId="1" applyNumberFormat="1" applyFont="1" applyBorder="1" applyAlignment="1">
      <alignment horizontal="right" vertical="top"/>
    </xf>
    <xf numFmtId="0" fontId="5" fillId="2" borderId="0" xfId="4" applyFont="1" applyFill="1" applyAlignment="1">
      <alignment horizontal="center" vertical="top"/>
    </xf>
    <xf numFmtId="0" fontId="17" fillId="0" borderId="8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/>
    </xf>
    <xf numFmtId="0" fontId="3" fillId="0" borderId="6" xfId="1" applyFont="1" applyBorder="1" applyAlignment="1">
      <alignment horizontal="left" vertical="top"/>
    </xf>
    <xf numFmtId="14" fontId="4" fillId="0" borderId="3" xfId="1" applyNumberFormat="1" applyFont="1" applyBorder="1" applyAlignment="1">
      <alignment horizontal="left" vertical="top"/>
    </xf>
    <xf numFmtId="14" fontId="4" fillId="0" borderId="5" xfId="1" applyNumberFormat="1" applyFont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7" xfId="1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" fontId="3" fillId="0" borderId="0" xfId="1" applyNumberFormat="1" applyFont="1" applyAlignment="1">
      <alignment vertical="top"/>
    </xf>
    <xf numFmtId="4" fontId="4" fillId="0" borderId="0" xfId="1" applyNumberFormat="1" applyFont="1" applyAlignment="1">
      <alignment horizontal="left" vertical="top" shrinkToFi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/>
    </xf>
    <xf numFmtId="4" fontId="4" fillId="0" borderId="0" xfId="1" applyNumberFormat="1" applyFont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4" fillId="0" borderId="0" xfId="4" applyFont="1" applyAlignment="1">
      <alignment vertical="top"/>
    </xf>
    <xf numFmtId="164" fontId="4" fillId="0" borderId="0" xfId="1" applyNumberFormat="1" applyFont="1" applyAlignment="1">
      <alignment vertical="top"/>
    </xf>
    <xf numFmtId="44" fontId="4" fillId="0" borderId="0" xfId="1" applyNumberFormat="1" applyFont="1" applyAlignment="1">
      <alignment vertical="top"/>
    </xf>
    <xf numFmtId="44" fontId="4" fillId="0" borderId="0" xfId="5" applyFont="1" applyFill="1" applyAlignment="1">
      <alignment vertical="top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center" vertical="top" wrapText="1"/>
    </xf>
    <xf numFmtId="166" fontId="2" fillId="0" borderId="0" xfId="1" applyNumberFormat="1" applyFont="1" applyAlignment="1">
      <alignment horizontal="right" vertical="top"/>
    </xf>
    <xf numFmtId="164" fontId="2" fillId="0" borderId="0" xfId="3" applyNumberFormat="1" applyFont="1" applyAlignment="1">
      <alignment horizontal="right" vertical="top"/>
    </xf>
    <xf numFmtId="4" fontId="6" fillId="0" borderId="0" xfId="1" applyNumberFormat="1" applyFont="1" applyAlignment="1">
      <alignment horizontal="center" vertical="top"/>
    </xf>
    <xf numFmtId="164" fontId="6" fillId="0" borderId="0" xfId="3" applyNumberFormat="1" applyFont="1" applyAlignment="1">
      <alignment vertical="top"/>
    </xf>
    <xf numFmtId="4" fontId="2" fillId="0" borderId="0" xfId="1" applyNumberFormat="1" applyFont="1" applyAlignment="1">
      <alignment horizontal="right" vertical="top"/>
    </xf>
    <xf numFmtId="164" fontId="2" fillId="0" borderId="0" xfId="3" applyNumberFormat="1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8" fillId="3" borderId="0" xfId="1" applyFont="1" applyFill="1" applyAlignment="1">
      <alignment vertical="top"/>
    </xf>
    <xf numFmtId="0" fontId="6" fillId="3" borderId="0" xfId="1" applyFont="1" applyFill="1" applyAlignment="1">
      <alignment horizontal="center" vertical="top"/>
    </xf>
    <xf numFmtId="0" fontId="8" fillId="3" borderId="0" xfId="1" applyFont="1" applyFill="1" applyAlignment="1">
      <alignment horizontal="center" vertical="top"/>
    </xf>
    <xf numFmtId="167" fontId="8" fillId="3" borderId="0" xfId="1" applyNumberFormat="1" applyFont="1" applyFill="1" applyAlignment="1">
      <alignment vertical="top"/>
    </xf>
    <xf numFmtId="0" fontId="6" fillId="0" borderId="1" xfId="1" applyFont="1" applyBorder="1" applyAlignment="1">
      <alignment horizontal="center" vertical="top"/>
    </xf>
    <xf numFmtId="4" fontId="6" fillId="0" borderId="0" xfId="1" applyNumberFormat="1" applyFont="1" applyAlignment="1">
      <alignment horizontal="justify" vertical="top" wrapText="1"/>
    </xf>
    <xf numFmtId="49" fontId="9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justify" vertical="top"/>
    </xf>
    <xf numFmtId="164" fontId="9" fillId="0" borderId="0" xfId="6" applyNumberFormat="1" applyFont="1" applyAlignment="1">
      <alignment vertical="top"/>
    </xf>
    <xf numFmtId="0" fontId="10" fillId="0" borderId="0" xfId="1" applyFont="1" applyAlignment="1">
      <alignment horizontal="justify" vertical="top"/>
    </xf>
    <xf numFmtId="0" fontId="11" fillId="0" borderId="0" xfId="1" applyFont="1" applyAlignment="1">
      <alignment horizontal="center" vertical="top" wrapText="1"/>
    </xf>
    <xf numFmtId="4" fontId="11" fillId="0" borderId="0" xfId="1" applyNumberFormat="1" applyFont="1" applyAlignment="1">
      <alignment horizontal="right" vertical="top"/>
    </xf>
    <xf numFmtId="164" fontId="11" fillId="0" borderId="0" xfId="6" applyNumberFormat="1" applyFont="1" applyAlignment="1">
      <alignment horizontal="right" vertical="top"/>
    </xf>
    <xf numFmtId="4" fontId="10" fillId="0" borderId="0" xfId="1" applyNumberFormat="1" applyFont="1" applyAlignment="1">
      <alignment horizontal="center" vertical="top"/>
    </xf>
    <xf numFmtId="164" fontId="10" fillId="0" borderId="0" xfId="5" applyNumberFormat="1" applyFont="1" applyFill="1" applyAlignment="1">
      <alignment vertical="top"/>
    </xf>
    <xf numFmtId="0" fontId="5" fillId="2" borderId="0" xfId="4" applyFont="1" applyFill="1" applyAlignment="1">
      <alignment horizontal="justify" vertical="top"/>
    </xf>
    <xf numFmtId="165" fontId="5" fillId="2" borderId="0" xfId="4" applyNumberFormat="1" applyFont="1" applyFill="1" applyAlignment="1">
      <alignment vertical="top"/>
    </xf>
    <xf numFmtId="0" fontId="3" fillId="0" borderId="0" xfId="1" applyFont="1" applyAlignment="1">
      <alignment horizontal="justify" vertical="top"/>
    </xf>
    <xf numFmtId="8" fontId="3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justify" vertical="top"/>
    </xf>
    <xf numFmtId="0" fontId="13" fillId="0" borderId="0" xfId="1" applyFont="1" applyAlignment="1">
      <alignment horizontal="justify" vertical="top"/>
    </xf>
    <xf numFmtId="0" fontId="14" fillId="0" borderId="0" xfId="1" applyFont="1" applyAlignment="1">
      <alignment horizontal="justify" vertical="top"/>
    </xf>
    <xf numFmtId="0" fontId="15" fillId="0" borderId="0" xfId="1" applyFont="1" applyAlignment="1">
      <alignment horizontal="justify" vertical="top" wrapText="1"/>
    </xf>
    <xf numFmtId="0" fontId="16" fillId="0" borderId="0" xfId="1" applyFont="1" applyAlignment="1">
      <alignment vertical="top"/>
    </xf>
    <xf numFmtId="0" fontId="3" fillId="0" borderId="2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4" fontId="3" fillId="0" borderId="6" xfId="1" applyNumberFormat="1" applyFont="1" applyBorder="1" applyAlignment="1">
      <alignment horizontal="right" vertical="top"/>
    </xf>
    <xf numFmtId="14" fontId="3" fillId="0" borderId="14" xfId="1" applyNumberFormat="1" applyFont="1" applyBorder="1" applyAlignment="1">
      <alignment horizontal="right" vertical="top"/>
    </xf>
    <xf numFmtId="14" fontId="3" fillId="0" borderId="4" xfId="1" applyNumberFormat="1" applyFont="1" applyBorder="1" applyAlignment="1">
      <alignment horizontal="right" vertical="top"/>
    </xf>
    <xf numFmtId="14" fontId="3" fillId="0" borderId="0" xfId="1" applyNumberFormat="1" applyFont="1" applyAlignment="1">
      <alignment horizontal="right" vertical="top"/>
    </xf>
    <xf numFmtId="0" fontId="17" fillId="0" borderId="4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7" fillId="0" borderId="5" xfId="1" applyFont="1" applyBorder="1" applyAlignment="1">
      <alignment horizontal="center" vertical="top"/>
    </xf>
    <xf numFmtId="0" fontId="17" fillId="0" borderId="9" xfId="1" applyFont="1" applyBorder="1" applyAlignment="1">
      <alignment horizontal="center" vertical="top"/>
    </xf>
    <xf numFmtId="0" fontId="17" fillId="0" borderId="10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top"/>
    </xf>
  </cellXfs>
  <cellStyles count="7">
    <cellStyle name="Moneda" xfId="5" builtinId="4"/>
    <cellStyle name="Moneda 2" xfId="3" xr:uid="{00000000-0005-0000-0000-000008000000}"/>
    <cellStyle name="Moneda 2 2" xfId="6" xr:uid="{00000000-0005-0000-0000-00000A000000}"/>
    <cellStyle name="Normal" xfId="0" builtinId="0"/>
    <cellStyle name="Normal 2" xfId="1" xr:uid="{00000000-0005-0000-0000-000006000000}"/>
    <cellStyle name="Normal 2 2" xfId="4" xr:uid="{00000000-0005-0000-0000-000009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83"/>
  <sheetViews>
    <sheetView showGridLines="0" showZeros="0" tabSelected="1" view="pageBreakPreview" zoomScaleNormal="100" zoomScaleSheetLayoutView="100" workbookViewId="0">
      <selection activeCell="H63" sqref="H63"/>
    </sheetView>
  </sheetViews>
  <sheetFormatPr baseColWidth="10" defaultColWidth="9.140625" defaultRowHeight="15" x14ac:dyDescent="0.25"/>
  <cols>
    <col min="1" max="1" width="9.140625" style="20"/>
    <col min="2" max="2" width="20.5703125" style="20" customWidth="1"/>
    <col min="3" max="3" width="56.85546875" style="20" customWidth="1"/>
    <col min="4" max="4" width="13.7109375" style="20" customWidth="1"/>
    <col min="5" max="5" width="15.140625" style="20" customWidth="1"/>
    <col min="6" max="6" width="17.85546875" style="20" customWidth="1"/>
    <col min="7" max="7" width="25.85546875" style="20" customWidth="1"/>
    <col min="8" max="8" width="24.28515625" style="20" customWidth="1"/>
    <col min="9" max="9" width="22.42578125" style="20" customWidth="1"/>
    <col min="10" max="10" width="24.85546875" style="20" bestFit="1" customWidth="1"/>
    <col min="11" max="11" width="10.42578125" style="20" bestFit="1" customWidth="1"/>
    <col min="12" max="16384" width="9.140625" style="20"/>
  </cols>
  <sheetData>
    <row r="1" spans="2:8" x14ac:dyDescent="0.25">
      <c r="B1" s="18"/>
      <c r="C1" s="16" t="s">
        <v>11</v>
      </c>
      <c r="D1" s="7" t="s">
        <v>26</v>
      </c>
      <c r="E1" s="6"/>
      <c r="F1" s="6"/>
      <c r="G1" s="5"/>
      <c r="H1" s="19"/>
    </row>
    <row r="2" spans="2:8" x14ac:dyDescent="0.25">
      <c r="B2" s="21"/>
      <c r="C2" s="17" t="s">
        <v>12</v>
      </c>
      <c r="D2" s="22"/>
      <c r="E2" s="23"/>
      <c r="F2" s="23"/>
      <c r="G2" s="24"/>
      <c r="H2" s="25"/>
    </row>
    <row r="3" spans="2:8" ht="33.75" customHeight="1" x14ac:dyDescent="0.25">
      <c r="B3" s="21"/>
      <c r="C3" s="66" t="s">
        <v>24</v>
      </c>
      <c r="D3" s="98" t="s">
        <v>92</v>
      </c>
      <c r="E3" s="99"/>
      <c r="F3" s="99"/>
      <c r="G3" s="100"/>
      <c r="H3" s="25"/>
    </row>
    <row r="4" spans="2:8" ht="12.75" customHeight="1" x14ac:dyDescent="0.25">
      <c r="B4" s="21"/>
      <c r="C4" s="92"/>
      <c r="D4" s="98"/>
      <c r="E4" s="99"/>
      <c r="F4" s="99"/>
      <c r="G4" s="100"/>
      <c r="H4" s="25"/>
    </row>
    <row r="5" spans="2:8" ht="18.75" customHeight="1" thickBot="1" x14ac:dyDescent="0.3">
      <c r="B5" s="21"/>
      <c r="C5" s="93"/>
      <c r="D5" s="101"/>
      <c r="E5" s="102"/>
      <c r="F5" s="102"/>
      <c r="G5" s="103"/>
      <c r="H5" s="25"/>
    </row>
    <row r="6" spans="2:8" ht="13.5" customHeight="1" x14ac:dyDescent="0.25">
      <c r="B6" s="21"/>
      <c r="C6" s="26" t="s">
        <v>0</v>
      </c>
      <c r="D6" s="94" t="s">
        <v>18</v>
      </c>
      <c r="E6" s="95"/>
      <c r="F6" s="95"/>
      <c r="G6" s="27"/>
      <c r="H6" s="25"/>
    </row>
    <row r="7" spans="2:8" x14ac:dyDescent="0.25">
      <c r="B7" s="21"/>
      <c r="C7" s="11" t="s">
        <v>93</v>
      </c>
      <c r="D7" s="96" t="s">
        <v>19</v>
      </c>
      <c r="E7" s="97"/>
      <c r="F7" s="97"/>
      <c r="G7" s="28"/>
      <c r="H7" s="25"/>
    </row>
    <row r="8" spans="2:8" ht="17.25" customHeight="1" x14ac:dyDescent="0.25">
      <c r="B8" s="21"/>
      <c r="C8" s="11"/>
      <c r="D8" s="96" t="s">
        <v>1</v>
      </c>
      <c r="E8" s="97"/>
      <c r="F8" s="97"/>
      <c r="G8" s="29"/>
      <c r="H8" s="25"/>
    </row>
    <row r="9" spans="2:8" ht="14.25" customHeight="1" thickBot="1" x14ac:dyDescent="0.3">
      <c r="B9" s="21"/>
      <c r="C9" s="10"/>
      <c r="D9" s="13" t="s">
        <v>13</v>
      </c>
      <c r="E9" s="12"/>
      <c r="F9" s="12"/>
      <c r="G9" s="30"/>
      <c r="H9" s="31"/>
    </row>
    <row r="10" spans="2:8" ht="17.25" customHeight="1" x14ac:dyDescent="0.25">
      <c r="B10" s="21"/>
      <c r="C10" s="32" t="s">
        <v>15</v>
      </c>
      <c r="D10" s="7" t="s">
        <v>27</v>
      </c>
      <c r="E10" s="6"/>
      <c r="F10" s="6"/>
      <c r="G10" s="5"/>
      <c r="H10" s="71" t="s">
        <v>25</v>
      </c>
    </row>
    <row r="11" spans="2:8" x14ac:dyDescent="0.25">
      <c r="B11" s="21"/>
      <c r="C11" s="9"/>
      <c r="D11" s="33">
        <v>0</v>
      </c>
      <c r="E11" s="34"/>
      <c r="F11" s="34"/>
      <c r="G11" s="35"/>
      <c r="H11" s="1" t="s">
        <v>28</v>
      </c>
    </row>
    <row r="12" spans="2:8" ht="15.75" customHeight="1" thickBot="1" x14ac:dyDescent="0.3">
      <c r="B12" s="36"/>
      <c r="C12" s="8"/>
      <c r="D12" s="37"/>
      <c r="E12" s="38"/>
      <c r="F12" s="38"/>
      <c r="G12" s="39"/>
      <c r="H12" s="15"/>
    </row>
    <row r="13" spans="2:8" ht="15.75" thickBot="1" x14ac:dyDescent="0.3">
      <c r="E13" s="40"/>
    </row>
    <row r="14" spans="2:8" ht="15.75" customHeight="1" thickBot="1" x14ac:dyDescent="0.3">
      <c r="B14" s="4" t="s">
        <v>20</v>
      </c>
      <c r="C14" s="3"/>
      <c r="D14" s="3"/>
      <c r="E14" s="3"/>
      <c r="F14" s="3"/>
      <c r="G14" s="3"/>
      <c r="H14" s="2"/>
    </row>
    <row r="15" spans="2:8" ht="15.75" thickBot="1" x14ac:dyDescent="0.3">
      <c r="B15" s="41"/>
      <c r="C15" s="41"/>
      <c r="D15" s="41"/>
      <c r="E15" s="41"/>
      <c r="F15" s="41"/>
      <c r="G15" s="41"/>
      <c r="H15" s="41"/>
    </row>
    <row r="16" spans="2:8" s="46" customFormat="1" ht="40.5" customHeight="1" thickBot="1" x14ac:dyDescent="0.3">
      <c r="B16" s="42" t="s">
        <v>2</v>
      </c>
      <c r="C16" s="43" t="s">
        <v>3</v>
      </c>
      <c r="D16" s="43" t="s">
        <v>4</v>
      </c>
      <c r="E16" s="43" t="s">
        <v>5</v>
      </c>
      <c r="F16" s="44" t="s">
        <v>16</v>
      </c>
      <c r="G16" s="44" t="s">
        <v>17</v>
      </c>
      <c r="H16" s="45" t="s">
        <v>6</v>
      </c>
    </row>
    <row r="17" spans="2:10" ht="33.75" x14ac:dyDescent="0.25">
      <c r="B17" s="86"/>
      <c r="C17" s="87" t="str">
        <f>+C7</f>
        <v>Construcción de subestructura del eje 3 del puente Ramón Corona, ubicado en el cruce con el río Lagos en la cabecera municipal de Lagos de Moreno, Jalisco.</v>
      </c>
      <c r="D17" s="59"/>
      <c r="E17" s="60"/>
      <c r="F17" s="61"/>
      <c r="G17" s="62"/>
      <c r="H17" s="63">
        <f>H18+H22+H32+H49</f>
        <v>0</v>
      </c>
      <c r="J17" s="48"/>
    </row>
    <row r="18" spans="2:10" x14ac:dyDescent="0.25">
      <c r="B18" s="76" t="s">
        <v>14</v>
      </c>
      <c r="C18" s="88" t="s">
        <v>29</v>
      </c>
      <c r="D18" s="77"/>
      <c r="E18" s="78"/>
      <c r="F18" s="79"/>
      <c r="G18" s="80"/>
      <c r="H18" s="81">
        <f>SUM(H19:H21)</f>
        <v>0</v>
      </c>
      <c r="J18" s="48"/>
    </row>
    <row r="19" spans="2:10" ht="45" x14ac:dyDescent="0.25">
      <c r="B19" s="58" t="s">
        <v>22</v>
      </c>
      <c r="C19" s="90" t="s">
        <v>30</v>
      </c>
      <c r="D19" s="59" t="s">
        <v>23</v>
      </c>
      <c r="E19" s="64">
        <v>37.659999999999997</v>
      </c>
      <c r="F19" s="61"/>
      <c r="G19" s="72" t="e" cm="1">
        <f t="array" aca="1" ref="G19" ca="1">+numtext(F19)</f>
        <v>#NAME?</v>
      </c>
      <c r="H19" s="65">
        <f t="shared" ref="H19:H21" si="0">+ROUND(F19*E19,2)</f>
        <v>0</v>
      </c>
      <c r="J19" s="48"/>
    </row>
    <row r="20" spans="2:10" ht="33.75" x14ac:dyDescent="0.25">
      <c r="B20" s="58" t="s">
        <v>31</v>
      </c>
      <c r="C20" s="90" t="s">
        <v>32</v>
      </c>
      <c r="D20" s="59" t="s">
        <v>33</v>
      </c>
      <c r="E20" s="64">
        <v>37.659999999999997</v>
      </c>
      <c r="F20" s="61"/>
      <c r="G20" s="72" t="e" cm="1">
        <f t="array" aca="1" ref="G20" ca="1">+numtext(F20)</f>
        <v>#NAME?</v>
      </c>
      <c r="H20" s="65">
        <f t="shared" si="0"/>
        <v>0</v>
      </c>
      <c r="J20" s="48"/>
    </row>
    <row r="21" spans="2:10" ht="112.5" x14ac:dyDescent="0.25">
      <c r="B21" s="58" t="s">
        <v>82</v>
      </c>
      <c r="C21" s="90" t="s">
        <v>35</v>
      </c>
      <c r="D21" s="59" t="s">
        <v>36</v>
      </c>
      <c r="E21" s="64">
        <v>200</v>
      </c>
      <c r="F21" s="61"/>
      <c r="G21" s="72" t="e" cm="1">
        <f t="array" aca="1" ref="G21" ca="1">+numtext(F21)</f>
        <v>#NAME?</v>
      </c>
      <c r="H21" s="65">
        <f t="shared" si="0"/>
        <v>0</v>
      </c>
      <c r="J21" s="48"/>
    </row>
    <row r="22" spans="2:10" x14ac:dyDescent="0.25">
      <c r="B22" s="76" t="s">
        <v>37</v>
      </c>
      <c r="C22" s="88" t="s">
        <v>38</v>
      </c>
      <c r="D22" s="77"/>
      <c r="E22" s="78"/>
      <c r="F22" s="79"/>
      <c r="G22" s="80"/>
      <c r="H22" s="81">
        <f>SUM(H23:H31)</f>
        <v>0</v>
      </c>
      <c r="J22" s="48"/>
    </row>
    <row r="23" spans="2:10" ht="90" x14ac:dyDescent="0.25">
      <c r="B23" s="58" t="s">
        <v>83</v>
      </c>
      <c r="C23" s="90" t="s">
        <v>40</v>
      </c>
      <c r="D23" s="59" t="s">
        <v>33</v>
      </c>
      <c r="E23" s="64">
        <v>104.28000000000002</v>
      </c>
      <c r="F23" s="61"/>
      <c r="G23" s="72" t="e" cm="1">
        <f t="array" aca="1" ref="G23" ca="1">+numtext(F23)</f>
        <v>#NAME?</v>
      </c>
      <c r="H23" s="65">
        <f t="shared" ref="H23:H31" si="1">+ROUND(F23*E23,2)</f>
        <v>0</v>
      </c>
      <c r="J23" s="48"/>
    </row>
    <row r="24" spans="2:10" ht="56.25" x14ac:dyDescent="0.25">
      <c r="B24" s="58" t="s">
        <v>84</v>
      </c>
      <c r="C24" s="90" t="s">
        <v>42</v>
      </c>
      <c r="D24" s="59" t="s">
        <v>33</v>
      </c>
      <c r="E24" s="64">
        <v>104.28</v>
      </c>
      <c r="F24" s="61"/>
      <c r="G24" s="72" t="e" cm="1">
        <f t="array" aca="1" ref="G24" ca="1">+numtext(F24)</f>
        <v>#NAME?</v>
      </c>
      <c r="H24" s="65">
        <f t="shared" si="1"/>
        <v>0</v>
      </c>
      <c r="J24" s="48"/>
    </row>
    <row r="25" spans="2:10" ht="56.25" x14ac:dyDescent="0.25">
      <c r="B25" s="58" t="s">
        <v>85</v>
      </c>
      <c r="C25" s="90" t="s">
        <v>44</v>
      </c>
      <c r="D25" s="59" t="s">
        <v>45</v>
      </c>
      <c r="E25" s="64">
        <v>15276.18</v>
      </c>
      <c r="F25" s="61"/>
      <c r="G25" s="72" t="e" cm="1">
        <f t="array" aca="1" ref="G25" ca="1">+numtext(F25)</f>
        <v>#NAME?</v>
      </c>
      <c r="H25" s="65">
        <f t="shared" si="1"/>
        <v>0</v>
      </c>
      <c r="J25" s="48"/>
    </row>
    <row r="26" spans="2:10" ht="45" x14ac:dyDescent="0.25">
      <c r="B26" s="58" t="s">
        <v>86</v>
      </c>
      <c r="C26" s="90" t="s">
        <v>47</v>
      </c>
      <c r="D26" s="59" t="s">
        <v>48</v>
      </c>
      <c r="E26" s="64">
        <v>144</v>
      </c>
      <c r="F26" s="61"/>
      <c r="G26" s="72" t="e" cm="1">
        <f t="array" aca="1" ref="G26" ca="1">+numtext(F26)</f>
        <v>#NAME?</v>
      </c>
      <c r="H26" s="65">
        <f t="shared" si="1"/>
        <v>0</v>
      </c>
      <c r="J26" s="48"/>
    </row>
    <row r="27" spans="2:10" ht="78.75" x14ac:dyDescent="0.25">
      <c r="B27" s="58" t="s">
        <v>87</v>
      </c>
      <c r="C27" s="90" t="s">
        <v>50</v>
      </c>
      <c r="D27" s="59" t="s">
        <v>33</v>
      </c>
      <c r="E27" s="64">
        <v>104.28000000000002</v>
      </c>
      <c r="F27" s="61"/>
      <c r="G27" s="72" t="e" cm="1">
        <f t="array" aca="1" ref="G27" ca="1">+numtext(F27)</f>
        <v>#NAME?</v>
      </c>
      <c r="H27" s="65">
        <f t="shared" si="1"/>
        <v>0</v>
      </c>
      <c r="J27" s="48"/>
    </row>
    <row r="28" spans="2:10" ht="33.75" x14ac:dyDescent="0.25">
      <c r="B28" s="58" t="s">
        <v>88</v>
      </c>
      <c r="C28" s="90" t="s">
        <v>52</v>
      </c>
      <c r="D28" s="59" t="s">
        <v>33</v>
      </c>
      <c r="E28" s="64">
        <v>104.28</v>
      </c>
      <c r="F28" s="61"/>
      <c r="G28" s="72" t="e" cm="1">
        <f t="array" aca="1" ref="G28" ca="1">+numtext(F28)</f>
        <v>#NAME?</v>
      </c>
      <c r="H28" s="65">
        <f t="shared" si="1"/>
        <v>0</v>
      </c>
      <c r="J28" s="48"/>
    </row>
    <row r="29" spans="2:10" ht="45" x14ac:dyDescent="0.25">
      <c r="B29" s="58" t="s">
        <v>89</v>
      </c>
      <c r="C29" s="90" t="s">
        <v>54</v>
      </c>
      <c r="D29" s="59" t="s">
        <v>33</v>
      </c>
      <c r="E29" s="64">
        <v>5.69</v>
      </c>
      <c r="F29" s="61"/>
      <c r="G29" s="72" t="e" cm="1">
        <f t="array" aca="1" ref="G29" ca="1">+numtext(F29)</f>
        <v>#NAME?</v>
      </c>
      <c r="H29" s="65">
        <f t="shared" si="1"/>
        <v>0</v>
      </c>
      <c r="J29" s="48"/>
    </row>
    <row r="30" spans="2:10" ht="33.75" x14ac:dyDescent="0.25">
      <c r="B30" s="58" t="s">
        <v>34</v>
      </c>
      <c r="C30" s="90" t="s">
        <v>56</v>
      </c>
      <c r="D30" s="59" t="s">
        <v>33</v>
      </c>
      <c r="E30" s="64">
        <v>104.28000000000002</v>
      </c>
      <c r="F30" s="61"/>
      <c r="G30" s="72" t="e" cm="1">
        <f t="array" aca="1" ref="G30" ca="1">+numtext(F30)</f>
        <v>#NAME?</v>
      </c>
      <c r="H30" s="65">
        <f t="shared" si="1"/>
        <v>0</v>
      </c>
      <c r="J30" s="48"/>
    </row>
    <row r="31" spans="2:10" ht="33.75" x14ac:dyDescent="0.25">
      <c r="B31" s="58" t="s">
        <v>90</v>
      </c>
      <c r="C31" s="90" t="s">
        <v>58</v>
      </c>
      <c r="D31" s="59" t="s">
        <v>59</v>
      </c>
      <c r="E31" s="64">
        <v>2607</v>
      </c>
      <c r="F31" s="61"/>
      <c r="G31" s="72" t="e" cm="1">
        <f t="array" aca="1" ref="G31" ca="1">+numtext(F31)</f>
        <v>#NAME?</v>
      </c>
      <c r="H31" s="65">
        <f t="shared" si="1"/>
        <v>0</v>
      </c>
      <c r="J31" s="48"/>
    </row>
    <row r="32" spans="2:10" x14ac:dyDescent="0.25">
      <c r="B32" s="76" t="s">
        <v>60</v>
      </c>
      <c r="C32" s="88" t="s">
        <v>61</v>
      </c>
      <c r="D32" s="77"/>
      <c r="E32" s="78"/>
      <c r="F32" s="79"/>
      <c r="G32" s="80"/>
      <c r="H32" s="81">
        <f>H33+H37+H41+H45</f>
        <v>0</v>
      </c>
      <c r="J32" s="48"/>
    </row>
    <row r="33" spans="2:10" x14ac:dyDescent="0.25">
      <c r="B33" s="73" t="s">
        <v>62</v>
      </c>
      <c r="C33" s="89" t="s">
        <v>63</v>
      </c>
      <c r="D33" s="41"/>
      <c r="E33" s="47"/>
      <c r="F33" s="41"/>
      <c r="G33" s="41"/>
      <c r="H33" s="75">
        <f>SUM(H34:H36)</f>
        <v>0</v>
      </c>
      <c r="J33" s="48"/>
    </row>
    <row r="34" spans="2:10" ht="45" x14ac:dyDescent="0.25">
      <c r="B34" s="58" t="s">
        <v>39</v>
      </c>
      <c r="C34" s="90" t="s">
        <v>64</v>
      </c>
      <c r="D34" s="59" t="s">
        <v>45</v>
      </c>
      <c r="E34" s="64">
        <v>2342.56</v>
      </c>
      <c r="F34" s="61"/>
      <c r="G34" s="72" t="e" cm="1">
        <f t="array" aca="1" ref="G34" ca="1">+numtext(F34)</f>
        <v>#NAME?</v>
      </c>
      <c r="H34" s="65">
        <f t="shared" ref="H34:H36" si="2">+ROUND(F34*E34,2)</f>
        <v>0</v>
      </c>
      <c r="J34" s="48"/>
    </row>
    <row r="35" spans="2:10" ht="56.25" x14ac:dyDescent="0.25">
      <c r="B35" s="58" t="s">
        <v>41</v>
      </c>
      <c r="C35" s="90" t="s">
        <v>65</v>
      </c>
      <c r="D35" s="59" t="s">
        <v>23</v>
      </c>
      <c r="E35" s="64">
        <v>64.56</v>
      </c>
      <c r="F35" s="61"/>
      <c r="G35" s="72" t="e" cm="1">
        <f t="array" aca="1" ref="G35" ca="1">+numtext(F35)</f>
        <v>#NAME?</v>
      </c>
      <c r="H35" s="65">
        <f t="shared" si="2"/>
        <v>0</v>
      </c>
      <c r="J35" s="48"/>
    </row>
    <row r="36" spans="2:10" ht="78.75" x14ac:dyDescent="0.25">
      <c r="B36" s="58" t="s">
        <v>43</v>
      </c>
      <c r="C36" s="90" t="s">
        <v>67</v>
      </c>
      <c r="D36" s="59" t="s">
        <v>33</v>
      </c>
      <c r="E36" s="64">
        <v>22.78</v>
      </c>
      <c r="F36" s="61"/>
      <c r="G36" s="72" t="e" cm="1">
        <f t="array" aca="1" ref="G36" ca="1">+numtext(F36)</f>
        <v>#NAME?</v>
      </c>
      <c r="H36" s="65">
        <f t="shared" si="2"/>
        <v>0</v>
      </c>
      <c r="J36" s="48"/>
    </row>
    <row r="37" spans="2:10" x14ac:dyDescent="0.25">
      <c r="B37" s="73" t="s">
        <v>68</v>
      </c>
      <c r="C37" s="89" t="s">
        <v>69</v>
      </c>
      <c r="D37" s="41"/>
      <c r="E37" s="47"/>
      <c r="F37" s="41"/>
      <c r="G37" s="41"/>
      <c r="H37" s="75">
        <f>SUM(H38:H40)</f>
        <v>0</v>
      </c>
      <c r="J37" s="48"/>
    </row>
    <row r="38" spans="2:10" ht="45" x14ac:dyDescent="0.25">
      <c r="B38" s="58" t="s">
        <v>46</v>
      </c>
      <c r="C38" s="90" t="s">
        <v>64</v>
      </c>
      <c r="D38" s="59" t="s">
        <v>45</v>
      </c>
      <c r="E38" s="64">
        <v>257.95</v>
      </c>
      <c r="F38" s="61"/>
      <c r="G38" s="72" t="e" cm="1">
        <f t="array" aca="1" ref="G38" ca="1">+numtext(F38)</f>
        <v>#NAME?</v>
      </c>
      <c r="H38" s="65">
        <f t="shared" ref="H38:H40" si="3">+ROUND(F38*E38,2)</f>
        <v>0</v>
      </c>
      <c r="J38" s="48"/>
    </row>
    <row r="39" spans="2:10" ht="56.25" x14ac:dyDescent="0.25">
      <c r="B39" s="58" t="s">
        <v>49</v>
      </c>
      <c r="C39" s="90" t="s">
        <v>71</v>
      </c>
      <c r="D39" s="59" t="s">
        <v>23</v>
      </c>
      <c r="E39" s="64">
        <v>2.6399999999999997</v>
      </c>
      <c r="F39" s="61"/>
      <c r="G39" s="72" t="e" cm="1">
        <f t="array" aca="1" ref="G39" ca="1">+numtext(F39)</f>
        <v>#NAME?</v>
      </c>
      <c r="H39" s="65">
        <f t="shared" si="3"/>
        <v>0</v>
      </c>
      <c r="J39" s="48"/>
    </row>
    <row r="40" spans="2:10" ht="78.75" x14ac:dyDescent="0.25">
      <c r="B40" s="58" t="s">
        <v>91</v>
      </c>
      <c r="C40" s="90" t="s">
        <v>67</v>
      </c>
      <c r="D40" s="59" t="s">
        <v>33</v>
      </c>
      <c r="E40" s="64">
        <v>0.41</v>
      </c>
      <c r="F40" s="61"/>
      <c r="G40" s="72" t="e" cm="1">
        <f t="array" aca="1" ref="G40" ca="1">+numtext(F40)</f>
        <v>#NAME?</v>
      </c>
      <c r="H40" s="65">
        <f t="shared" si="3"/>
        <v>0</v>
      </c>
      <c r="J40" s="48"/>
    </row>
    <row r="41" spans="2:10" x14ac:dyDescent="0.25">
      <c r="B41" s="73" t="s">
        <v>81</v>
      </c>
      <c r="C41" s="89" t="s">
        <v>73</v>
      </c>
      <c r="D41" s="41"/>
      <c r="E41" s="47"/>
      <c r="F41" s="41"/>
      <c r="G41" s="41"/>
      <c r="H41" s="75">
        <f>SUM(H42:H44)</f>
        <v>0</v>
      </c>
      <c r="J41" s="48"/>
    </row>
    <row r="42" spans="2:10" ht="45" x14ac:dyDescent="0.25">
      <c r="B42" s="58" t="s">
        <v>51</v>
      </c>
      <c r="C42" s="90" t="s">
        <v>64</v>
      </c>
      <c r="D42" s="59" t="s">
        <v>45</v>
      </c>
      <c r="E42" s="64">
        <v>259.89999999999998</v>
      </c>
      <c r="F42" s="61"/>
      <c r="G42" s="72" t="e" cm="1">
        <f t="array" aca="1" ref="G42" ca="1">+numtext(F42)</f>
        <v>#NAME?</v>
      </c>
      <c r="H42" s="65">
        <f t="shared" ref="H42:H44" si="4">+ROUND(F42*E42,2)</f>
        <v>0</v>
      </c>
      <c r="J42" s="48"/>
    </row>
    <row r="43" spans="2:10" ht="56.25" x14ac:dyDescent="0.25">
      <c r="B43" s="58" t="s">
        <v>53</v>
      </c>
      <c r="C43" s="90" t="s">
        <v>74</v>
      </c>
      <c r="D43" s="59" t="s">
        <v>23</v>
      </c>
      <c r="E43" s="64">
        <v>5.04</v>
      </c>
      <c r="F43" s="61"/>
      <c r="G43" s="72" t="e" cm="1">
        <f t="array" aca="1" ref="G43" ca="1">+numtext(F43)</f>
        <v>#NAME?</v>
      </c>
      <c r="H43" s="65">
        <f t="shared" si="4"/>
        <v>0</v>
      </c>
      <c r="J43" s="48"/>
    </row>
    <row r="44" spans="2:10" ht="78.75" x14ac:dyDescent="0.25">
      <c r="B44" s="58" t="s">
        <v>55</v>
      </c>
      <c r="C44" s="90" t="s">
        <v>67</v>
      </c>
      <c r="D44" s="59" t="s">
        <v>33</v>
      </c>
      <c r="E44" s="64">
        <v>0.5</v>
      </c>
      <c r="F44" s="61"/>
      <c r="G44" s="72" t="e" cm="1">
        <f t="array" aca="1" ref="G44" ca="1">+numtext(F44)</f>
        <v>#NAME?</v>
      </c>
      <c r="H44" s="65">
        <f t="shared" si="4"/>
        <v>0</v>
      </c>
      <c r="J44" s="48"/>
    </row>
    <row r="45" spans="2:10" x14ac:dyDescent="0.25">
      <c r="B45" s="73" t="s">
        <v>75</v>
      </c>
      <c r="C45" s="89" t="s">
        <v>76</v>
      </c>
      <c r="D45" s="41"/>
      <c r="E45" s="47"/>
      <c r="F45" s="41"/>
      <c r="G45" s="41"/>
      <c r="H45" s="75">
        <f>SUM(H46:H48)</f>
        <v>0</v>
      </c>
      <c r="J45" s="48"/>
    </row>
    <row r="46" spans="2:10" ht="45" x14ac:dyDescent="0.25">
      <c r="B46" s="58" t="s">
        <v>57</v>
      </c>
      <c r="C46" s="90" t="s">
        <v>64</v>
      </c>
      <c r="D46" s="59" t="s">
        <v>45</v>
      </c>
      <c r="E46" s="64">
        <v>698.48</v>
      </c>
      <c r="F46" s="61"/>
      <c r="G46" s="72" t="e" cm="1">
        <f t="array" aca="1" ref="G46" ca="1">+numtext(F46)</f>
        <v>#NAME?</v>
      </c>
      <c r="H46" s="65">
        <f t="shared" ref="H46:H48" si="5">+ROUND(F46*E46,2)</f>
        <v>0</v>
      </c>
      <c r="J46" s="48"/>
    </row>
    <row r="47" spans="2:10" ht="56.25" x14ac:dyDescent="0.25">
      <c r="B47" s="58" t="s">
        <v>66</v>
      </c>
      <c r="C47" s="90" t="s">
        <v>77</v>
      </c>
      <c r="D47" s="59" t="s">
        <v>23</v>
      </c>
      <c r="E47" s="64">
        <v>56.63</v>
      </c>
      <c r="F47" s="61"/>
      <c r="G47" s="72" t="e" cm="1">
        <f t="array" aca="1" ref="G47" ca="1">+numtext(F47)</f>
        <v>#NAME?</v>
      </c>
      <c r="H47" s="65">
        <f t="shared" si="5"/>
        <v>0</v>
      </c>
      <c r="J47" s="48"/>
    </row>
    <row r="48" spans="2:10" ht="78.75" x14ac:dyDescent="0.25">
      <c r="B48" s="58" t="s">
        <v>70</v>
      </c>
      <c r="C48" s="90" t="s">
        <v>67</v>
      </c>
      <c r="D48" s="59" t="s">
        <v>33</v>
      </c>
      <c r="E48" s="64">
        <v>8.36</v>
      </c>
      <c r="F48" s="61"/>
      <c r="G48" s="72" t="e" cm="1">
        <f t="array" aca="1" ref="G48" ca="1">+numtext(F48)</f>
        <v>#NAME?</v>
      </c>
      <c r="H48" s="65">
        <f t="shared" si="5"/>
        <v>0</v>
      </c>
      <c r="J48" s="48"/>
    </row>
    <row r="49" spans="2:10" x14ac:dyDescent="0.25">
      <c r="B49" s="76" t="s">
        <v>78</v>
      </c>
      <c r="C49" s="88" t="s">
        <v>79</v>
      </c>
      <c r="D49" s="77"/>
      <c r="E49" s="78">
        <v>0</v>
      </c>
      <c r="F49" s="79"/>
      <c r="G49" s="80"/>
      <c r="H49" s="81">
        <f>SUM(H50)</f>
        <v>0</v>
      </c>
      <c r="J49" s="48"/>
    </row>
    <row r="50" spans="2:10" ht="22.5" x14ac:dyDescent="0.25">
      <c r="B50" s="58" t="s">
        <v>72</v>
      </c>
      <c r="C50" s="90" t="s">
        <v>80</v>
      </c>
      <c r="D50" s="59" t="s">
        <v>23</v>
      </c>
      <c r="E50" s="64">
        <v>37.659999999999997</v>
      </c>
      <c r="F50" s="61"/>
      <c r="G50" s="72" t="e" cm="1">
        <f t="array" aca="1" ref="G50" ca="1">+numtext(F50)</f>
        <v>#NAME?</v>
      </c>
      <c r="H50" s="65">
        <f>+ROUND(F50*E50,2)</f>
        <v>0</v>
      </c>
      <c r="J50" s="48"/>
    </row>
    <row r="51" spans="2:10" x14ac:dyDescent="0.25">
      <c r="B51" s="41"/>
      <c r="C51" s="91"/>
      <c r="D51" s="41"/>
      <c r="E51" s="47"/>
      <c r="F51" s="41"/>
      <c r="G51" s="41"/>
      <c r="H51" s="41"/>
      <c r="J51" s="48"/>
    </row>
    <row r="52" spans="2:10" ht="15.75" x14ac:dyDescent="0.25">
      <c r="B52" s="67"/>
      <c r="C52" s="68" t="s">
        <v>21</v>
      </c>
      <c r="D52" s="69"/>
      <c r="E52" s="70"/>
      <c r="F52" s="67"/>
      <c r="G52" s="67"/>
      <c r="H52" s="67">
        <f>E52*F52</f>
        <v>0</v>
      </c>
      <c r="J52" s="48"/>
    </row>
    <row r="53" spans="2:10" ht="45" x14ac:dyDescent="0.25">
      <c r="B53" s="41"/>
      <c r="C53" s="84" t="str">
        <f>+C17</f>
        <v>Construcción de subestructura del eje 3 del puente Ramón Corona, ubicado en el cruce con el río Lagos en la cabecera municipal de Lagos de Moreno, Jalisco.</v>
      </c>
      <c r="D53" s="41"/>
      <c r="E53" s="47"/>
      <c r="F53" s="41"/>
      <c r="G53" s="41"/>
      <c r="H53" s="85">
        <f>+H17</f>
        <v>0</v>
      </c>
      <c r="J53" s="48"/>
    </row>
    <row r="54" spans="2:10" x14ac:dyDescent="0.25">
      <c r="B54" s="76" t="s">
        <v>14</v>
      </c>
      <c r="C54" s="76" t="str">
        <f t="shared" ref="C54:C61" si="6">+VLOOKUP($B54,$B$18:$H$51,2,0)</f>
        <v>PRELIMINARES</v>
      </c>
      <c r="D54" s="77"/>
      <c r="E54" s="78"/>
      <c r="F54" s="79"/>
      <c r="G54" s="80"/>
      <c r="H54" s="81">
        <f t="shared" ref="H54:H61" si="7">+VLOOKUP($B54,$B$18:$H$51,7,0)</f>
        <v>0</v>
      </c>
      <c r="J54" s="48"/>
    </row>
    <row r="55" spans="2:10" x14ac:dyDescent="0.25">
      <c r="B55" s="76" t="s">
        <v>37</v>
      </c>
      <c r="C55" s="76" t="str">
        <f t="shared" si="6"/>
        <v>PILAS DE CIMENTACIÓN</v>
      </c>
      <c r="D55" s="77"/>
      <c r="E55" s="78"/>
      <c r="F55" s="79"/>
      <c r="G55" s="80"/>
      <c r="H55" s="81">
        <f t="shared" si="7"/>
        <v>0</v>
      </c>
      <c r="J55" s="48"/>
    </row>
    <row r="56" spans="2:10" x14ac:dyDescent="0.25">
      <c r="B56" s="76" t="s">
        <v>60</v>
      </c>
      <c r="C56" s="76" t="str">
        <f t="shared" si="6"/>
        <v>ESTRUCTURA</v>
      </c>
      <c r="D56" s="77"/>
      <c r="E56" s="78"/>
      <c r="F56" s="79"/>
      <c r="G56" s="80"/>
      <c r="H56" s="81">
        <f t="shared" si="7"/>
        <v>0</v>
      </c>
      <c r="J56" s="48"/>
    </row>
    <row r="57" spans="2:10" x14ac:dyDescent="0.25">
      <c r="B57" s="73" t="s">
        <v>62</v>
      </c>
      <c r="C57" s="74" t="str">
        <f t="shared" si="6"/>
        <v>CABEZAL</v>
      </c>
      <c r="D57" s="41"/>
      <c r="E57" s="47"/>
      <c r="F57" s="41"/>
      <c r="G57" s="41"/>
      <c r="H57" s="75">
        <f t="shared" si="7"/>
        <v>0</v>
      </c>
      <c r="J57" s="48"/>
    </row>
    <row r="58" spans="2:10" x14ac:dyDescent="0.25">
      <c r="B58" s="73" t="s">
        <v>68</v>
      </c>
      <c r="C58" s="74" t="str">
        <f t="shared" si="6"/>
        <v>BANCOS DE APOYO</v>
      </c>
      <c r="D58" s="41"/>
      <c r="E58" s="47"/>
      <c r="F58" s="41"/>
      <c r="G58" s="41"/>
      <c r="H58" s="75">
        <f t="shared" si="7"/>
        <v>0</v>
      </c>
      <c r="J58" s="48"/>
    </row>
    <row r="59" spans="2:10" x14ac:dyDescent="0.25">
      <c r="B59" s="73" t="s">
        <v>81</v>
      </c>
      <c r="C59" s="74" t="str">
        <f t="shared" si="6"/>
        <v>TOPE SISMICO</v>
      </c>
      <c r="D59" s="41"/>
      <c r="E59" s="47"/>
      <c r="F59" s="41"/>
      <c r="G59" s="41"/>
      <c r="H59" s="75">
        <f t="shared" si="7"/>
        <v>0</v>
      </c>
      <c r="J59" s="48"/>
    </row>
    <row r="60" spans="2:10" x14ac:dyDescent="0.25">
      <c r="B60" s="73" t="s">
        <v>75</v>
      </c>
      <c r="C60" s="74" t="str">
        <f t="shared" si="6"/>
        <v>CABALLETE</v>
      </c>
      <c r="D60" s="41"/>
      <c r="E60" s="47"/>
      <c r="F60" s="41"/>
      <c r="G60" s="41"/>
      <c r="H60" s="75">
        <f t="shared" si="7"/>
        <v>0</v>
      </c>
      <c r="J60" s="48"/>
    </row>
    <row r="61" spans="2:10" x14ac:dyDescent="0.25">
      <c r="B61" s="76" t="s">
        <v>78</v>
      </c>
      <c r="C61" s="76" t="str">
        <f t="shared" si="6"/>
        <v>LIMPIEZA</v>
      </c>
      <c r="D61" s="77"/>
      <c r="E61" s="78"/>
      <c r="F61" s="79"/>
      <c r="G61" s="80"/>
      <c r="H61" s="81">
        <f t="shared" si="7"/>
        <v>0</v>
      </c>
      <c r="J61" s="48"/>
    </row>
    <row r="62" spans="2:10" x14ac:dyDescent="0.25">
      <c r="B62" s="49"/>
      <c r="D62" s="50"/>
      <c r="E62" s="51"/>
      <c r="F62" s="52"/>
      <c r="G62" s="34"/>
      <c r="H62" s="53"/>
      <c r="J62" s="48"/>
    </row>
    <row r="63" spans="2:10" ht="14.25" customHeight="1" x14ac:dyDescent="0.25">
      <c r="B63" s="14" t="s">
        <v>7</v>
      </c>
      <c r="C63" s="14"/>
      <c r="D63" s="14"/>
      <c r="E63" s="14"/>
      <c r="F63" s="14"/>
      <c r="G63" s="82" t="s">
        <v>8</v>
      </c>
      <c r="H63" s="83">
        <f>H61+H56+H55+H54</f>
        <v>0</v>
      </c>
      <c r="J63" s="48"/>
    </row>
    <row r="64" spans="2:10" s="54" customFormat="1" ht="12" customHeight="1" x14ac:dyDescent="0.25">
      <c r="B64" s="14" t="e" cm="1">
        <f t="array" aca="1" ref="B64" ca="1">+numtext(H65)</f>
        <v>#NAME?</v>
      </c>
      <c r="C64" s="14"/>
      <c r="D64" s="14"/>
      <c r="E64" s="14"/>
      <c r="F64" s="14"/>
      <c r="G64" s="82" t="s">
        <v>9</v>
      </c>
      <c r="H64" s="83">
        <f>+ROUND(H63*0.16,2)</f>
        <v>0</v>
      </c>
    </row>
    <row r="65" spans="2:9" s="54" customFormat="1" ht="14.25" customHeight="1" x14ac:dyDescent="0.25">
      <c r="B65" s="14"/>
      <c r="C65" s="14"/>
      <c r="D65" s="14"/>
      <c r="E65" s="14"/>
      <c r="F65" s="14"/>
      <c r="G65" s="82" t="s">
        <v>10</v>
      </c>
      <c r="H65" s="83">
        <f>+ROUND(H63+H64,2)</f>
        <v>0</v>
      </c>
    </row>
    <row r="66" spans="2:9" s="54" customFormat="1" x14ac:dyDescent="0.25"/>
    <row r="69" spans="2:9" x14ac:dyDescent="0.25">
      <c r="I69" s="55"/>
    </row>
    <row r="70" spans="2:9" x14ac:dyDescent="0.25">
      <c r="I70" s="55"/>
    </row>
    <row r="74" spans="2:9" x14ac:dyDescent="0.25">
      <c r="I74" s="56"/>
    </row>
    <row r="81" spans="9:9" x14ac:dyDescent="0.25">
      <c r="I81" s="57"/>
    </row>
    <row r="82" spans="9:9" x14ac:dyDescent="0.25">
      <c r="I82" s="57"/>
    </row>
    <row r="83" spans="9:9" x14ac:dyDescent="0.25">
      <c r="I83" s="57"/>
    </row>
  </sheetData>
  <mergeCells count="14">
    <mergeCell ref="C4:C5"/>
    <mergeCell ref="D1:G1"/>
    <mergeCell ref="D6:F6"/>
    <mergeCell ref="D7:F7"/>
    <mergeCell ref="D8:F8"/>
    <mergeCell ref="D3:G5"/>
    <mergeCell ref="B64:F65"/>
    <mergeCell ref="B63:F63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499" header="0.27559055118110198" footer="0.196850393700787"/>
  <pageSetup scale="76" orientation="landscape" horizontalDpi="300" verticalDpi="300" r:id="rId1"/>
  <headerFooter>
    <oddFooter>&amp;C&amp;8Página &amp;P de &amp;N</oddFooter>
  </headerFooter>
  <rowBreaks count="1" manualBreakCount="1">
    <brk id="51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ELIDA IVETTE AGUIRRE ROCHIN.</cp:lastModifiedBy>
  <cp:lastPrinted>2019-07-25T15:22:57Z</cp:lastPrinted>
  <dcterms:created xsi:type="dcterms:W3CDTF">2018-12-17T16:20:56Z</dcterms:created>
  <dcterms:modified xsi:type="dcterms:W3CDTF">2026-08-14T01:24:03Z</dcterms:modified>
  <cp:category/>
</cp:coreProperties>
</file>