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4332" codeName="{4D1C537B-E38A-612A-F078-A93A15B4B7F4}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omas\Dropbox\Trabajo\Siop\2026\1.- Convocatorias\34.- pav. chiquilistlan\"/>
    </mc:Choice>
  </mc:AlternateContent>
  <bookViews>
    <workbookView xWindow="-120" yWindow="-120" windowWidth="29040" windowHeight="15720" activeTab="0"/>
  </bookViews>
  <sheets>
    <sheet name="CATALOGO" sheetId="13" r:id="rId3"/>
  </sheets>
  <definedNames>
    <definedName name="_xlnm._FilterDatabase" localSheetId="0" hidden="1">CATALOGO!$B$16:$H$189</definedName>
    <definedName name="_xleta.N" hidden="1">#NAME?</definedName>
    <definedName name="area" localSheetId="0">#REF!</definedName>
    <definedName name="area">#REF!</definedName>
    <definedName name="_xlnm.Print_Area" localSheetId="0">CATALOGO!$B$1:$H$189</definedName>
    <definedName name="cargo" localSheetId="0">#REF!</definedName>
    <definedName name="cargo">#REF!</definedName>
    <definedName name="cargocontacto" localSheetId="0">#REF!</definedName>
    <definedName name="cargocontacto">#REF!</definedName>
    <definedName name="cargoresponsabledelaobra" localSheetId="0">#REF!</definedName>
    <definedName name="cargoresponsabledelaobra">#REF!</definedName>
    <definedName name="cargovendedor" localSheetId="0">#REF!</definedName>
    <definedName name="cargovendedor">#REF!</definedName>
    <definedName name="ciudad" localSheetId="0">#REF!</definedName>
    <definedName name="ciudad">#REF!</definedName>
    <definedName name="ciudadcliente" localSheetId="0">#REF!</definedName>
    <definedName name="ciudadcliente">#REF!</definedName>
    <definedName name="ciudaddelaobra" localSheetId="0">#REF!</definedName>
    <definedName name="ciudaddelaobra">#REF!</definedName>
    <definedName name="cmic" localSheetId="0">#REF!</definedName>
    <definedName name="cmic">#REF!</definedName>
    <definedName name="codigodelaobra" localSheetId="0">#REF!</definedName>
    <definedName name="codigodelaobra">#REF!</definedName>
    <definedName name="codigopostalcliente" localSheetId="0">#REF!</definedName>
    <definedName name="codigopostalcliente">#REF!</definedName>
    <definedName name="codigopostaldelaobra" localSheetId="0">#REF!</definedName>
    <definedName name="codigopostaldelaobra">#REF!</definedName>
    <definedName name="codigovendedor" localSheetId="0">#REF!</definedName>
    <definedName name="codigovendedor">#REF!</definedName>
    <definedName name="colonia" localSheetId="0">#REF!</definedName>
    <definedName name="colonia">#REF!</definedName>
    <definedName name="coloniacliente" localSheetId="0">#REF!</definedName>
    <definedName name="coloniacliente">#REF!</definedName>
    <definedName name="coloniadelaobra" localSheetId="0">#REF!</definedName>
    <definedName name="coloniadelaobra">#REF!</definedName>
    <definedName name="contactocliente" localSheetId="0">#REF!</definedName>
    <definedName name="contactocliente">#REF!</definedName>
    <definedName name="decimalesredondeo" localSheetId="0">#REF!</definedName>
    <definedName name="decimalesredondeo">#REF!</definedName>
    <definedName name="departamento" localSheetId="0">#REF!</definedName>
    <definedName name="departamento">#REF!</definedName>
    <definedName name="direccioncliente" localSheetId="0">#REF!</definedName>
    <definedName name="direccioncliente">#REF!</definedName>
    <definedName name="direcciondeconcurso" localSheetId="0">#REF!</definedName>
    <definedName name="direcciondeconcurso">#REF!</definedName>
    <definedName name="direcciondelaobra" localSheetId="0">#REF!</definedName>
    <definedName name="direcciondelaobra">#REF!</definedName>
    <definedName name="domicilio" localSheetId="0">#REF!</definedName>
    <definedName name="domicilio">#REF!</definedName>
    <definedName name="email" localSheetId="0">#REF!</definedName>
    <definedName name="email">#REF!</definedName>
    <definedName name="emailcliente" localSheetId="0">#REF!</definedName>
    <definedName name="emailcliente">#REF!</definedName>
    <definedName name="emaildelaobra" localSheetId="0">#REF!</definedName>
    <definedName name="emaildelaobra">#REF!</definedName>
    <definedName name="estado" localSheetId="0">#REF!</definedName>
    <definedName name="estado">#REF!</definedName>
    <definedName name="estadodelaobra" localSheetId="0">#REF!</definedName>
    <definedName name="estadodelaobra">#REF!</definedName>
    <definedName name="FACTOR" localSheetId="0">CATALOGO!#REF!</definedName>
    <definedName name="FACTOR">#REF!</definedName>
    <definedName name="fechaconvocatoria" localSheetId="0">#REF!</definedName>
    <definedName name="fechaconvocatoria">#REF!</definedName>
    <definedName name="fechadeconcurso" localSheetId="0">#REF!</definedName>
    <definedName name="fechadeconcurso">#REF!</definedName>
    <definedName name="fechainicio" localSheetId="0">#REF!</definedName>
    <definedName name="fechainicio">#REF!</definedName>
    <definedName name="fechaterminacion" localSheetId="0">#REF!</definedName>
    <definedName name="fechaterminacion">#REF!</definedName>
    <definedName name="imss" localSheetId="0">#REF!</definedName>
    <definedName name="imss">#REF!</definedName>
    <definedName name="infonavit" localSheetId="0">#REF!</definedName>
    <definedName name="infonavit">#REF!</definedName>
    <definedName name="mailcontacto" localSheetId="0">#REF!</definedName>
    <definedName name="mailcontacto">#REF!</definedName>
    <definedName name="mailvendedor" localSheetId="0">#REF!</definedName>
    <definedName name="mailvendedor">#REF!</definedName>
    <definedName name="nombrecliente" localSheetId="0">#REF!</definedName>
    <definedName name="nombrecliente">#REF!</definedName>
    <definedName name="nombredelaobra" localSheetId="0">#REF!</definedName>
    <definedName name="nombredelaobra">#REF!</definedName>
    <definedName name="nombrevendedor" localSheetId="0">#REF!</definedName>
    <definedName name="nombrevendedor">#REF!</definedName>
    <definedName name="numconvocatoria" localSheetId="0">#REF!</definedName>
    <definedName name="numconvocatoria">#REF!</definedName>
    <definedName name="numerodeconcurso" localSheetId="0">#REF!</definedName>
    <definedName name="numerodeconcurso">#REF!</definedName>
    <definedName name="plazocalculado" localSheetId="0">#REF!</definedName>
    <definedName name="plazocalculado">#REF!</definedName>
    <definedName name="plazoreal" localSheetId="0">#REF!</definedName>
    <definedName name="plazoreal">#REF!</definedName>
    <definedName name="porcentajeivapresupuesto" localSheetId="0">#REF!</definedName>
    <definedName name="porcentajeivapresupuesto">#REF!</definedName>
    <definedName name="primeramoneda" localSheetId="0">#REF!</definedName>
    <definedName name="primeramoneda">#REF!</definedName>
    <definedName name="razonsocial" localSheetId="0">#REF!</definedName>
    <definedName name="razonsocial">#REF!</definedName>
    <definedName name="remateprimeramoneda" localSheetId="0">#REF!</definedName>
    <definedName name="remateprimeramoneda">#REF!</definedName>
    <definedName name="rematesegundamoneda" localSheetId="0">#REF!</definedName>
    <definedName name="rematesegundamoneda">#REF!</definedName>
    <definedName name="responsable" localSheetId="0">#REF!</definedName>
    <definedName name="responsable">#REF!</definedName>
    <definedName name="responsabledelaobra" localSheetId="0">#REF!</definedName>
    <definedName name="responsabledelaobra">#REF!</definedName>
    <definedName name="rfc" localSheetId="0">#REF!</definedName>
    <definedName name="rfc">#REF!</definedName>
    <definedName name="segundamoneda" localSheetId="0">#REF!</definedName>
    <definedName name="segundamoneda">#REF!</definedName>
    <definedName name="telefono" localSheetId="0">#REF!</definedName>
    <definedName name="telefono">#REF!</definedName>
    <definedName name="telefonocliente" localSheetId="0">#REF!</definedName>
    <definedName name="telefonocliente">#REF!</definedName>
    <definedName name="telefonocontacto" localSheetId="0">#REF!</definedName>
    <definedName name="telefonocontacto">#REF!</definedName>
    <definedName name="telefonodelaobra" localSheetId="0">#REF!</definedName>
    <definedName name="telefonodelaobra">#REF!</definedName>
    <definedName name="telefonovendedor" localSheetId="0">#REF!</definedName>
    <definedName name="telefonovendedor">#REF!</definedName>
    <definedName name="tipodelicitacion" localSheetId="0">#REF!</definedName>
    <definedName name="tipodelicitacion">#REF!</definedName>
    <definedName name="_xlnm.Print_Titles" localSheetId="0">CATALOGO!$1:$18</definedName>
    <definedName name="totalpresupuestoprimeramoneda" localSheetId="0">#REF!</definedName>
    <definedName name="totalpresupuestoprimeramoneda">#REF!</definedName>
    <definedName name="totalpresupuestosegundamoneda" localSheetId="0">#REF!</definedName>
    <definedName name="totalpresupuestosegundamoned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8" i="13" l="1"/>
</calcChain>
</file>

<file path=xl/metadata.xml><?xml version="1.0" encoding="utf-8"?>
<metadata xmlns="http://schemas.openxmlformats.org/spreadsheetml/2006/main" xmlns:xda="http://schemas.microsoft.com/office/spreadsheetml/2017/dynamicarray" xmlns:xlrd="http://schemas.microsoft.com/office/spreadsheetml/2017/richdata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<sst xmlns="http://schemas.openxmlformats.org/spreadsheetml/2006/main" count="474" uniqueCount="293">
  <si>
    <t>GOBIERNO DEL ESTADO DE JALISCO</t>
  </si>
  <si>
    <t>NÚMERO DE PROCEDIMIENTO:</t>
  </si>
  <si>
    <t>SECRETARÍA DE INFRAESTRUCTURA Y OBRA PÚBLICA</t>
  </si>
  <si>
    <t>DIRECCIÓN GENERAL DE LICITACIÓN Y CONTRATACIÓN</t>
  </si>
  <si>
    <t>DESCRIPCIÓN GENERAL DE LOS TRABAJOS:</t>
  </si>
  <si>
    <t>FECHA DE INICIO AUTORIZADA:</t>
  </si>
  <si>
    <t>FECHA DE TERMINACIÓN AUTORIZADA:</t>
  </si>
  <si>
    <t>PLAZO DE EJECUCIÓN:</t>
  </si>
  <si>
    <t>FECHA:</t>
  </si>
  <si>
    <t>RAZÓN SOCIAL DEL CONTRATISTA:</t>
  </si>
  <si>
    <t>NOMBRE Y FIRMA DEL REPRESENTANTE LEGAL</t>
  </si>
  <si>
    <t>DOCUMENTO</t>
  </si>
  <si>
    <t>E2</t>
  </si>
  <si>
    <t>CATÁLOGO DE CONCEPTOS</t>
  </si>
  <si>
    <t>CLAVE</t>
  </si>
  <si>
    <t xml:space="preserve">DESCRIPCIÓN </t>
  </si>
  <si>
    <t>UNIDAD</t>
  </si>
  <si>
    <t>CANTIDAD</t>
  </si>
  <si>
    <t>PRECIO UNITARIO ($) PROPUESTO</t>
  </si>
  <si>
    <t>IMPORTE ($) M. N.</t>
  </si>
  <si>
    <t>A</t>
  </si>
  <si>
    <t>PZA</t>
  </si>
  <si>
    <t>RESUMEN DE PARTIDAS</t>
  </si>
  <si>
    <t>IMPORTE CON LETRA (IVA INCLUIDO)</t>
  </si>
  <si>
    <t>SUBTOTAL M. N.</t>
  </si>
  <si>
    <t>IVA M. N.</t>
  </si>
  <si>
    <t>TOTAL M. N.</t>
  </si>
  <si>
    <t>PRECIO UNITARIO ($) 
PROPUESTO CON LETRA</t>
  </si>
  <si>
    <t>M</t>
  </si>
  <si>
    <t>KG</t>
  </si>
  <si>
    <t>M2</t>
  </si>
  <si>
    <t>M3</t>
  </si>
  <si>
    <t>M3/KM</t>
  </si>
  <si>
    <t>PRELIMINARES</t>
  </si>
  <si>
    <t>DRENAJE SANITARIO</t>
  </si>
  <si>
    <t>AGUA POTABLE</t>
  </si>
  <si>
    <t>RELLENO ACOSTILLADO EN CEPAS O MESETAS CON MATERIAL DE BANCO, COMPACTADO MANUALMENTE EN CAPAS NO MAYORES DE 20 CM. INCLUYE: INCORPORACION DE AGUA NECESARIA, MANO DE OBRA, HERRAMIENTAS Y ACARREOS.</t>
  </si>
  <si>
    <t>RELLENO EN CEPAS O MESETAS CON MATERIAL DE BANCO COMPACTADO AL 90% PROCTOR CON COMPACTADOR DE IMPACTO, EN CAPAS NO MAYORES DE 20 CM., INCLUYE: INCORPORACIÓN DE AGUA NECESARIA, MANO DE OBRA, EQUIPO Y HERRAMIENTA.</t>
  </si>
  <si>
    <t>RELLENO EN CEPAS O MESETAS CON MATERIAL PRODUCTO DE LA EXCAVACION COMPACTADO AL 90% CON COMPACTADOR DE IMPACTO, EN CAPAS NO MAYORES DE 20 CM., INCLUYE: INCORPORACION DE AGUA NECESARIA, MANO DE OBRA, HERRAMIENTAS Y ACARREOS.</t>
  </si>
  <si>
    <t>CARGA MECÁNICA Y ACARREO EN CAMION 1 ER. KILOMETRO, DE MATERIAL PRODUCTO DE EXCAVACIÓN Y/O DEMOLICIÓN, INCLUYE: MANO DE OBRA, EQUIPO Y HERRAMIENTA, MEDIDO EN SECCION DE PROYECTO.(NORMA S. C. T. N-CTR-CAR-1-01-013-00).</t>
  </si>
  <si>
    <t>DESCARGAS DOMICILIARIAS</t>
  </si>
  <si>
    <t>SIOP-012</t>
  </si>
  <si>
    <t>SUMINISTRO E INSTALACIÓN DE TUBERÍA DE P.V.C. PARA ALCANTARILLADO DIÁMETRO DE 6" SERIE 20, INCLUYE: MATERIALES NECESARIOS, EQUIPO, MANO DE OBRA Y PRUEBA HIDROSTÁTICA.</t>
  </si>
  <si>
    <t>SUMINISTRO E INSTALACIÓN DE CODO PVC DE 45°X 6" SANITARIO, INCLUYE: MANO DE OBRA, EQUIPO Y HERRAMIENTA.</t>
  </si>
  <si>
    <t>SUMINISTRO, COLOCACIÓN Y HABILITADO DE ACERO DE REFUERZO DE Fy=4200, INCLUYE: MATERIALES, TRASLAPES, SILLETAS, HABILITADO, AMARRES, MANO DE OBRA, EQUIPO Y HERRAMIENTA.</t>
  </si>
  <si>
    <t>TOMAS DOMICILIARIAS</t>
  </si>
  <si>
    <t>SUMINISTRO E INSTALACIÓN DE TUBO DE P.A.D. RD-9 DE 13MM (1/2") DE DIAMETRO PARA TOMA DOMICILIARIA INCLUYE: MATERIAL, MANO DE OBRA, EQUIPO Y HERRAMIENTA.</t>
  </si>
  <si>
    <t>SUMINISTRO E INSTALACIÓN DE LLAVE DE INSERCION DE BRONCE DE 1/2", INCLUYE: MATERIAL, MANO DE OBRA, EQUIPO Y HERRAMIENTA.</t>
  </si>
  <si>
    <t>PAVIMENTACION</t>
  </si>
  <si>
    <t>DEMOLICIÓN DE CONCRETO SIMPLE EN BANQUETAS, POR MEDIOS MECANICOS, INCLUYE: RETIRO DEL MATERIAL A BANCO DE OBRA INDICADO POR SUPERVISIÓN, ABUNDAMIENTO, MANO DE OBRA, EQUIPO Y HERRAMIENTA.</t>
  </si>
  <si>
    <t>BASE HIDRAULICA DE 100% PRODUCTO DE TRITURACION, EN CAPAS NO MAYORES DE 20 CM. DE ESPESOR COMPACTADA AL 95% PROCTOR DE SU P.V.S.M., INCLUYE: MATERIALES, AGUA, MANO DE OBRA, EQUIPO PARA MEZCLADO DE MATERIALES, EXTENDIDO, CONFORMACIÓN, COMPACTACIÓN Y DESPERDICIOS. (N·CMT·4·02·002/16).</t>
  </si>
  <si>
    <t>TRAZO Y NIVELACIÓN CON EQUIPO TOPOGRAFICO DEL TERRENO ESTABLECIENDO EJES Y REFERENCIAS Y BANCOS DE NIVEL, INCLUYE: CRUCETAS, ESTACAS, HILOS, MARCAS Y TRAZOS CON CALHIDRA, MANO DE OBRA, EQUIPO Y HERRAMIENTA.</t>
  </si>
  <si>
    <t>ALUMBRADO</t>
  </si>
  <si>
    <t>SEÑALAMIENTO VERTICAL</t>
  </si>
  <si>
    <t>BANQUETA</t>
  </si>
  <si>
    <t>LIMPIEZA</t>
  </si>
  <si>
    <t>POZO VISITA</t>
  </si>
  <si>
    <t>TRAZO Y NIVELACION PARA LINEAS DE DRENAJE, AGUA POTABLE, ALUMBRADO O TELECOMUNICACIONES, CON APARATOS DE TOPOGRAFIA EN TERRENO SENSIBLEMENTE PLANO. UN TRAZO SOLAMENTE, INCLUYE: MANO DE OBRA, HERRAMIENTA, EQUIPO Y TODO LO NECESARIO PARA SU CORRECTA EJECUCIÓN. P.U.O.T.</t>
  </si>
  <si>
    <t>EXCAVACIÓN POR MEDIOS MANUALES DE 0.00 A -2.00 M, EN MATERIAL TIPO II,  INCLUYE: RETIRO DEL MATERIAL A BANCO DE OBRA INDICADO POR SUPERVISIÓN, MANO DE OBRA, EQUIPO Y HERRAMIENTA.</t>
  </si>
  <si>
    <t>ACARREO EN CAMION A KILÓMETROS SUBSECUENTES DE MATERIAL PRODUCTO DE EXCAVACIÓN Y/O DEMOLICIÓN,  INCLUYE: MANO DE OBRA, EQUIPO Y HERRAMIENTA, MEDIDO EN SECCION DE PROYECTO. (NORMA S. C. T. N-CTR-CAR-1-01-013-00)</t>
  </si>
  <si>
    <t>EXCAVACIÓN POR MEDIOS MECÁNICOS EN MATERIAL TIPO II, DE 0.00 A -2.00 M DE PROFUNDIDAD, INCLUYE: RETIRO DEL MATERIAL A BANCO DE OBRA INDICADO POR SUPERVISIÓN, MANO DE OBRA, EQUIPO Y HERRAMIENTA.</t>
  </si>
  <si>
    <t>SUMINISTRO E INSTALACIÓN ADAPTADOR DE BRONCE DE 1/2",  INCLUYE: MATERIAL, MANO DE OBRA, EQUIPO Y HERRAMIENTA.</t>
  </si>
  <si>
    <t>pza</t>
  </si>
  <si>
    <t>SUMINISTRO Y COLOCACIÓN DE BROCAL Y TAPA DE HIERRO DÚCTIL DE 60 CM DE DIÁMETRO, CON REJILLA TIPO PESADO DE 130 KG.  PARA POZOS DE VISITA, INCLUYE: MATERIALES, ACARREO, MANO  DE  OBRA, EQUIPO Y HERRAMIENTA.</t>
  </si>
  <si>
    <t>SUMINISTRO Y COLOCACION DE CABLE ALUMINIO XLP-DRS-600V CALIBRE 6 AWG 90º 600V MONOPOLAR, INCLUYE: MANO DE OBRA, ACARREOS, HERRAMIENTA, DESPERDICIOS, LIMPIEZA Y TODO LO NECESARIO PARA SU CORRECTA INSTALACION.</t>
  </si>
  <si>
    <t xml:space="preserve">SUMINISTRO Y COLOCACION DE GROUT. INCLUYE: ACARREOS, MANO DE OBRA Y TODO LO NECESARIO PARA SU CORRECTA EJECUCION. </t>
  </si>
  <si>
    <t>A01</t>
  </si>
  <si>
    <t>A02</t>
  </si>
  <si>
    <t>TERRACERAS</t>
  </si>
  <si>
    <t>CONFORMACION Y COMPACTACION DEL TERRENO NATURAL AL FONDO DE LA EXCAVACION POR MEDIOS MECÁNICOS, DE 20 CM. DE ESPESOR, COMPACTADO AL 90% DE SU  P.V.S.M., INCLUYE: AGUA, ESCARIFICADO Y COMPACTADO. (NORMA S.C.T. N-CTR-CAR-1-01-009/16), P.U.O.T.</t>
  </si>
  <si>
    <t>A03</t>
  </si>
  <si>
    <t>A04</t>
  </si>
  <si>
    <t>AFINE Y CONFORMACIÓN DE TERRENO NATURAL COMPACTADO EN CAPAS NO MAYORES DE 20 CM DE ESPESOR CON EQUIPO DE IMPACTO, INCLUYE: CONFORMACIÓN, MANO DE OBRA, EQUIPO Y HERRAMIENTA.</t>
  </si>
  <si>
    <t>A05</t>
  </si>
  <si>
    <t>A05.1</t>
  </si>
  <si>
    <t>EXCAVACIÓN PARA TOMAS DOMICILIARIAS POR MEDIOS MECÁNICOS EN MATERIAL TIPO II, DE 0.00 A -2.00 M DE PROFUNDIDAD, INCLUYE: AFINE DE PISOS Y TALUDES, RETIRO DEL MATERIAL A BANCO DE OBRA INDICADO POR SUPERVISIÓN, MANO DE OBRA, EQUIPO Y HERRAMIENTA.</t>
  </si>
  <si>
    <t>SUMINISTRO E INSTALACIÓN DE ABRAZADERA DE PVC DE 4" X 1/2" PARA TOMA DOMICILIARIA, INCLUYE: MATERIAL, MANO DE OBRA, EQUIPO Y HERRAMIENTA.</t>
  </si>
  <si>
    <t>SUMINISTRO E INSTALACIÓN DE INSERTOR DE BRONCE DE 1/2", INCLUYE: MATERIAL, MANO DE OBRA, EQUIPO Y HERRAMIENTA.</t>
  </si>
  <si>
    <t>SUMINISTRO E INSTALACIÓN DE TAPON MACHO GALVANIZADO DE 1/2", INCLUYE: MATERIAL, MANO DE OBRA, EQUIPO Y HERRAMIENTA.</t>
  </si>
  <si>
    <t>SUMINISTRO E INSTALACIÓN DE CONECTOR DE BRONCE 1/2", INCLUYE: MANO DE OBRA, EQUIPO Y HERRAMIENTA.</t>
  </si>
  <si>
    <t>A06</t>
  </si>
  <si>
    <t>EXCAVACIÓN PARA DESCARGAS DOMICILIARIAS POR MEDIOS MECÁNICOS EN MATERIAL TIPO II, DE 0.00 A -2.00 M DE PROFUNDIDAD, INCLUYE: AFINE DE PISOS Y TALUDES, RETIRO DEL MATERIAL A BANCO DE OBRA INDICADO POR SUPERVISIÓN, MANO DE OBRA, EQUIPO Y HERRAMIENTA.</t>
  </si>
  <si>
    <t>CAMA DE ARENA AMARILLA PARA APOYO DE TUBERIAS. INCLUYE: MATERIALES, ACARREOS, MANO DE OBRA, EQUIPO Y HERRAMIENTA.</t>
  </si>
  <si>
    <t>REGISTRO FORJADO DE 60 X 60 Y DE 100 CM. DE PROFUNDIDAD, MEDIDAS INTERIORES, MUROS CON BLOCK SÓLIDO 11X14X28 CM, COLOCADO A SOGA, JUNTEADO CON MORTERO CEMENTO ARENA 1:4,  DALA DE CORONA DE 12X12 CM A BASE DE CONCRETO F´C=150KG/CM2 HECHO EN OBRA ARMADO CON 4 VARILLAS DE 3/8" Y EST. DE 1/4" @20CM, CON MARCO Y TAPA DE ÁNGULO DE 1 1/2"X1 1/2"X 3/16" CON CONCRETO F'C=150 KG/CM2. T.M.A. 19 MM., LOSA DE PISO DE 8 CM DE CONCRETO F´C=150KG/CM2 HECHO EN OBRA, REFORZADA CON MALLA ELECTROSOLDADA 6-6/10-10, INCLUYE: CIMBRA, DESCIMBRA, MATERIALES, MANO DE OBRA, EQUIPO Y HERRAMIENTA.</t>
  </si>
  <si>
    <t>REENIVELACIÓN DE POZO  DE VISITA "COMÚN" A 20 CM, INCLUYE: DALA PERIMETRAL DE 15X30 CM. DE CONCRETO F'C=150 KG/CM2, HECHO EN OBRA., T.M.A. 19 MM., REFORZADA CON 4#3 Y E#2@20, MURO DE LADRILLO ROJO RECOCIDO ASENTADO CON MORTERO CEMENTO-ARENA 1:3 Y APLANADO PULIDO CON MORTERO CEMENTO-ARENA 1:3 CON IMPERMEABILIZANTE INTEGRAL (FESTERGRAL) A RAZÓN DE 2 KG. POR SACO DE CEMENTO Y ESCALONES DE VARILLA DE 5/8" CON DESARROLLO LIBRE DE 60 CM.</t>
  </si>
  <si>
    <t>A07</t>
  </si>
  <si>
    <t>SUMINISTRO Y COLOCACION DE TUBO PAD RD-17 NARANJA, 2" POLIETILENO ALTA DENSIDAD. INCLUYE: MANO DE OBRA, ACARREOS, HERRAMIENTA, DESPERDICIOS, LIMPIEZA Y TODO LO NECESARIO PARA SU CORRECTA INSTALACION.</t>
  </si>
  <si>
    <t>SUMINISTRO Y COLOCACIÓN DE REGISTRO DE 0.40 X 0.40 X 0.60 PARA ALUMBRADO, INCLUYE: MATERIAL, MANO DE OBRA, HERRAMIENTA, Y TODO LO NECESARIO PARA SU CORRECTA EJECUCIÓN.</t>
  </si>
  <si>
    <t>SUMINISTRO Y COLOCACIÓN DE REGISTRO DE BAJA TENSIÓN CFE-RBTB1 (0.50 x 0.80 x 0.65 m.), INCLUYE: EXCAVACION, RETIRO DE MATERIAL SOBRANTE FUERA DE LA OBRA, RELLENOS CON MATERIAL DE LUGAR, GRUA PARA MANIOBRAS DE ELEVACION Y BAJADO A FONDO DE LA CEPA, MATERIALES,  MANO DE OBRA, EQUIPO Y HERRAMIENTA.</t>
  </si>
  <si>
    <t>SUMINISTRO Y COLOCACION DE ELECTRODO COPPERWELD 16X3048MM CON PROTOCOLO Y CONECTOR MECANICO GAR1426, INCLUYE: MANO DE OBRA, ACARREOS, HERRAMIENTA, DESPERDICIOS, LIMPIEZA Y TODO LO NECESARIO PARA SU CORRECTA INSTALACION.</t>
  </si>
  <si>
    <t>BASE DE CONCRETO RECTANGULAR 40X40X100 CM CON ANCLA GALVANIZADA, INCLUYE: SUMINISTRO, GRÚA PARA BAJADO Y COLOCACIÓN, NIVELACIÓN, MANO DE OBRA, EQUIPO Y HERRAMIENTA</t>
  </si>
  <si>
    <t>BASE PREFABRICADA DE CONCRETO RECTANGULAR 40X60X120 CM CON ANCLA GALVANIZADA Y ESTRIBOS A CADA 15CM, INCLUYE: SUMINISTRO, GRÚA PARA BAJADO Y COLOCACIÓN, NIVELACIÓN, MANO DE OBRA, EQUIPO Y HERRAMIENTA</t>
  </si>
  <si>
    <t>SUMINISTRO Y COLOCACIÓN DE LUMINARIA LED  5050 V2, MOD. V10014040U2MVG1 5, MARCA CONSTRULITA DE 100 WATTS, CURVA II M, TENSION 127 - 277 V,   ALUMINIO EXTRUIDO ANODIZADO, MONTAJE EN BRAZO DE 1 1/2" HASTA 2 3/8", LED DE ALTA POTENCIA CERAMICO DE MUY LARGA VIDA, TARJETA DE CIRCUITO IMPRESO DE ALUMINIO, ENSAMBLE ELECTRONICO CLASE III DE IPC, PROTECCION DE VOLTAJE CON SUPRESOR DE PICOS DE 10KV/10KA EN PARALELO, AISLAMIENTO DE PRODUCTO CLASE I, IP66, DRIVER CON SUPRESOR DE PICOS INTERNO 6KV/6KA Y PROTECCION TERMICA, VALIDADO CON PRUEBA DE VIBRACION 3G, VIDA PROMEDIO DE 150,000 HORAS, TEMPERATURA DE COLOR DE 5,000 K CON ANGULO DE APERTURA TIPO 2°. INCLUYE: CARGO DIRECTO POR EL COSTO DE LOS MATERIALES, MANO DE OBRA, HERRAMIENTA Y EQUIPO QUE INTERVENGAN, MONTAJE, CONEXIÓN, PRUEBAS Y PUESTA EN OPERACIÓN DE EQUIPO, SUJECIÓN, CONEXIONES MECÁNICAS, ELÉCTRICAS, MANUAL DE OPERACIÓN, LIMPIEZA Y RETIRO DE SOBRANTES FUERA DE LA OBRA, EQUIPO DE SEGURIDAD, INSTALACIONES ESPECIFICAS, DEPRECIACIÓN Y DEMÁS DERIVADOS DEL USO DE HERRAMIENTA Y EQUIPO EN CUALQUIER NIVEL.</t>
  </si>
  <si>
    <t>SUMINISTRO Y COLOCACION DE CABLEADO ELECTRICO PARA ALUMBRADO PUBLICO A BASE DE CABLE DE ALUMINIO, AISLAMIENTO XLP-600, TIPO 2+1 CALIBRE 2 X 4 AWG (F) + 1 X AWG (TF), INCLUYE: MATERIALES, MANO DE OBRA, EQUIPO Y HERRAMIENTA.</t>
  </si>
  <si>
    <t>SUMINISTRO E INSTALACIÓN DE CABLE 2 + 1, XLP SUBTERRANEO, CAL. 6 DE ALUMINIO, INCLUYE: MATERIALES, MANO DE OBRA, EQUIPO Y HERRAMIENTA.</t>
  </si>
  <si>
    <t>A08</t>
  </si>
  <si>
    <t>SEÑALAMIENTO</t>
  </si>
  <si>
    <t>A08.1</t>
  </si>
  <si>
    <t>SUMINISTRO Y COLOCACION DE SEÑAL DE 71 X 71 CM CON UN TABLERO DE LAMINA DE CHAROLA TIPO SR CALIBRE 16 , PERFORACION EN LOSA DE CONCRETO DE 25X25X45 CM PARA ANCLAJE DE LETRERO, FIJADA EN POSTE DE PTR 2X2 CAL 14 GALVANIZADO CON ALTURA LIBRE DE PISO A SEÑAL DE 2.50 M DE ALTURA, ANCLADO 40 CMS AHOGADO EN DADO DE CONCRETO 150 KG/CM2 DE DIMENSIONES DE 20X20X40 CMS, INCLUYE: MATERIALES, MANO DE OBRA, HERRAMIENTA Y EQUIPO.</t>
  </si>
  <si>
    <t>A09</t>
  </si>
  <si>
    <t>VEGETACIÓN</t>
  </si>
  <si>
    <t>SUMINISTRO Y PLANTADO DE ARBOL TIPO PRIMAVERA DE 2.00 M. A 2.50 DE ALTURA PROMEDIO Y 2" DE DIAMETRO, INCLUYE: CAPA DE TIERRA VEGETAL, RIEGO Y CUIDADOS HASTA SU ENTREGA, FERTILIZANTE, ENRAIZANTE, HERRAMIENTA Y MANO DE OBRA.</t>
  </si>
  <si>
    <t>CAPA DE COBERTURA VEGETAL DECORATIVA, MULCH ASTILLA DE PINO DE 10 A 20 CMS DE ESPESOR, INCLUYE: SUMINISTRO Y COLCOACION, ACARREOS, MANO DE OBRA Y HERRAMIENTA</t>
  </si>
  <si>
    <t>SUMINISTRO Y PLANTADO DE ARBOL TIPO OLIVO NEGRO DE 3.00 M. DE ALTURA PROMEDIO Y 2" DE DIAMETRO, INCLUYE: CAPA DE TIERRA VEGETAL, RIEGO Y CUIDADOS HASTA SU ENTREGA, FERTILIZANTE, ENRAIZANTE, HERRAMIENTA Y MANO DE OBRA.</t>
  </si>
  <si>
    <t>SUMINISTRO Y PLANTACION DE ÁRBOL TIPO ARRAYAN CON UNA ALTURA MÍNIMA DE 2.5 M A PARTIR DE N.P.T., Y TRONCO DE 2", INCLUYE: CAPA DE TIERRA VEGETAL, RIEGO Y CUIDADOS POR 30 DIAS, FERTILIZANTE, ENRAIZANTE, HERRAMIENTA Y MANO DE OBRA.</t>
  </si>
  <si>
    <t>SUMINISTRO Y COLOCACION DE TIERRA VEGETAL PREPARADA PARA JARDINERÍA, INCLUYE: SUMINISTRO, ACARREO, COLOCACIÓN, MANO DE OBRA, EQUIPO, HERRAMIENTA Y TODO LO NECESARIO PARA SU CORRECTA EJECUCION.</t>
  </si>
  <si>
    <t>SUMINISTRO Y COLOCACION DE LIRIO AFRICANO CON UNA ALTURA DE 50 A 60 CM, INCLUYE, PLANTACION, EXCAVACION, RIEGO, MANO DE OBRA, HERRAMIENTA Y EQUIPO.</t>
  </si>
  <si>
    <t>SUMINISTRO Y COLOCACION DE LIRIOPE CON UNA ALTURA DE 10 A 15 CM, INCLUYE, PLANTACION, EXCAVACION, RIEGO, MANO DE OBRA, HERRAMIENTA Y EQUIPO.</t>
  </si>
  <si>
    <t>SUMINISTRO Y COLOCACION DE PENICETUM CON UNA ALTURA PROMEDIO DE 5 CM, INCLUYE, PLANTACION, EXCAVACION, RIEGO, MANO DE OBRA, HERRAMIENTA Y EQUIPO.</t>
  </si>
  <si>
    <t>SUMINISTRO Y COLOCACION DE TEZONTLE 3/4" CON UN ESPESOR DE 5 CM, INCLUYE: MATERIAL, MANO DE OBRA, SEÑALAMIENTOS PREVENTIVOS, HERRAMIENTA Y EQUIPO.</t>
  </si>
  <si>
    <t>A10</t>
  </si>
  <si>
    <t>LIMPIEZA GRUESA Y FINA  DE OBRA, INCLUYE: ACARREO A BANCO DE OBRA, MANO DE OBRA, EQUIPO Y HERRAMIENTA.</t>
  </si>
  <si>
    <t>LINEA PRINCIPAL</t>
  </si>
  <si>
    <t>EXCAVACIÓN PARA LINEA PRINCIPAL POR MEDIOS MECÁNICOS EN MATERIAL TIPO II,A CUALQUIER  PROFUNDIDAD, INCLUYE: AFINE DE PISOS Y TALUDES, RETIRO DEL MATERIAL A BANCO DE OBRA INDICADO POR SUPERVISIÓN, MANO DE OBRA, EQUIPO Y HERRAMIENTA.</t>
  </si>
  <si>
    <t>PLANTILLA CON MATERIAL DE BANCO COMPACTADA A REBOTE DE PIZÓN, INCORPORANDO HÚMEDAD ÓPTIMA EN CAPAS DE 20 CMS. DE ESPESOR, VOLÚMEN MEDIDO EN SECCIONES.INCLUYE: SUMINISTRO DE MATERIAL, ACARREOS INTERNOS, MANO DE OBRA Y TODO LO NECESARIO PARA SU CORRECTA EJECUCION.</t>
  </si>
  <si>
    <t>SUMINISTRO, INSTALACIÓN Y JUNTEO DE TUBO DE P.V.C. HIDRÁULICO RD-26 DE 4" DE DIAMETRO, INCLUYE: MATERIAL, DESPERDICIO, ACARREO AL SITIO DE COLOCACIÓN, PRUEBAS NECESARIAS, MANO DE OBRA, EQUIPO Y HERRAMIENTA.</t>
  </si>
  <si>
    <t>CAJA DE VALVULAS</t>
  </si>
  <si>
    <t>MAMPOSTERIA DE PIEDRA BRAZA ACOMODADA CON MORTERO CEMENTO-ARENA PROP. 1:3 EN CIMENTACIONES, INCLUYE: SUMINISTRO Y ELABORACION, HERRAMIENTA, MANO DE OBRA Y LO NECESARIO PARA SU ELABORACION.</t>
  </si>
  <si>
    <t>CIMBRA ACABADO COMUN EN LOSAS A BASE DE MADERA DE PINO, INCLUYE: MATERIALES, ACARREOS, CORTES, HABILITADO, CIMBRADO, DESCIMBRA, MANO DE OBRA, EQUIPO Y HERRAMIENTA.</t>
  </si>
  <si>
    <t>SUMINISTRO Y COLADO DE CONCRETO  DE F'C=250 KG/CM2  HECHO EN OBRA T.M.A. 3/4" R.N., INCLUYE: ACARREOS, COLADO, VIBRADO, MANO DE OBRA, EQUIPO Y HERRAMIENTA.</t>
  </si>
  <si>
    <t>MURO TIPO TEZÓN DE TABICON 11 X 14 X 28 CM ASENTADO CON MEZCLA CEMENTO - ARENA 1:3 ACABADO COMUN, INCLUYE: MATERIALES, MANO DE OBRA, EQUIPO Y HERRAMIENTA.</t>
  </si>
  <si>
    <t>APLANADO DE 2.50 CM. DE ESPESOR EN MURO, CON MORTERO CEMENTO-ARENA 1:3, ACABADO PULIDO O APALILLADO,  INCLUYE: FESTEGRAL, MATERIALES, ACARREOS, MANO DE OBRA, PLOMEADO, NIVELADO, REGLEADO, RECORTES, MANO DE OBRA, EQUIPO Y HERRAMIENTA.</t>
  </si>
  <si>
    <t>CASTILLO DE 28 X 28 CMS CON CONCRETO DE F´c=200 KG/CM2 REFORZADO CON 4 VARILLAS DEL No. 3 Y ESTRIBOS DEL No. 2@20 CMS. INCLUYE: SUMINISTRO Y ELABORACION, CIMBRA, DESCIMBRA, COLADO, CURADO, MATERIAL Y MANO DE OBRA.</t>
  </si>
  <si>
    <t>DALA DE CORONA Y/O DESPANTE DE 28X20 CM. CON CONCRETO DE F'c=200  KG/CM2, ARMADO CON 4 VARILLA DEL No. 3 Y ESTRIBOS DEL No. 2 @20 CMS. INCLUYE, ACARREO DEL MATERIAL, COLADO, VIBRADO, CURADO, CIMBRADA COMUN, DESCIMBRADO, MANO DE OBRA Y HERRAMIENTA MENOR</t>
  </si>
  <si>
    <t>SUMINISTRO Y COLOCACIÓN DE CONTRAMARCO DE CANAL SENCILLO A BASE DE PERFILES COMERCIALES DE ACERO, INCLUYE: HABILITADO, SOLDADURA, MATERIALES DE COSNUMO, ACARREOS INTERNOS, COLOCACION EN SITIO DE INSTALACION, MANO DE OBRA ESPECIALIZADA, EQUIPO Y HERRAMIENTA, NIVELACIÓN.</t>
  </si>
  <si>
    <t>SUMINISTRO Y COLOCACIÓN DE MARCO CON TAPA PARA CAJA DE VÁLVULAS DE 50X50CM. (COMERCIAL DE 110 KG.) ESTÁNDAR, INCLUYE: MATERIALES, EQUIPO, ACARREOS Y MANO DE OBRA.</t>
  </si>
  <si>
    <t>ATRAQUE DE 0.40X0.30X0.30 M DE CONCRETO F'C=200 KG/CM2. R.N. T.M.A. DE 38 MM., HECHO EN OBRA, PARA TUBERIA DE 152 MM. (6") DE DIAMETRO, EN CRUCEROS DE AGUA POTABLE. INCLUYE: MATERIALES, MANO DE OBRA, CIMBRA Y ACARREOS.</t>
  </si>
  <si>
    <t>PIEZAS ESPECIALES</t>
  </si>
  <si>
    <t>SUMINISTRO E INSTALACIÓN DE VALVULA DE COMPUERTA RESILENTE DE 4" VASTAGO FIJO HIDROSTÁTICA, INCLUYE: 50 % DE TORNILLOS Y EMPAQUES, MATERIAL, ACARREOS, MANO DE OBRA, EQUIPO Y HERRAMIENTA.</t>
  </si>
  <si>
    <t>SUMINISTRO E INSTALACION DE EXTREMIDAD DE 4" DE DIAMETRO DE 40 CM. DE LARGO DE Fo.Fo.,  INCLUYE: 50 % DE TORNILLOS Y EMPAQUES, MATERIAL, ACARREOS, MANO DE OBRA, EQUIPO Y HERRAMIENTA.</t>
  </si>
  <si>
    <t>SUMINISTRO E INSTALACIÓN DE JUNTA GIBAULT COMPLETA DE 100 MM. ( 4" ) DE DIAMETRO DE Fo.Fo.,INCLUYE: MATERIAL, ACARREOS, MANO DE OBRA, EQUIPO Y HERRAMIENTA.</t>
  </si>
  <si>
    <t>SUMINISTRO E INSTALACION DE TEE DE 4" X 4" DE DIAMETRO DE FO.FO., INCLUYE: 50 % DE TORNILLOS Y EMPAQUES, MATERIAL, ACARREOS, MANO DE OBRA, EQUIPO Y HERRAMIENTA.</t>
  </si>
  <si>
    <t>SUMINISTRO E INSTALACION DE CRUZ DE 4" X 4" DE DIAMETRO  DE Fo.Fo.,  INCLUYE: 50 % DE TORNILLOS Y EMPAQUES, MATERIAL, ACARREOS, MANO DE OBRA, EQUIPO Y HERRAMIENTA.</t>
  </si>
  <si>
    <t>PLANTILLA DE MAMPOSTERÍA DE PIEDRA BRAZA DE 0.40 M. DE ESPESOR  ASENTADA CON MORTERO CEMENTO-ARENA 1:3, INCLUYE: MANO DE OBRA, EQUIPO Y HERRAMIENTA.</t>
  </si>
  <si>
    <t>ESCALONES PREFABRICADOS DE ACERO PLASTIFICADO DE POLIPROPILENO (CON ALMA DE ACERO) MODELO (P-ESC-01), NARESA O SIMILAR, PARA INGRESO DE CAJAS O POZOS, INCLUYE: ACARREOS, FIJACION Y TODO LO NECESARIO PARA SU CORRECTA EJECUCION.</t>
  </si>
  <si>
    <t>SUMINISTRO Y COLOCACION DE POSTE RECTO CON  PERCHA, DE LÁMINA DE ACERO CAL. 11, GALVANIZADO POR INMERSIÓN EN CALIENTE, ACABADO COLOR GRIS MARTILLO DE 9M DE LONGITUD INCLUYE: MANO DE OBRA, ACARREOS, HERRAMIENTA, DESPERDICIOS, LIMPIEZA Y TODO LO NECESARIO PARA SU CORRECTA INSTALACION.</t>
  </si>
  <si>
    <t>SUMINISTRO E INSTALACIÓN DE SILLETA PVC DE 6"X 10" SANITARIO, INCLUYE: MANO DE OBRA, EQUIPO Y HERRAMIENTA.</t>
  </si>
  <si>
    <t>SUMINISTRO E INSTALACIÓN DE MANGA DE EMPOTRAMIENTO DE  P.V.C. DE 10" DE  DIÁMETRO,  INCLUYE: MATERIAL,  MANO  DE OBRA, HERRAMIENTA Y ACARREOS.</t>
  </si>
  <si>
    <t>ENTRONQUE DE TUBERIA A POZO DE VISITA Y/O BOCA DE TORMENTA DE 10" JUNTEADO CON MORTERO CEMENTO-ARENA DE RIO 1:3, INCLUYE: DEMOLICION DEL ESPACIO NECESARIO PARA ALOJAR EL TUBO, NIVELAR, INSERTAR, RESANAR REGISTRO Y COMPLETAR MEDIA CAÑA</t>
  </si>
  <si>
    <t>SUMINISTRO E INSTALACIÓN DE TUBERÍA DE P.V.C. PARA ALCANTARILLADO DIÁMETRO DE 10" SERIE 25, INCLUYE: MATERIALES NECESARIOS, EQUIPO, MANO DE OBRA Y PRUEBA HIDROSTÁTICA.</t>
  </si>
  <si>
    <t>SIOP-001</t>
  </si>
  <si>
    <t>SIOP-002</t>
  </si>
  <si>
    <t>SIOP-004</t>
  </si>
  <si>
    <t>SIOP-005</t>
  </si>
  <si>
    <t>SIOP-006</t>
  </si>
  <si>
    <t>SIOP-008</t>
  </si>
  <si>
    <t>SIOP-009</t>
  </si>
  <si>
    <t>SIOP-011</t>
  </si>
  <si>
    <t>SIOP-013</t>
  </si>
  <si>
    <t>SIOP-014</t>
  </si>
  <si>
    <t>SIOP-015</t>
  </si>
  <si>
    <t>SIOP-016</t>
  </si>
  <si>
    <t>SIOP-017</t>
  </si>
  <si>
    <t>SIOP-018</t>
  </si>
  <si>
    <t>SIOP-019</t>
  </si>
  <si>
    <t>SIOP-020</t>
  </si>
  <si>
    <t>SIOP-021</t>
  </si>
  <si>
    <t>SIOP-022</t>
  </si>
  <si>
    <t>SIOP-023</t>
  </si>
  <si>
    <t>SIOP-025</t>
  </si>
  <si>
    <t>SIOP-027</t>
  </si>
  <si>
    <t>SIOP-031</t>
  </si>
  <si>
    <t>SIOP-032</t>
  </si>
  <si>
    <t>SIOP-033</t>
  </si>
  <si>
    <t>SIOP-034</t>
  </si>
  <si>
    <t>SIOP-035</t>
  </si>
  <si>
    <t>SIOP-036</t>
  </si>
  <si>
    <t>SIOP-037</t>
  </si>
  <si>
    <t>SIOP-038</t>
  </si>
  <si>
    <t>SIOP-039</t>
  </si>
  <si>
    <t>SIOP-040</t>
  </si>
  <si>
    <t>SIOP-041</t>
  </si>
  <si>
    <t>SIOP-042</t>
  </si>
  <si>
    <t>SIOP-043</t>
  </si>
  <si>
    <t>SIOP-044</t>
  </si>
  <si>
    <t>SIOP-045</t>
  </si>
  <si>
    <t>SIOP-046</t>
  </si>
  <si>
    <t>SIOP-047</t>
  </si>
  <si>
    <t>SIOP-048</t>
  </si>
  <si>
    <t>SIOP-049</t>
  </si>
  <si>
    <t>SIOP-050</t>
  </si>
  <si>
    <t>SIOP-051</t>
  </si>
  <si>
    <t>SIOP-061</t>
  </si>
  <si>
    <t>SIOP-062</t>
  </si>
  <si>
    <t>SIOP-063</t>
  </si>
  <si>
    <t>SIOP-064</t>
  </si>
  <si>
    <t>SIOP-065</t>
  </si>
  <si>
    <t>SIOP-066</t>
  </si>
  <si>
    <t>SIOP-067</t>
  </si>
  <si>
    <t>SIOP-068</t>
  </si>
  <si>
    <t>SIOP-069</t>
  </si>
  <si>
    <t>SIOP-070</t>
  </si>
  <si>
    <t>SIOP-071</t>
  </si>
  <si>
    <t>SIOP-072</t>
  </si>
  <si>
    <t>SIOP-073</t>
  </si>
  <si>
    <t>SIOP-074</t>
  </si>
  <si>
    <t>SIOP-075</t>
  </si>
  <si>
    <t>SIOP-076</t>
  </si>
  <si>
    <t>SIOP-077</t>
  </si>
  <si>
    <t>SIOP-078</t>
  </si>
  <si>
    <t>SIOP-079</t>
  </si>
  <si>
    <t>SIOP-080</t>
  </si>
  <si>
    <t>SIOP-081</t>
  </si>
  <si>
    <t>SIOP-082</t>
  </si>
  <si>
    <t>SIOP-083</t>
  </si>
  <si>
    <t>SIOP-084</t>
  </si>
  <si>
    <t>SIOP-085</t>
  </si>
  <si>
    <t>SIOP-086</t>
  </si>
  <si>
    <t>SIOP-087</t>
  </si>
  <si>
    <t>SIOP-089</t>
  </si>
  <si>
    <t>SIOP-090</t>
  </si>
  <si>
    <t>SIOP-091</t>
  </si>
  <si>
    <t>SIOP-092</t>
  </si>
  <si>
    <t>SIOP-093</t>
  </si>
  <si>
    <t>SIOP-094</t>
  </si>
  <si>
    <t>SIOP-095</t>
  </si>
  <si>
    <t>SIOP-096</t>
  </si>
  <si>
    <t>SIOP-097</t>
  </si>
  <si>
    <t>SIOP-098</t>
  </si>
  <si>
    <t>SIOP-099</t>
  </si>
  <si>
    <t>SIOP-100</t>
  </si>
  <si>
    <t>SIOP-101</t>
  </si>
  <si>
    <t>SIOP-102</t>
  </si>
  <si>
    <t>SIOP-103</t>
  </si>
  <si>
    <t>SIOP-104</t>
  </si>
  <si>
    <t>SIOP-105</t>
  </si>
  <si>
    <t>SIOP-106</t>
  </si>
  <si>
    <t>SIOP-107</t>
  </si>
  <si>
    <t>SIOP-108</t>
  </si>
  <si>
    <t>SIOP-109</t>
  </si>
  <si>
    <t>SIOP-110</t>
  </si>
  <si>
    <t>SIOP-111</t>
  </si>
  <si>
    <t>SIOP-112</t>
  </si>
  <si>
    <t>SIOP-113</t>
  </si>
  <si>
    <t>SIOP-114</t>
  </si>
  <si>
    <t>SIOP-115</t>
  </si>
  <si>
    <t>SIOP-116</t>
  </si>
  <si>
    <t>SIOP-117</t>
  </si>
  <si>
    <t>SIOP-118</t>
  </si>
  <si>
    <t>SIOP-119</t>
  </si>
  <si>
    <t>SIOP-120</t>
  </si>
  <si>
    <t>SIOP-121</t>
  </si>
  <si>
    <t>SIOP-122</t>
  </si>
  <si>
    <t>SIOP-123</t>
  </si>
  <si>
    <t>SIOP-124</t>
  </si>
  <si>
    <t>SIOP-125</t>
  </si>
  <si>
    <t>PAVIMENTO DE EMPEDRADO AHOGADO EN CONCRETO F´C=250 KG/CM2 DE 20 CMS DE ESPESOR ASENTADO CON CONCRETO, PIEDRA PARA EMPEDRADO 0.066 M3/M2, CONCRETO F´C=250 KG/CM2 0.147 M3/M2, INCLUYE: MATERIALES, MANO DE OBRA, HERRAMIENTA, ACARREO DE LOS MATERIALES A 1RA ESTACIÓN 20.00 M, TERMINADO ENRASADO, Y TODO LO NECESARIO PARA SU CORRECTA EJECUCIÓN</t>
  </si>
  <si>
    <t>GUARNICION DE CONCRETO PREMEZCLADO TIPO "L" CON CONCRETO F'C=250 KG/CM2 TMA 19MM RN, EN SECCION DE 40 CM DE BASE Y 20 CM DE ALTURA, MAS CORONA DE 15 CM Y 15 CM DE ALTURA, INCLUYE MATERIALES, DESPERDICIOS, CIMBRA, DESCIMBRA, JUNTA FRIA, CURADO, MANO DE OBRA, EQUIPO Y HERRAMIENTA.</t>
  </si>
  <si>
    <t>CENEFA DE CONCRETO PREMEZCLADO EN BANQUETAS DE 10 cm. DE ESPESOR f'c=250 kg/cm2 CON AGREGADO DE 3/4", EFECTUADO A CADA 1.60 M CON BISEL DE 1 CM, INCLUYE: AFINE Y COMPACTACION DE LA TERRACERIA, CIMBRA, COLADO, VIBRADO, DESCIMBRADO, CURADO, MATERIAL, MANO DE OBRA Y LO NECESARIO PARA SU CORRECTA EJECUCIÓN.</t>
  </si>
  <si>
    <t>SUMINISTRO Y COLOCACIÓN DE CONCRETO PREMEZCLADO F'C=250 KG/CM2, R.N., T.M.A. 19 MM EN RAMPA PEATONAL DE 10 CM DE ESPESOR PROMEDIO EN ESQUINAS DE VIALIDAD CON PENDIENTE MAXIMA DEL 6%, CON ACABADO ESCOBILLADO, INCLUYE: CIMBRA, DESCIMBRA, COLADO, CURADO, MATERIALES, MANO DE OBRA, EQUIPO Y HERRAMIENTA.</t>
  </si>
  <si>
    <t>LOSA PARA AJUSTE DE GUARNICIONES  Y/O COCHERAS DE CONCRETO PREMEZCLADO  F´C=250 KG/CM2 DE 20 CM X40 CMS DE ANCHO. DE ESPESOR ACABADO RAYADO. INCLUYE: SUMINISTRO, COLOCACION DE CIMBRA METALICA, COLADO, VIBRADO, CURADO CON MEMBRANA BASE AGUA, DESCIMBRADO, MATERIAL, MANO DE OBRA Y TODO LO NECESARIO PARA SU CORRECTA EJECUCION.</t>
  </si>
  <si>
    <t>SIOP-028</t>
  </si>
  <si>
    <t>SUMINISTRO E INSTALACIÓN DE GUÍA PODOTÁCTIL PUNTUAL, PREFABRICADA A BASE DE CONCRETO VIBROPRENSADO, RESISTENCIA DE F'C= 250 KG/CM2, CON MEDIDAS DE 0.40 X 0.40 X 0.04 M, COLOR NEGRA 2500, INCLUYE: MATERIAL, ASENTADO SOBRE FIRME DE MORTERO CEMENTO-ARENA PROPORCION 1:3 DE 5CM DE ESPESOR, MANO DE OBRA, HERRAMIENTA Y EQUIPO.</t>
  </si>
  <si>
    <t>SIOP-029</t>
  </si>
  <si>
    <t>ESTAMPADO DE LOGOTIPO DE DISCAPACITADOS EN RAMPA PEATONAL , INCLUYE: MOLDE DE NEOPRENO, DESMOLDANTE, SELLADOR, MANO DE OBRA Y HERRAMIENTA.</t>
  </si>
  <si>
    <t>SIOP-030</t>
  </si>
  <si>
    <t>SUMINISTRO Y COLOCACION DE BOLARDO DE 6"  DE DIAMETRO, FABRICADO EN TUBO DE ACERO AL CARBON CEDULA 30, DE 1.15 M DE DESARROLLO, CON CABEZAL DE FUNDICION DE ALUMINIO, CINTA REFLEJANTE GRADO INGENIERIA COLOR BLANCO, TERMINADO EN PINTURA POLIESTER HORNEADA, INCLUYE: DADO DE CONCRETO F´C=200 KG/CM2 HECHO EN OBRA DE 40X40X40 CM., ACARREOS, MATERIALES, MANO DE OBRA, EQUIPO Y HERRAMIENTA.</t>
  </si>
  <si>
    <t>SIOP-E-PAVFOCOCI-OB-LP-0657-2026</t>
  </si>
  <si>
    <t>Pavimentación con empedrado zampeado, red de agua potable y de drenaje sanitario, banquetas y alumbrado en la calle Constitución del km 0+000 al 0+180, en el municipio de Chiquilistlán, Jalisco.</t>
  </si>
  <si>
    <t>DEMOLICIÓN DE PAVIMENTO EXISTENTE, CONCRETO, ASFALTO, EMPEDDRADO, ZAMPEADO ETC., INCLUYE: RETIRO DEL MATERIAL A BANCO DE OBRA INDICADO POR SUPERVISIÓN, MANO DE OBRA, EQUIPO Y HERRAMIENTA.</t>
  </si>
  <si>
    <t>SUB-RASANTE CON MATERIAL DE BANCO EN PROPORCIÓN EN CAPAS NO MAYORES DE 20 CM DE ESPESOR COMPACTADO AL 95% PROCTOR DE SU P.V.S.M., INCLUYE: SUMINISTRO  DE MATERIALES, EXTENDIDO DE MATERIAL, INCORPORACIÓN DE AGUA, HOMOGENIZADO, MANO DE OBRA, EQUIPO Y HERRAMIENTA. (NORMA N-CTR-CAR-1-01-009/16).</t>
  </si>
  <si>
    <t>A05.2</t>
  </si>
  <si>
    <t>A05.3</t>
  </si>
  <si>
    <t>SIOP-003</t>
  </si>
  <si>
    <t>SIOP-007</t>
  </si>
  <si>
    <t>SIOP-010</t>
  </si>
  <si>
    <t>SIOP-024</t>
  </si>
  <si>
    <t>SIOP-026</t>
  </si>
  <si>
    <t>SIOP-052</t>
  </si>
  <si>
    <t>SIOP-053</t>
  </si>
  <si>
    <t>SIOP-054</t>
  </si>
  <si>
    <t>SIOP-055</t>
  </si>
  <si>
    <t>SIOP-056</t>
  </si>
  <si>
    <t>SIOP-057</t>
  </si>
  <si>
    <t>SIOP-058</t>
  </si>
  <si>
    <t>SIOP-059</t>
  </si>
  <si>
    <t>SIOP-060</t>
  </si>
  <si>
    <t>A04.1</t>
  </si>
  <si>
    <t>A04.2</t>
  </si>
  <si>
    <t>A04.3</t>
  </si>
  <si>
    <t>A04.4</t>
  </si>
  <si>
    <t>DEMOLICIÓN POR CUALQUIER MEDIO DE GUARNICIÓN, INCLUYE: RETIRO DEL MATERIAL A BANCO DE OBRA INDICADO POR SUPERVISIÓN, ABUNDAMIENTO, MANO DE OBRA, EQUIPO Y HERRAMIENTA.</t>
  </si>
  <si>
    <t>SIOP-126</t>
  </si>
  <si>
    <t>SUMINISTRO E INSTALACIÓN DE BRAZO RECTO TIPO PERCHA DE 2" X 50 M DE LONGITUD, INCLUYE: MANO DE OBRA, EQUIPO Y HERRAMIENTA.</t>
  </si>
  <si>
    <t>SUMINISTRO E INSTALACIÓN DE BRAZO RECTO TIPO PERCHA DE 2" X 1.80 M DE LONGITUD, INCLUYE: MANO DE OBRA, EQUIPO Y HERRAMIENTA.</t>
  </si>
  <si>
    <t>SUMINISTRO Y COLOCACIÓN DE LUMINARIA LED 5050 V2, MOD. V05014040U2MVG1 5, MARCA CONSTRULITA DE 50 WATTS, CURVA II M, TENSIÓN 127 - 277 V, ALUMINIO EXTRUIDO ANODIZADO, MONTAJE EN BRAZO DE 1 1/2" HASTA 2 3/8", LED DE ALTA POTENCIA CERÁMICO DE MUY LARGA VIDA, TARJETA DE CIRCUITO IMPRESO DE ALUMINIO, ENSAMBLE ELECTRÓNICO CLASE III DE IPC, PROTECCIÓN DE VOLTAJE CON SUPRESOR DE PICOS DE 10KV/10KA EN PARALELO, AISLAMIENTO DE PRODUCTO CLASE I, IP66, DRIVER CON SUPRESOR DE PICOS INTERNO 6KV/6KA Y PROTECCIÓN TÉRMICA, VALIDADO CON PRUEBA DE VIBRACIÓN 3G, VIDA PROMEDIO DE 150,000 HORAS, TEMPERATURA DE COLOR DE 4,000 K CON ÁNGULO DE APERTURA TIPO 2°. INCLUYE: CARGO DIRECTO POR EL COSTO DE LOS MATERIALES, MANO DE OBRA, HERRAMIENTA Y EQUIPO QUE INTERVENGAN, MONTAJE, CONEXIÓN, PRUEBAS Y PUESTA EN OPERACIÓN DE EQUIPO, SUJECIÓN, CONEXIONES MECÁNICAS, ELÉCTRICAS, MANUAL DE OPERACIÓN, LIMPIEZA Y RETIRO DE SOBRANTES FUERA DE LA OBRA, EQUIPO DE SEGURIDAD, INSTALACIONES ESPECIFICAS, DEPRECIACIÓN Y DEMÁS DERIVADOS DEL USO DE HERRAMIENTA Y EQUIPO EN CUALQUIER NIVEL.</t>
  </si>
  <si>
    <t>BANQUETA DE 10 CM. DE ESPESOR DE CONCRETO PREMEZCLADO F’C=200 KG/CM2, R.N., T.M.A. 19 MM  ACABADO ESCOBILLADO, INCLUYE: CIMBRA, DESCIMBRA, COLADO, CURADO, MATERIALES, MANO DE OBRA, EQUIPO Y HERRAMIENTA.</t>
  </si>
  <si>
    <t xml:space="preserve">EXCAVACIÓN POR MEDIOS MECÁNICOS EN MATERIAL TIPO III, A CUALQUIER PROFUNDIDAD, INCLUYE: RETIRO DEL MATERIAL A BANCO DE OBRA INDICADO POR SUPERVISIÓN, MANO DE OBRA, EQUIPO Y HERRAMIENTA. </t>
  </si>
  <si>
    <t>SIOP-088</t>
  </si>
  <si>
    <t>SIOP-127</t>
  </si>
  <si>
    <t>SIOP-128</t>
  </si>
  <si>
    <t>SIOP-129</t>
  </si>
  <si>
    <t>SIOP-130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</si>
</sst>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.00"/>
    <numFmt numFmtId="165" formatCode="&quot;$&quot;#,###.00"/>
    <numFmt numFmtId="167" formatCode="#,##0.0000"/>
    <numFmt numFmtId="168" formatCode="&quot;$&quot;#,##0.000000"/>
  </numFmts>
  <fonts count="13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1"/>
      <color theme="0"/>
      <name val="Calibri"/>
      <family val="2"/>
    </font>
    <font>
      <sz val="11"/>
      <name val="Aptos Narrow"/>
      <family val="2"/>
      <scheme val="minor"/>
    </font>
    <font>
      <sz val="11"/>
      <color rgb="FF000000"/>
      <name val="Calibri"/>
      <family val="2"/>
    </font>
    <font>
      <b/>
      <sz val="11"/>
      <color rgb="FF0000CC"/>
      <name val="Calibri"/>
      <family val="2"/>
    </font>
    <font>
      <b/>
      <sz val="11"/>
      <color theme="1"/>
      <name val="Calibri"/>
      <family val="2"/>
    </font>
    <font>
      <b/>
      <sz val="11"/>
      <color theme="4"/>
      <name val="Calibri"/>
      <family val="2"/>
    </font>
    <font>
      <b/>
      <sz val="11"/>
      <color rgb="FF006600"/>
      <name val="Calibri"/>
      <family val="2"/>
    </font>
    <font>
      <sz val="11"/>
      <color rgb="FF0066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953B"/>
        <bgColor indexed="64"/>
      </patternFill>
    </fill>
    <fill>
      <patternFill patternType="solid">
        <fgColor theme="0" tint="-0.249880000948906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/>
    </border>
    <border>
      <left/>
      <right style="medium">
        <color auto="1"/>
      </right>
      <top/>
      <bottom/>
    </border>
    <border>
      <left style="medium">
        <color auto="1"/>
      </left>
      <right/>
      <top/>
      <bottom/>
    </border>
    <border>
      <left style="medium">
        <color auto="1"/>
      </left>
      <right style="medium">
        <color auto="1"/>
      </right>
      <top style="medium">
        <color auto="1"/>
      </top>
      <bottom/>
    </border>
    <border>
      <left/>
      <right style="medium">
        <color auto="1"/>
      </right>
      <top style="medium">
        <color auto="1"/>
      </top>
      <bottom/>
    </border>
    <border>
      <left style="medium">
        <color auto="1"/>
      </left>
      <right/>
      <top style="medium">
        <color auto="1"/>
      </top>
      <bottom/>
    </border>
    <border>
      <left/>
      <right style="medium">
        <color auto="1"/>
      </right>
      <top/>
      <bottom style="medium">
        <color auto="1"/>
      </bottom>
    </border>
    <border>
      <left style="medium">
        <color auto="1"/>
      </left>
      <right style="medium">
        <color auto="1"/>
      </right>
      <top/>
      <bottom style="medium">
        <color auto="1"/>
      </bottom>
    </border>
    <border>
      <left style="medium">
        <color auto="1"/>
      </left>
      <right/>
      <top style="medium">
        <color auto="1"/>
      </top>
      <bottom style="medium">
        <color auto="1"/>
      </bottom>
    </border>
    <border>
      <left/>
      <right/>
      <top style="medium">
        <color auto="1"/>
      </top>
      <bottom style="medium">
        <color auto="1"/>
      </bottom>
    </border>
    <border>
      <left style="medium">
        <color auto="1"/>
      </left>
      <right/>
      <top/>
      <bottom style="medium">
        <color auto="1"/>
      </bottom>
    </border>
    <border>
      <left/>
      <right/>
      <top/>
      <bottom style="medium">
        <color auto="1"/>
      </bottom>
    </border>
    <border>
      <left/>
      <right/>
      <top style="medium">
        <color auto="1"/>
      </top>
      <bottom/>
    </border>
    <border>
      <left/>
      <right style="medium">
        <color auto="1"/>
      </right>
      <top style="medium">
        <color auto="1"/>
      </top>
      <bottom style="medium">
        <color auto="1"/>
      </bottom>
    </border>
  </borders>
  <cellStyleXfs count="34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0" fillId="0" borderId="0" applyFont="0" applyFill="0" applyBorder="0" applyAlignment="0" applyProtection="0"/>
    <xf numFmtId="0" fontId="2" fillId="0" borderId="0">
      <alignment/>
      <protection/>
    </xf>
    <xf numFmtId="0" fontId="2" fillId="0" borderId="0">
      <alignment/>
      <protection/>
    </xf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>
      <alignment/>
      <protection/>
    </xf>
    <xf numFmtId="0" fontId="2" fillId="0" borderId="0">
      <alignment/>
      <protection/>
    </xf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/>
      <protection/>
    </xf>
    <xf numFmtId="0" fontId="7" fillId="0" borderId="0">
      <alignment/>
      <protection/>
    </xf>
  </cellStyleXfs>
  <cellXfs count="104">
    <xf numFmtId="0" fontId="0" fillId="0" borderId="0" xfId="0"/>
    <xf numFmtId="0" fontId="4" fillId="0" borderId="1" xfId="21" applyFont="1" applyBorder="1" applyAlignment="1">
      <alignment horizontal="center" vertical="top" wrapText="1"/>
      <protection/>
    </xf>
    <xf numFmtId="0" fontId="3" fillId="0" borderId="2" xfId="21" applyFont="1" applyBorder="1" applyAlignment="1">
      <alignment horizontal="center" vertical="top"/>
      <protection/>
    </xf>
    <xf numFmtId="0" fontId="3" fillId="0" borderId="0" xfId="21" applyFont="1" applyAlignment="1">
      <alignment horizontal="center" vertical="top"/>
      <protection/>
    </xf>
    <xf numFmtId="0" fontId="3" fillId="0" borderId="3" xfId="21" applyFont="1" applyBorder="1" applyAlignment="1">
      <alignment horizontal="center" vertical="top"/>
      <protection/>
    </xf>
    <xf numFmtId="0" fontId="3" fillId="0" borderId="4" xfId="21" applyFont="1" applyBorder="1" applyAlignment="1">
      <alignment horizontal="center" vertical="top"/>
      <protection/>
    </xf>
    <xf numFmtId="0" fontId="4" fillId="0" borderId="4" xfId="21" applyFont="1" applyBorder="1" applyAlignment="1">
      <alignment horizontal="center" vertical="top"/>
      <protection/>
    </xf>
    <xf numFmtId="0" fontId="4" fillId="0" borderId="5" xfId="21" applyFont="1" applyBorder="1" applyAlignment="1">
      <alignment vertical="top"/>
      <protection/>
    </xf>
    <xf numFmtId="0" fontId="3" fillId="0" borderId="0" xfId="21" applyFont="1" applyAlignment="1">
      <alignment vertical="top"/>
      <protection/>
    </xf>
    <xf numFmtId="0" fontId="3" fillId="0" borderId="1" xfId="21" applyFont="1" applyBorder="1" applyAlignment="1">
      <alignment horizontal="center" vertical="top"/>
      <protection/>
    </xf>
    <xf numFmtId="0" fontId="4" fillId="0" borderId="3" xfId="21" applyFont="1" applyBorder="1" applyAlignment="1">
      <alignment horizontal="center" vertical="top"/>
      <protection/>
    </xf>
    <xf numFmtId="0" fontId="4" fillId="0" borderId="2" xfId="21" applyFont="1" applyBorder="1" applyAlignment="1">
      <alignment horizontal="center" vertical="top"/>
      <protection/>
    </xf>
    <xf numFmtId="0" fontId="4" fillId="0" borderId="2" xfId="21" applyFont="1" applyBorder="1" applyAlignment="1">
      <alignment vertical="top"/>
      <protection/>
    </xf>
    <xf numFmtId="0" fontId="4" fillId="0" borderId="0" xfId="21" applyFont="1" applyAlignment="1">
      <alignment horizontal="center" vertical="top" wrapText="1"/>
      <protection/>
    </xf>
    <xf numFmtId="0" fontId="4" fillId="0" borderId="6" xfId="21" applyFont="1" applyBorder="1" applyAlignment="1">
      <alignment horizontal="left" vertical="top"/>
      <protection/>
    </xf>
    <xf numFmtId="14" fontId="3" fillId="0" borderId="5" xfId="21" applyNumberFormat="1" applyFont="1" applyBorder="1" applyAlignment="1">
      <alignment horizontal="left" vertical="top"/>
      <protection/>
    </xf>
    <xf numFmtId="14" fontId="3" fillId="0" borderId="2" xfId="21" applyNumberFormat="1" applyFont="1" applyBorder="1" applyAlignment="1">
      <alignment horizontal="left" vertical="top"/>
      <protection/>
    </xf>
    <xf numFmtId="0" fontId="3" fillId="0" borderId="2" xfId="21" applyFont="1" applyBorder="1" applyAlignment="1">
      <alignment horizontal="left" vertical="top"/>
      <protection/>
    </xf>
    <xf numFmtId="14" fontId="3" fillId="0" borderId="7" xfId="21" applyNumberFormat="1" applyFont="1" applyBorder="1" applyAlignment="1">
      <alignment horizontal="left" vertical="top"/>
      <protection/>
    </xf>
    <xf numFmtId="0" fontId="4" fillId="0" borderId="7" xfId="21" applyFont="1" applyBorder="1" applyAlignment="1">
      <alignment vertical="top"/>
      <protection/>
    </xf>
    <xf numFmtId="0" fontId="4" fillId="0" borderId="4" xfId="21" applyFont="1" applyBorder="1" applyAlignment="1">
      <alignment horizontal="left" vertical="top"/>
      <protection/>
    </xf>
    <xf numFmtId="0" fontId="3" fillId="0" borderId="8" xfId="21" applyFont="1" applyBorder="1" applyAlignment="1">
      <alignment horizontal="center" vertical="top"/>
      <protection/>
    </xf>
    <xf numFmtId="0" fontId="3" fillId="0" borderId="0" xfId="21" applyFont="1" applyAlignment="1">
      <alignment horizontal="justify" vertical="top"/>
      <protection/>
    </xf>
    <xf numFmtId="0" fontId="4" fillId="0" borderId="0" xfId="21" applyFont="1" applyAlignment="1">
      <alignment vertical="top"/>
      <protection/>
    </xf>
    <xf numFmtId="49" fontId="5" fillId="2" borderId="9" xfId="22" applyNumberFormat="1" applyFont="1" applyFill="1" applyBorder="1" applyAlignment="1">
      <alignment horizontal="center" vertical="center"/>
      <protection/>
    </xf>
    <xf numFmtId="49" fontId="5" fillId="2" borderId="10" xfId="22" applyNumberFormat="1" applyFont="1" applyFill="1" applyBorder="1" applyAlignment="1">
      <alignment horizontal="center" vertical="center"/>
      <protection/>
    </xf>
    <xf numFmtId="49" fontId="5" fillId="2" borderId="10" xfId="22" applyNumberFormat="1" applyFont="1" applyFill="1" applyBorder="1" applyAlignment="1">
      <alignment horizontal="center" vertical="center" wrapText="1"/>
      <protection/>
    </xf>
    <xf numFmtId="0" fontId="3" fillId="0" borderId="0" xfId="21" applyFont="1" applyAlignment="1">
      <alignment horizontal="center" vertical="center"/>
      <protection/>
    </xf>
    <xf numFmtId="165" fontId="5" fillId="2" borderId="0" xfId="26" applyNumberFormat="1" applyFont="1" applyFill="1" applyAlignment="1">
      <alignment vertical="top"/>
      <protection/>
    </xf>
    <xf numFmtId="0" fontId="3" fillId="0" borderId="0" xfId="26" applyFont="1" applyAlignment="1">
      <alignment vertical="top"/>
      <protection/>
    </xf>
    <xf numFmtId="164" fontId="3" fillId="0" borderId="0" xfId="21" applyNumberFormat="1" applyFont="1" applyAlignment="1">
      <alignment vertical="top"/>
      <protection/>
    </xf>
    <xf numFmtId="0" fontId="4" fillId="0" borderId="0" xfId="21" applyFont="1" applyAlignment="1">
      <alignment horizontal="center" vertical="top"/>
      <protection/>
    </xf>
    <xf numFmtId="0" fontId="4" fillId="0" borderId="1" xfId="21" applyFont="1" applyBorder="1" applyAlignment="1">
      <alignment horizontal="center" vertical="top"/>
      <protection/>
    </xf>
    <xf numFmtId="0" fontId="4" fillId="0" borderId="8" xfId="21" applyFont="1" applyBorder="1" applyAlignment="1">
      <alignment horizontal="center" vertical="top"/>
      <protection/>
    </xf>
    <xf numFmtId="0" fontId="3" fillId="0" borderId="11" xfId="21" applyFont="1" applyBorder="1" applyAlignment="1">
      <alignment horizontal="centerContinuous" vertical="top"/>
      <protection/>
    </xf>
    <xf numFmtId="0" fontId="3" fillId="0" borderId="12" xfId="21" applyFont="1" applyBorder="1" applyAlignment="1">
      <alignment horizontal="centerContinuous" vertical="top"/>
      <protection/>
    </xf>
    <xf numFmtId="0" fontId="3" fillId="0" borderId="7" xfId="21" applyFont="1" applyBorder="1" applyAlignment="1">
      <alignment horizontal="centerContinuous" vertical="top"/>
      <protection/>
    </xf>
    <xf numFmtId="49" fontId="5" fillId="2" borderId="0" xfId="22" applyNumberFormat="1" applyFont="1" applyFill="1" applyAlignment="1">
      <alignment horizontal="center" vertical="center"/>
      <protection/>
    </xf>
    <xf numFmtId="4" fontId="4" fillId="0" borderId="0" xfId="21" applyNumberFormat="1" applyFont="1" applyAlignment="1">
      <alignment vertical="top"/>
      <protection/>
    </xf>
    <xf numFmtId="0" fontId="5" fillId="2" borderId="0" xfId="26" applyFont="1" applyFill="1" applyAlignment="1">
      <alignment horizontal="justify" vertical="top"/>
      <protection/>
    </xf>
    <xf numFmtId="165" fontId="3" fillId="0" borderId="0" xfId="26" applyNumberFormat="1" applyFont="1" applyAlignment="1">
      <alignment vertical="top"/>
      <protection/>
    </xf>
    <xf numFmtId="164" fontId="3" fillId="0" borderId="0" xfId="23" applyNumberFormat="1" applyFont="1" applyFill="1" applyAlignment="1">
      <alignment vertical="top"/>
    </xf>
    <xf numFmtId="49" fontId="5" fillId="2" borderId="0" xfId="22" applyNumberFormat="1" applyFont="1" applyFill="1" applyAlignment="1">
      <alignment horizontal="center" vertical="center" wrapText="1"/>
      <protection/>
    </xf>
    <xf numFmtId="49" fontId="9" fillId="0" borderId="0" xfId="21" applyNumberFormat="1" applyFont="1" applyAlignment="1">
      <alignment horizontal="left" vertical="top"/>
      <protection/>
    </xf>
    <xf numFmtId="0" fontId="11" fillId="0" borderId="0" xfId="21" applyFont="1" applyAlignment="1">
      <alignment horizontal="justify" vertical="top"/>
      <protection/>
    </xf>
    <xf numFmtId="0" fontId="12" fillId="0" borderId="0" xfId="21" applyFont="1" applyAlignment="1">
      <alignment horizontal="center" vertical="top" wrapText="1"/>
      <protection/>
    </xf>
    <xf numFmtId="4" fontId="12" fillId="0" borderId="0" xfId="21" applyNumberFormat="1" applyFont="1" applyAlignment="1">
      <alignment horizontal="right" vertical="top"/>
      <protection/>
    </xf>
    <xf numFmtId="0" fontId="8" fillId="0" borderId="0" xfId="32" applyFont="1" applyAlignment="1">
      <alignment horizontal="justify" vertical="top"/>
      <protection/>
    </xf>
    <xf numFmtId="164" fontId="10" fillId="0" borderId="0" xfId="23" applyNumberFormat="1" applyFont="1" applyFill="1" applyAlignment="1">
      <alignment horizontal="center" vertical="top"/>
    </xf>
    <xf numFmtId="164" fontId="4" fillId="0" borderId="0" xfId="20" applyNumberFormat="1" applyFont="1" applyFill="1" applyAlignment="1">
      <alignment vertical="top"/>
    </xf>
    <xf numFmtId="4" fontId="11" fillId="0" borderId="0" xfId="21" applyNumberFormat="1" applyFont="1" applyAlignment="1">
      <alignment horizontal="center" vertical="top"/>
      <protection/>
    </xf>
    <xf numFmtId="164" fontId="11" fillId="0" borderId="0" xfId="20" applyNumberFormat="1" applyFont="1" applyFill="1" applyAlignment="1">
      <alignment vertical="top"/>
    </xf>
    <xf numFmtId="164" fontId="3" fillId="0" borderId="0" xfId="24" applyNumberFormat="1" applyFont="1" applyFill="1" applyAlignment="1">
      <alignment horizontal="center" vertical="center"/>
    </xf>
    <xf numFmtId="164" fontId="8" fillId="0" borderId="0" xfId="20" applyNumberFormat="1" applyFont="1" applyFill="1" applyAlignment="1">
      <alignment vertical="top"/>
    </xf>
    <xf numFmtId="0" fontId="4" fillId="3" borderId="0" xfId="21" applyFont="1" applyFill="1" applyAlignment="1">
      <alignment vertical="top"/>
      <protection/>
    </xf>
    <xf numFmtId="0" fontId="4" fillId="3" borderId="0" xfId="21" applyFont="1" applyFill="1" applyAlignment="1">
      <alignment horizontal="center" vertical="top"/>
      <protection/>
    </xf>
    <xf numFmtId="168" fontId="4" fillId="3" borderId="0" xfId="21" applyNumberFormat="1" applyFont="1" applyFill="1" applyAlignment="1">
      <alignment vertical="top"/>
      <protection/>
    </xf>
    <xf numFmtId="0" fontId="4" fillId="0" borderId="0" xfId="21" applyFont="1" applyAlignment="1">
      <alignment horizontal="justify" vertical="top"/>
      <protection/>
    </xf>
    <xf numFmtId="164" fontId="9" fillId="0" borderId="0" xfId="21" applyNumberFormat="1" applyFont="1" applyAlignment="1">
      <alignment vertical="top"/>
      <protection/>
    </xf>
    <xf numFmtId="164" fontId="12" fillId="0" borderId="0" xfId="24" applyNumberFormat="1" applyFont="1" applyAlignment="1">
      <alignment horizontal="right" vertical="top"/>
    </xf>
    <xf numFmtId="164" fontId="12" fillId="0" borderId="0" xfId="24" applyNumberFormat="1" applyFont="1" applyFill="1" applyAlignment="1">
      <alignment horizontal="right" vertical="top"/>
    </xf>
    <xf numFmtId="0" fontId="9" fillId="0" borderId="0" xfId="21" applyFont="1" applyAlignment="1">
      <alignment horizontal="justify" vertical="top"/>
      <protection/>
    </xf>
    <xf numFmtId="0" fontId="10" fillId="0" borderId="0" xfId="21" applyFont="1" applyAlignment="1">
      <alignment horizontal="center" vertical="top" wrapText="1"/>
      <protection/>
    </xf>
    <xf numFmtId="167" fontId="10" fillId="0" borderId="0" xfId="21" applyNumberFormat="1" applyFont="1" applyAlignment="1">
      <alignment horizontal="right" vertical="top"/>
      <protection/>
    </xf>
    <xf numFmtId="4" fontId="10" fillId="0" borderId="0" xfId="21" applyNumberFormat="1" applyFont="1" applyAlignment="1">
      <alignment horizontal="center" vertical="top"/>
      <protection/>
    </xf>
    <xf numFmtId="164" fontId="12" fillId="0" borderId="0" xfId="24" applyNumberFormat="1" applyFont="1" applyFill="1" applyAlignment="1">
      <alignment horizontal="center" vertical="top"/>
    </xf>
    <xf numFmtId="49" fontId="3" fillId="0" borderId="0" xfId="21" applyNumberFormat="1" applyFont="1" applyAlignment="1">
      <alignment horizontal="left" vertical="top"/>
      <protection/>
    </xf>
    <xf numFmtId="0" fontId="3" fillId="0" borderId="0" xfId="21" applyFont="1" applyAlignment="1">
      <alignment horizontal="justify" vertical="top" wrapText="1"/>
      <protection/>
    </xf>
    <xf numFmtId="4" fontId="3" fillId="0" borderId="0" xfId="21" applyNumberFormat="1" applyFont="1" applyAlignment="1">
      <alignment horizontal="right" vertical="top"/>
      <protection/>
    </xf>
    <xf numFmtId="4" fontId="6" fillId="0" borderId="0" xfId="21" applyNumberFormat="1" applyFont="1" applyAlignment="1">
      <alignment horizontal="justify" vertical="top" wrapText="1"/>
      <protection/>
    </xf>
    <xf numFmtId="4" fontId="3" fillId="0" borderId="0" xfId="21" applyNumberFormat="1" applyFont="1" applyAlignment="1">
      <alignment horizontal="justify" vertical="top" wrapText="1"/>
      <protection/>
    </xf>
    <xf numFmtId="0" fontId="3" fillId="0" borderId="0" xfId="21" applyFont="1" applyAlignment="1">
      <alignment horizontal="center" vertical="top" wrapText="1"/>
      <protection/>
    </xf>
    <xf numFmtId="4" fontId="3" fillId="0" borderId="0" xfId="21" applyNumberFormat="1" applyFont="1" applyAlignment="1">
      <alignment horizontal="right" vertical="top" wrapText="1"/>
      <protection/>
    </xf>
    <xf numFmtId="49" fontId="8" fillId="0" borderId="0" xfId="21" applyNumberFormat="1" applyFont="1" applyAlignment="1">
      <alignment horizontal="left" vertical="top"/>
      <protection/>
    </xf>
    <xf numFmtId="0" fontId="8" fillId="0" borderId="0" xfId="21" applyFont="1" applyAlignment="1">
      <alignment horizontal="justify" vertical="top"/>
      <protection/>
    </xf>
    <xf numFmtId="4" fontId="3" fillId="0" borderId="0" xfId="21" applyNumberFormat="1" applyFont="1" applyAlignment="1">
      <alignment horizontal="center" vertical="top" wrapText="1"/>
      <protection/>
    </xf>
    <xf numFmtId="164" fontId="8" fillId="0" borderId="0" xfId="21" applyNumberFormat="1" applyFont="1" applyAlignment="1">
      <alignment horizontal="right" vertical="top"/>
      <protection/>
    </xf>
    <xf numFmtId="4" fontId="3" fillId="0" borderId="0" xfId="21" applyNumberFormat="1" applyFont="1" applyAlignment="1">
      <alignment vertical="top"/>
      <protection/>
    </xf>
    <xf numFmtId="0" fontId="7" fillId="0" borderId="0" xfId="33" applyAlignment="1" applyProtection="1">
      <alignment horizontal="center"/>
      <protection locked="0"/>
    </xf>
    <xf numFmtId="0" fontId="4" fillId="0" borderId="6" xfId="21" applyFont="1" applyBorder="1" applyAlignment="1">
      <alignment horizontal="center" vertical="top"/>
      <protection/>
    </xf>
    <xf numFmtId="0" fontId="4" fillId="0" borderId="13" xfId="21" applyFont="1" applyBorder="1" applyAlignment="1">
      <alignment horizontal="center" vertical="top"/>
      <protection/>
    </xf>
    <xf numFmtId="0" fontId="4" fillId="0" borderId="5" xfId="21" applyFont="1" applyBorder="1" applyAlignment="1">
      <alignment horizontal="center" vertical="top"/>
      <protection/>
    </xf>
    <xf numFmtId="0" fontId="3" fillId="0" borderId="1" xfId="21" applyFont="1" applyBorder="1" applyAlignment="1">
      <alignment horizontal="center" vertical="center"/>
      <protection/>
    </xf>
    <xf numFmtId="0" fontId="3" fillId="0" borderId="8" xfId="21" applyFont="1" applyBorder="1" applyAlignment="1">
      <alignment horizontal="center" vertical="center"/>
      <protection/>
    </xf>
    <xf numFmtId="0" fontId="5" fillId="2" borderId="9" xfId="21" applyFont="1" applyFill="1" applyBorder="1" applyAlignment="1">
      <alignment horizontal="center" vertical="top"/>
      <protection/>
    </xf>
    <xf numFmtId="0" fontId="5" fillId="2" borderId="10" xfId="21" applyFont="1" applyFill="1" applyBorder="1" applyAlignment="1">
      <alignment horizontal="center" vertical="top"/>
      <protection/>
    </xf>
    <xf numFmtId="0" fontId="5" fillId="2" borderId="14" xfId="21" applyFont="1" applyFill="1" applyBorder="1" applyAlignment="1">
      <alignment horizontal="center" vertical="top"/>
      <protection/>
    </xf>
    <xf numFmtId="0" fontId="5" fillId="2" borderId="0" xfId="26" applyFont="1" applyFill="1" applyAlignment="1">
      <alignment horizontal="center" vertical="top"/>
      <protection/>
    </xf>
    <xf numFmtId="0" fontId="3" fillId="0" borderId="3" xfId="21" applyFont="1" applyBorder="1" applyAlignment="1">
      <alignment horizontal="center" vertical="top"/>
      <protection/>
    </xf>
    <xf numFmtId="0" fontId="3" fillId="0" borderId="0" xfId="21" applyFont="1" applyAlignment="1">
      <alignment horizontal="center" vertical="top"/>
      <protection/>
    </xf>
    <xf numFmtId="0" fontId="3" fillId="0" borderId="2" xfId="21" applyFont="1" applyBorder="1" applyAlignment="1">
      <alignment horizontal="center" vertical="top"/>
      <protection/>
    </xf>
    <xf numFmtId="0" fontId="3" fillId="0" borderId="11" xfId="21" applyFont="1" applyBorder="1" applyAlignment="1">
      <alignment horizontal="center" vertical="top"/>
      <protection/>
    </xf>
    <xf numFmtId="0" fontId="3" fillId="0" borderId="12" xfId="21" applyFont="1" applyBorder="1" applyAlignment="1">
      <alignment horizontal="center" vertical="top"/>
      <protection/>
    </xf>
    <xf numFmtId="0" fontId="3" fillId="0" borderId="7" xfId="21" applyFont="1" applyBorder="1" applyAlignment="1">
      <alignment horizontal="center" vertical="top"/>
      <protection/>
    </xf>
    <xf numFmtId="0" fontId="4" fillId="0" borderId="1" xfId="21" applyFont="1" applyBorder="1" applyAlignment="1">
      <alignment horizontal="center" vertical="top" wrapText="1"/>
      <protection/>
    </xf>
    <xf numFmtId="0" fontId="4" fillId="0" borderId="8" xfId="21" applyFont="1" applyBorder="1" applyAlignment="1">
      <alignment horizontal="center" vertical="top" wrapText="1"/>
      <protection/>
    </xf>
    <xf numFmtId="14" fontId="4" fillId="0" borderId="6" xfId="21" applyNumberFormat="1" applyFont="1" applyBorder="1" applyAlignment="1">
      <alignment horizontal="right" vertical="top"/>
      <protection/>
    </xf>
    <xf numFmtId="14" fontId="4" fillId="0" borderId="13" xfId="21" applyNumberFormat="1" applyFont="1" applyBorder="1" applyAlignment="1">
      <alignment horizontal="right" vertical="top"/>
      <protection/>
    </xf>
    <xf numFmtId="0" fontId="3" fillId="0" borderId="1" xfId="21" applyFont="1" applyBorder="1" applyAlignment="1">
      <alignment horizontal="justify" vertical="top"/>
      <protection/>
    </xf>
    <xf numFmtId="0" fontId="3" fillId="0" borderId="8" xfId="21" applyFont="1" applyBorder="1" applyAlignment="1">
      <alignment horizontal="justify" vertical="top"/>
      <protection/>
    </xf>
    <xf numFmtId="14" fontId="4" fillId="0" borderId="3" xfId="21" applyNumberFormat="1" applyFont="1" applyBorder="1" applyAlignment="1">
      <alignment horizontal="right" vertical="top"/>
      <protection/>
    </xf>
    <xf numFmtId="14" fontId="4" fillId="0" borderId="0" xfId="21" applyNumberFormat="1" applyFont="1" applyAlignment="1">
      <alignment horizontal="right" vertical="top"/>
      <protection/>
    </xf>
    <xf numFmtId="14" fontId="4" fillId="0" borderId="11" xfId="21" applyNumberFormat="1" applyFont="1" applyBorder="1" applyAlignment="1">
      <alignment horizontal="right" vertical="top"/>
      <protection/>
    </xf>
    <xf numFmtId="14" fontId="4" fillId="0" borderId="12" xfId="21" applyNumberFormat="1" applyFont="1" applyBorder="1" applyAlignment="1">
      <alignment horizontal="right" vertical="top"/>
      <protection/>
    </xf>
  </cellXfs>
  <cellStyles count="20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Moneda" xfId="20" builtinId="4"/>
    <cellStyle name="Normal 2" xfId="21"/>
    <cellStyle name="Normal 3" xfId="22"/>
    <cellStyle name="Moneda 2" xfId="23"/>
    <cellStyle name="Moneda 2 2" xfId="24"/>
    <cellStyle name="Moneda 2 2 2" xfId="25"/>
    <cellStyle name="Normal 2 2" xfId="26"/>
    <cellStyle name="Normal 4" xfId="27"/>
    <cellStyle name="Millares 2" xfId="28"/>
    <cellStyle name="Porcentaje 2" xfId="29"/>
    <cellStyle name="Millares 3" xfId="30"/>
    <cellStyle name="Porcentaje 3" xfId="31"/>
    <cellStyle name="Normal 2 2 5" xfId="32"/>
    <cellStyle name="Normal 4 2" xfId="33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heetMetadata" Target="metadata.xml" /><Relationship Id="rId6" Type="http://schemas.openxmlformats.org/officeDocument/2006/relationships/calcChain" Target="calcChain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1</xdr:col>
      <xdr:colOff>78441</xdr:colOff>
      <xdr:row>1</xdr:row>
      <xdr:rowOff>89647</xdr:rowOff>
    </xdr:from>
    <xdr:to>
      <xdr:col>1</xdr:col>
      <xdr:colOff>1049771</xdr:colOff>
      <xdr:row>6</xdr:row>
      <xdr:rowOff>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3435d17-7840-41d5-89ef-3f241413b84c}"/>
            </a:ext>
          </a:extLst>
        </xdr:cNvPr>
        <xdr:cNvPicPr>
          <a:picLocks noChangeAspect="1"/>
        </xdr:cNvPicPr>
      </xdr:nvPicPr>
      <xdr:blipFill>
        <a:blip r:embed="rId1">
          <a:extLst>
            <a:ext uri="{BEBA8EAE-BF5A-486C-A8C5-ECC9F3942E4B}">
              <a14:imgProps>
                <a14:imgLayer r:embed="">
                  <a14:imgEffect>
                    <a14:backgroundRemoval t="2151" b="98925" l="3382" r="97585">
                      <a14:foregroundMark x1="59903" y1="9677" x2="59903" y2="9677"/>
                      <a14:foregroundMark x1="55072" y1="2688" x2="55072" y2="2688"/>
                      <a14:foregroundMark x1="51691" y1="36022" x2="51691" y2="36022"/>
                      <a14:foregroundMark x1="57488" y1="46774" x2="57488" y2="46774"/>
                      <a14:foregroundMark x1="44444" y1="48387" x2="44444" y2="48387"/>
                      <a14:foregroundMark x1="61836" y1="76344" x2="61836" y2="76344"/>
                      <a14:foregroundMark x1="69082" y1="77957" x2="69082" y2="77957"/>
                      <a14:foregroundMark x1="96135" y1="73656" x2="96135" y2="73656"/>
                      <a14:foregroundMark x1="51208" y1="80645" x2="51208" y2="80645"/>
                      <a14:foregroundMark x1="37681" y1="85484" x2="37681" y2="85484"/>
                      <a14:foregroundMark x1="28986" y1="84409" x2="28986" y2="84409"/>
                      <a14:foregroundMark x1="10145" y1="82796" x2="10145" y2="82796"/>
                      <a14:foregroundMark x1="3382" y1="83333" x2="3382" y2="83333"/>
                      <a14:foregroundMark x1="3865" y1="97849" x2="36715" y2="97849"/>
                      <a14:foregroundMark x1="93720" y1="96774" x2="77295" y2="99462"/>
                      <a14:foregroundMark x1="69565" y1="98387" x2="62319" y2="98387"/>
                      <a14:foregroundMark x1="56039" y1="97849" x2="40097" y2="97849"/>
                      <a14:foregroundMark x1="97585" y1="98925" x2="97585" y2="98925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581025" y="276225"/>
          <a:ext cx="971550" cy="876300"/>
        </a:xfrm>
        <a:prstGeom prst="rect"/>
      </xdr:spPr>
    </xdr:pic>
    <xdr:clientData/>
  </xdr:twoCellAnchor>
  <xdr:twoCellAnchor editAs="oneCell">
    <xdr:from>
      <xdr:col>7</xdr:col>
      <xdr:colOff>123265</xdr:colOff>
      <xdr:row>0</xdr:row>
      <xdr:rowOff>89647</xdr:rowOff>
    </xdr:from>
    <xdr:to>
      <xdr:col>7</xdr:col>
      <xdr:colOff>1856108</xdr:colOff>
      <xdr:row>3</xdr:row>
      <xdr:rowOff>54761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5770585-0354-4f36-a44e-541a1407c03f}"/>
            </a:ext>
          </a:extLst>
        </xdr:cNvPr>
        <xdr:cNvPicPr>
          <a:picLocks noChangeAspect="1"/>
        </xdr:cNvPicPr>
      </xdr:nvPicPr>
      <xdr:blipFill>
        <a:blip r:embed="rId2">
          <a:extLst>
            <a:ext uri="{BEBA8EAE-BF5A-486C-A8C5-ECC9F3942E4B}">
              <a14:imgProps>
                <a14:imgLayer r:embed="">
                  <a14:imgEffect>
                    <a14:backgroundRemoval t="2500" b="90000" l="2148" r="97375">
                      <a14:foregroundMark x1="9308" y1="14167" x2="9308" y2="14167"/>
                      <a14:foregroundMark x1="10501" y1="60833" x2="10501" y2="60833"/>
                      <a14:foregroundMark x1="20286" y1="62500" x2="20286" y2="62500"/>
                      <a14:foregroundMark x1="26014" y1="80833" x2="26014" y2="80833"/>
                      <a14:foregroundMark x1="27446" y1="73333" x2="27446" y2="73333"/>
                      <a14:foregroundMark x1="4057" y1="73333" x2="4057" y2="73333"/>
                      <a14:foregroundMark x1="6205" y1="86667" x2="2864" y2="73333"/>
                      <a14:foregroundMark x1="5489" y1="81667" x2="2148" y2="60000"/>
                      <a14:foregroundMark x1="15036" y1="3333" x2="15036" y2="3333"/>
                      <a14:foregroundMark x1="36277" y1="20833" x2="34129" y2="65000"/>
                      <a14:foregroundMark x1="83064" y1="24498" x2="88277" y2="23588"/>
                      <a14:foregroundMark x1="76507" y1="25643" x2="79344" y2="25148"/>
                      <a14:foregroundMark x1="42005" y1="31667" x2="75187" y2="25873"/>
                      <a14:foregroundMark x1="91315" y1="24882" x2="97375" y2="30833"/>
                      <a14:foregroundMark x1="49454" y1="60487" x2="48262" y2="60641"/>
                      <a14:foregroundMark x1="58442" y1="59324" x2="51888" y2="60172"/>
                      <a14:foregroundMark x1="63721" y1="58642" x2="62061" y2="58857"/>
                      <a14:foregroundMark x1="91885" y1="55000" x2="75061" y2="57175"/>
                      <a14:foregroundMark x1="52148" y1="53333" x2="53938" y2="50833"/>
                      <a14:foregroundMark x1="50955" y1="55000" x2="52148" y2="53333"/>
                      <a14:foregroundMark x1="50830" y1="55174" x2="50955" y2="55000"/>
                      <a14:foregroundMark x1="42005" y1="54167" x2="42005" y2="54167"/>
                      <a14:foregroundMark x1="36516" y1="17500" x2="36516" y2="17500"/>
                      <a14:foregroundMark x1="70883" y1="53333" x2="70883" y2="53333"/>
                      <a14:foregroundMark x1="81384" y1="35000" x2="81384" y2="35000"/>
                      <a14:foregroundMark x1="87112" y1="44167" x2="87112" y2="44167"/>
                      <a14:backgroundMark x1="48926" y1="53333" x2="48926" y2="53333"/>
                      <a14:backgroundMark x1="51074" y1="61667" x2="51074" y2="61667"/>
                      <a14:backgroundMark x1="52267" y1="59167" x2="52267" y2="59167"/>
                      <a14:backgroundMark x1="46062" y1="57500" x2="47971" y2="61667"/>
                      <a14:backgroundMark x1="52029" y1="60833" x2="49881" y2="62500"/>
                      <a14:backgroundMark x1="55370" y1="55000" x2="55370" y2="55000"/>
                      <a14:backgroundMark x1="60621" y1="60000" x2="60621" y2="60000"/>
                      <a14:backgroundMark x1="60143" y1="55833" x2="61098" y2="60833"/>
                      <a14:backgroundMark x1="67780" y1="54167" x2="67780" y2="65833"/>
                      <a14:backgroundMark x1="72792" y1="60000" x2="73508" y2="57500"/>
                      <a14:backgroundMark x1="73508" y1="53333" x2="72076" y2="59167"/>
                      <a14:backgroundMark x1="75656" y1="52500" x2="75656" y2="52500"/>
                      <a14:backgroundMark x1="77088" y1="29167" x2="77088" y2="29167"/>
                      <a14:backgroundMark x1="77804" y1="25833" x2="77804" y2="25833"/>
                      <a14:backgroundMark x1="83294" y1="25833" x2="83294" y2="25833"/>
                      <a14:backgroundMark x1="90931" y1="23333" x2="88783" y2="22500"/>
                      <a14:backgroundMark x1="90692" y1="21667" x2="88067" y2="22500"/>
                      <a14:backgroundMark x1="82578" y1="22500" x2="79714" y2="26667"/>
                      <a14:backgroundMark x1="76372" y1="25000" x2="75179" y2="25833"/>
                      <a14:backgroundMark x1="81146" y1="55000" x2="81146" y2="55000"/>
                      <a14:backgroundMark x1="85919" y1="54167" x2="85919" y2="54167"/>
                      <a14:backgroundMark x1="91647" y1="54167" x2="91647" y2="54167"/>
                      <a14:backgroundMark x1="90692" y1="53333" x2="90692" y2="5333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1925300" y="85725"/>
          <a:ext cx="1733550" cy="533400"/>
        </a:xfrm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A0B6FB8E-65B3-4DD1-A1AF-5C62BF191B15}">
  <sheetPr codeName="Hoja1">
    <pageSetUpPr fitToPage="1"/>
  </sheetPr>
  <dimension ref="A1:H193"/>
  <sheetViews>
    <sheetView showGridLines="0" showZeros="0" tabSelected="1" view="pageBreakPreview" zoomScale="85" zoomScaleNormal="85" zoomScaleSheetLayoutView="85" workbookViewId="0" topLeftCell="A153">
      <selection pane="topLeft" activeCell="E167" sqref="E167"/>
    </sheetView>
  </sheetViews>
  <sheetFormatPr defaultColWidth="9.12428571428571" defaultRowHeight="15"/>
  <cols>
    <col min="1" max="1" width="7.57142857142857" style="8" customWidth="1"/>
    <col min="2" max="2" width="16.8571428571429" style="8" customWidth="1"/>
    <col min="3" max="3" width="77.4285714285714" style="8" customWidth="1"/>
    <col min="4" max="4" width="11.5714285714286" style="8" customWidth="1"/>
    <col min="5" max="5" width="20.1428571428571" style="8" customWidth="1"/>
    <col min="6" max="6" width="17.8571428571429" style="8" customWidth="1"/>
    <col min="7" max="7" width="25.5714285714286" style="8" customWidth="1"/>
    <col min="8" max="8" width="31" style="8" customWidth="1"/>
    <col min="9" max="16384" width="9.14285714285714" style="8"/>
  </cols>
  <sheetData>
    <row r="1" spans="2:8" ht="15">
      <c r="B1" s="5"/>
      <c r="C1" s="6" t="s">
        <v>0</v>
      </c>
      <c r="D1" s="79" t="s">
        <v>1</v>
      </c>
      <c r="E1" s="80"/>
      <c r="F1" s="80"/>
      <c r="G1" s="81"/>
      <c r="H1" s="7"/>
    </row>
    <row r="2" spans="2:8" ht="15">
      <c r="B2" s="9"/>
      <c r="C2" s="1" t="s">
        <v>2</v>
      </c>
      <c r="D2" s="10"/>
      <c r="E2" s="31"/>
      <c r="F2" s="31"/>
      <c r="G2" s="11"/>
      <c r="H2" s="12"/>
    </row>
    <row r="3" spans="2:8" ht="15">
      <c r="B3" s="9"/>
      <c r="C3" s="13" t="s">
        <v>3</v>
      </c>
      <c r="D3" s="88" t="s">
        <v>257</v>
      </c>
      <c r="E3" s="89"/>
      <c r="F3" s="89"/>
      <c r="G3" s="90"/>
      <c r="H3" s="12"/>
    </row>
    <row r="4" spans="2:8" ht="15">
      <c r="B4" s="9"/>
      <c r="C4" s="94"/>
      <c r="D4" s="88"/>
      <c r="E4" s="89"/>
      <c r="F4" s="89"/>
      <c r="G4" s="90"/>
      <c r="H4" s="12"/>
    </row>
    <row r="5" spans="2:8" ht="15.75" thickBot="1">
      <c r="B5" s="9"/>
      <c r="C5" s="95"/>
      <c r="D5" s="91"/>
      <c r="E5" s="92"/>
      <c r="F5" s="92"/>
      <c r="G5" s="93"/>
      <c r="H5" s="12"/>
    </row>
    <row r="6" spans="2:8" ht="15">
      <c r="B6" s="9"/>
      <c r="C6" s="14" t="s">
        <v>4</v>
      </c>
      <c r="D6" s="96" t="s">
        <v>5</v>
      </c>
      <c r="E6" s="97"/>
      <c r="F6" s="97"/>
      <c r="G6" s="15"/>
      <c r="H6" s="12"/>
    </row>
    <row r="7" spans="2:8" ht="15">
      <c r="B7" s="9"/>
      <c r="C7" s="98" t="s">
        <v>258</v>
      </c>
      <c r="D7" s="100" t="s">
        <v>6</v>
      </c>
      <c r="E7" s="101"/>
      <c r="F7" s="101"/>
      <c r="G7" s="16"/>
      <c r="H7" s="12"/>
    </row>
    <row r="8" spans="2:8" ht="15">
      <c r="B8" s="9"/>
      <c r="C8" s="98"/>
      <c r="D8" s="100" t="s">
        <v>7</v>
      </c>
      <c r="E8" s="101"/>
      <c r="F8" s="101"/>
      <c r="G8" s="17"/>
      <c r="H8" s="12"/>
    </row>
    <row r="9" spans="2:8" ht="15.75" thickBot="1">
      <c r="B9" s="9"/>
      <c r="C9" s="99"/>
      <c r="D9" s="102" t="s">
        <v>8</v>
      </c>
      <c r="E9" s="103"/>
      <c r="F9" s="103"/>
      <c r="G9" s="18"/>
      <c r="H9" s="19"/>
    </row>
    <row r="10" spans="2:8" ht="15">
      <c r="B10" s="9"/>
      <c r="C10" s="20" t="s">
        <v>9</v>
      </c>
      <c r="D10" s="79" t="s">
        <v>10</v>
      </c>
      <c r="E10" s="80"/>
      <c r="F10" s="80"/>
      <c r="G10" s="81"/>
      <c r="H10" s="6" t="s">
        <v>11</v>
      </c>
    </row>
    <row r="11" spans="2:8" ht="15">
      <c r="B11" s="9"/>
      <c r="C11" s="82"/>
      <c r="D11" s="4"/>
      <c r="E11" s="3"/>
      <c r="F11" s="3"/>
      <c r="G11" s="2"/>
      <c r="H11" s="32" t="s">
        <v>12</v>
      </c>
    </row>
    <row r="12" spans="2:8" ht="15.75" thickBot="1">
      <c r="B12" s="21"/>
      <c r="C12" s="83"/>
      <c r="D12" s="34"/>
      <c r="E12" s="35"/>
      <c r="F12" s="35"/>
      <c r="G12" s="36"/>
      <c r="H12" s="33"/>
    </row>
    <row r="13" spans="5:5" ht="15.75" thickBot="1">
      <c r="E13" s="22"/>
    </row>
    <row r="14" spans="2:8" ht="15.75" thickBot="1">
      <c r="B14" s="84" t="s">
        <v>13</v>
      </c>
      <c r="C14" s="85"/>
      <c r="D14" s="85"/>
      <c r="E14" s="85"/>
      <c r="F14" s="85"/>
      <c r="G14" s="85"/>
      <c r="H14" s="86"/>
    </row>
    <row r="15" spans="2:8" ht="15.75" thickBot="1">
      <c r="B15" s="23"/>
      <c r="C15" s="23"/>
      <c r="D15" s="23"/>
      <c r="E15" s="23"/>
      <c r="F15" s="23"/>
      <c r="G15" s="23"/>
      <c r="H15" s="23"/>
    </row>
    <row r="16" spans="2:8" s="27" customFormat="1" ht="30.75" thickBot="1">
      <c r="B16" s="24" t="s">
        <v>14</v>
      </c>
      <c r="C16" s="25" t="s">
        <v>15</v>
      </c>
      <c r="D16" s="25" t="s">
        <v>16</v>
      </c>
      <c r="E16" s="25" t="s">
        <v>17</v>
      </c>
      <c r="F16" s="26" t="s">
        <v>18</v>
      </c>
      <c r="G16" s="26" t="s">
        <v>27</v>
      </c>
      <c r="H16" s="25" t="s">
        <v>19</v>
      </c>
    </row>
    <row r="17" spans="2:8" s="27" customFormat="1" ht="15">
      <c r="B17" s="37"/>
      <c r="C17" s="37"/>
      <c r="D17" s="37"/>
      <c r="E17" s="37"/>
      <c r="F17" s="42"/>
      <c r="G17" s="42"/>
      <c r="H17" s="37"/>
    </row>
    <row r="18" spans="2:8" ht="45">
      <c r="B18" s="43" t="s">
        <v>20</v>
      </c>
      <c r="C18" s="61" t="str">
        <f>C7</f>
        <v>Pavimentación con empedrado zampeado, red de agua potable y de drenaje sanitario, banquetas y alumbrado en la calle Constitución del km 0+000 al 0+180, en el municipio de Chiquilistlán, Jalisco.</v>
      </c>
      <c r="D18" s="62"/>
      <c r="E18" s="63"/>
      <c r="F18" s="48"/>
      <c r="G18" s="64"/>
      <c r="H18" s="49">
        <f>+H19+H25+H32+H122+H37+H86+H134+H152+H155+H165</f>
        <v>0</v>
      </c>
    </row>
    <row r="19" spans="2:8" ht="15">
      <c r="B19" s="44" t="s">
        <v>66</v>
      </c>
      <c r="C19" s="44" t="s">
        <v>33</v>
      </c>
      <c r="D19" s="45"/>
      <c r="E19" s="46"/>
      <c r="F19" s="65"/>
      <c r="G19" s="50"/>
      <c r="H19" s="51">
        <f>SUM(H20:H24)</f>
        <v>0</v>
      </c>
    </row>
    <row r="20" spans="2:8" ht="45">
      <c r="B20" s="66" t="s">
        <v>140</v>
      </c>
      <c r="C20" s="67" t="s">
        <v>259</v>
      </c>
      <c r="D20" s="3" t="s">
        <v>31</v>
      </c>
      <c r="E20" s="68">
        <v>349.20</v>
      </c>
      <c r="F20" s="52"/>
      <c r="G20" s="69" t="str" cm="1">
        <f t="array" ref="G20">numtext(F20)</f>
        <v>CERO PESOS 00/100 M.N.</v>
      </c>
      <c r="H20" s="41">
        <f>+ROUND(F20*E20,2)</f>
        <v>0</v>
      </c>
    </row>
    <row r="21" spans="2:8" ht="45">
      <c r="B21" s="66" t="s">
        <v>141</v>
      </c>
      <c r="C21" s="67" t="s">
        <v>49</v>
      </c>
      <c r="D21" s="3" t="s">
        <v>31</v>
      </c>
      <c r="E21" s="68">
        <v>30.14</v>
      </c>
      <c r="F21" s="52"/>
      <c r="G21" s="69" t="str" cm="1">
        <f t="array" ref="G21">numtext(F21)</f>
        <v>CERO PESOS 00/100 M.N.</v>
      </c>
      <c r="H21" s="41">
        <f>+ROUND(F21*E21,2)</f>
        <v>0</v>
      </c>
    </row>
    <row r="22" spans="2:8" ht="45">
      <c r="B22" s="66" t="s">
        <v>263</v>
      </c>
      <c r="C22" s="67" t="s">
        <v>281</v>
      </c>
      <c r="D22" s="3" t="s">
        <v>31</v>
      </c>
      <c r="E22" s="68">
        <v>5.36</v>
      </c>
      <c r="F22" s="52"/>
      <c r="G22" s="69" t="str" cm="1">
        <f t="array" ref="G22">numtext(F22)</f>
        <v>CERO PESOS 00/100 M.N.</v>
      </c>
      <c r="H22" s="41">
        <f>+ROUND(F22*E22,2)</f>
        <v>0</v>
      </c>
    </row>
    <row r="23" spans="2:8" ht="45">
      <c r="B23" s="66" t="s">
        <v>142</v>
      </c>
      <c r="C23" s="67" t="s">
        <v>39</v>
      </c>
      <c r="D23" s="3" t="s">
        <v>31</v>
      </c>
      <c r="E23" s="68">
        <v>384.70</v>
      </c>
      <c r="F23" s="52"/>
      <c r="G23" s="69" t="str" cm="1">
        <f t="array" ref="G23">numtext(F23)</f>
        <v>CERO PESOS 00/100 M.N.</v>
      </c>
      <c r="H23" s="41">
        <f>+ROUND(F23*E23,2)</f>
        <v>0</v>
      </c>
    </row>
    <row r="24" spans="2:8" ht="45">
      <c r="B24" s="66" t="s">
        <v>143</v>
      </c>
      <c r="C24" s="67" t="s">
        <v>59</v>
      </c>
      <c r="D24" s="3" t="s">
        <v>32</v>
      </c>
      <c r="E24" s="68">
        <v>1538.82</v>
      </c>
      <c r="F24" s="52"/>
      <c r="G24" s="69" t="str" cm="1">
        <f t="array" ref="G24">numtext(F24)</f>
        <v>CERO PESOS 00/100 M.N.</v>
      </c>
      <c r="H24" s="41">
        <f>+ROUND(F24*E24,2)</f>
        <v>0</v>
      </c>
    </row>
    <row r="25" spans="2:8" ht="15">
      <c r="B25" s="44" t="s">
        <v>67</v>
      </c>
      <c r="C25" s="44" t="s">
        <v>68</v>
      </c>
      <c r="D25" s="45"/>
      <c r="E25" s="46">
        <v>0</v>
      </c>
      <c r="F25" s="52"/>
      <c r="G25" s="70"/>
      <c r="H25" s="51">
        <f>SUM(H26:H31)</f>
        <v>0</v>
      </c>
    </row>
    <row r="26" spans="2:8" ht="45">
      <c r="B26" s="66" t="s">
        <v>144</v>
      </c>
      <c r="C26" s="67" t="s">
        <v>60</v>
      </c>
      <c r="D26" s="3" t="s">
        <v>31</v>
      </c>
      <c r="E26" s="68">
        <v>873</v>
      </c>
      <c r="F26" s="52"/>
      <c r="G26" s="69" t="str" cm="1">
        <f t="array" ref="G26">numtext(F26)</f>
        <v>CERO PESOS 00/100 M.N.</v>
      </c>
      <c r="H26" s="41">
        <f t="shared" si="0" ref="H26:H31">+ROUND(F26*E26,2)</f>
        <v>0</v>
      </c>
    </row>
    <row r="27" spans="2:8" ht="45">
      <c r="B27" s="66" t="s">
        <v>264</v>
      </c>
      <c r="C27" s="67" t="s">
        <v>69</v>
      </c>
      <c r="D27" s="3" t="s">
        <v>31</v>
      </c>
      <c r="E27" s="68">
        <v>349.20</v>
      </c>
      <c r="F27" s="52"/>
      <c r="G27" s="69" t="str" cm="1">
        <f t="array" ref="G27">numtext(F27)</f>
        <v>CERO PESOS 00/100 M.N.</v>
      </c>
      <c r="H27" s="41">
        <f t="shared" si="0"/>
        <v>0</v>
      </c>
    </row>
    <row r="28" spans="2:8" ht="60">
      <c r="B28" s="66" t="s">
        <v>145</v>
      </c>
      <c r="C28" s="67" t="s">
        <v>260</v>
      </c>
      <c r="D28" s="3" t="s">
        <v>31</v>
      </c>
      <c r="E28" s="68">
        <v>523.8</v>
      </c>
      <c r="F28" s="52"/>
      <c r="G28" s="69" t="str" cm="1">
        <f t="array" ref="G28">numtext(F28)</f>
        <v>CERO PESOS 00/100 M.N.</v>
      </c>
      <c r="H28" s="41">
        <f t="shared" si="0"/>
        <v>0</v>
      </c>
    </row>
    <row r="29" spans="2:8" ht="60">
      <c r="B29" s="66" t="s">
        <v>146</v>
      </c>
      <c r="C29" s="67" t="s">
        <v>50</v>
      </c>
      <c r="D29" s="3" t="s">
        <v>31</v>
      </c>
      <c r="E29" s="68">
        <v>349.20</v>
      </c>
      <c r="F29" s="52"/>
      <c r="G29" s="69" t="str" cm="1">
        <f t="array" ref="G29">numtext(F29)</f>
        <v>CERO PESOS 00/100 M.N.</v>
      </c>
      <c r="H29" s="41">
        <f t="shared" si="0"/>
        <v>0</v>
      </c>
    </row>
    <row r="30" spans="2:8" ht="45">
      <c r="B30" s="66" t="s">
        <v>265</v>
      </c>
      <c r="C30" s="67" t="s">
        <v>39</v>
      </c>
      <c r="D30" s="3" t="s">
        <v>31</v>
      </c>
      <c r="E30" s="68">
        <v>873</v>
      </c>
      <c r="F30" s="52"/>
      <c r="G30" s="69" t="str" cm="1">
        <f t="array" ref="G30">numtext(F30)</f>
        <v>CERO PESOS 00/100 M.N.</v>
      </c>
      <c r="H30" s="41">
        <f t="shared" si="0"/>
        <v>0</v>
      </c>
    </row>
    <row r="31" spans="2:8" ht="45">
      <c r="B31" s="66" t="s">
        <v>147</v>
      </c>
      <c r="C31" s="67" t="s">
        <v>59</v>
      </c>
      <c r="D31" s="3" t="s">
        <v>32</v>
      </c>
      <c r="E31" s="68">
        <v>3492</v>
      </c>
      <c r="F31" s="52"/>
      <c r="G31" s="69" t="str" cm="1">
        <f t="array" ref="G31">numtext(F31)</f>
        <v>CERO PESOS 00/100 M.N.</v>
      </c>
      <c r="H31" s="41">
        <f t="shared" si="0"/>
        <v>0</v>
      </c>
    </row>
    <row r="32" spans="2:8" ht="15">
      <c r="B32" s="44" t="s">
        <v>70</v>
      </c>
      <c r="C32" s="44" t="s">
        <v>48</v>
      </c>
      <c r="D32" s="45"/>
      <c r="E32" s="46">
        <v>0</v>
      </c>
      <c r="F32" s="52"/>
      <c r="G32" s="70"/>
      <c r="H32" s="51">
        <f>SUM(H33:H36)</f>
        <v>0</v>
      </c>
    </row>
    <row r="33" spans="2:8" ht="45">
      <c r="B33" s="66" t="s">
        <v>41</v>
      </c>
      <c r="C33" s="67" t="s">
        <v>51</v>
      </c>
      <c r="D33" s="3" t="s">
        <v>30</v>
      </c>
      <c r="E33" s="68">
        <v>1746</v>
      </c>
      <c r="F33" s="52"/>
      <c r="G33" s="69" t="str" cm="1">
        <f t="array" ref="G33">numtext(F33)</f>
        <v>CERO PESOS 00/100 M.N.</v>
      </c>
      <c r="H33" s="41">
        <f>+ROUND(F33*E33,2)</f>
        <v>0</v>
      </c>
    </row>
    <row r="34" spans="2:8" ht="75">
      <c r="B34" s="66" t="s">
        <v>148</v>
      </c>
      <c r="C34" s="67" t="s">
        <v>246</v>
      </c>
      <c r="D34" s="71" t="s">
        <v>30</v>
      </c>
      <c r="E34" s="72">
        <v>1746</v>
      </c>
      <c r="F34" s="52"/>
      <c r="G34" s="69" t="str" cm="1">
        <f t="array" ref="G34">numtext(F34)</f>
        <v>CERO PESOS 00/100 M.N.</v>
      </c>
      <c r="H34" s="41">
        <f>+ROUND(F34*E34,2)</f>
        <v>0</v>
      </c>
    </row>
    <row r="35" spans="2:8" ht="60">
      <c r="B35" s="66" t="s">
        <v>149</v>
      </c>
      <c r="C35" s="67" t="s">
        <v>247</v>
      </c>
      <c r="D35" s="3" t="s">
        <v>28</v>
      </c>
      <c r="E35" s="68">
        <v>253.40</v>
      </c>
      <c r="F35" s="52"/>
      <c r="G35" s="69" t="str" cm="1">
        <f t="array" ref="G35">numtext(F35)</f>
        <v>CERO PESOS 00/100 M.N.</v>
      </c>
      <c r="H35" s="41">
        <f>+ROUND(F35*E35,2)</f>
        <v>0</v>
      </c>
    </row>
    <row r="36" spans="2:8" ht="75">
      <c r="B36" s="66" t="s">
        <v>150</v>
      </c>
      <c r="C36" s="67" t="s">
        <v>250</v>
      </c>
      <c r="D36" s="71" t="s">
        <v>28</v>
      </c>
      <c r="E36" s="72">
        <v>48</v>
      </c>
      <c r="F36" s="52"/>
      <c r="G36" s="69" t="str" cm="1">
        <f t="array" ref="G36">numtext(F36)</f>
        <v>CERO PESOS 00/100 M.N.</v>
      </c>
      <c r="H36" s="41">
        <f>+ROUND(F36*E36,2)</f>
        <v>0</v>
      </c>
    </row>
    <row r="37" spans="2:8" ht="15">
      <c r="B37" s="44" t="s">
        <v>71</v>
      </c>
      <c r="C37" s="44" t="s">
        <v>35</v>
      </c>
      <c r="D37" s="45"/>
      <c r="E37" s="46">
        <v>0</v>
      </c>
      <c r="F37" s="52"/>
      <c r="G37" s="70"/>
      <c r="H37" s="51">
        <f>H38+H49+H62+H80</f>
        <v>0</v>
      </c>
    </row>
    <row r="38" spans="2:8" ht="15">
      <c r="B38" s="73" t="s">
        <v>277</v>
      </c>
      <c r="C38" s="74" t="s">
        <v>112</v>
      </c>
      <c r="D38" s="71"/>
      <c r="E38" s="68">
        <v>0</v>
      </c>
      <c r="F38" s="52"/>
      <c r="G38" s="75"/>
      <c r="H38" s="76">
        <f>SUM(H39:H48)</f>
        <v>0</v>
      </c>
    </row>
    <row r="39" spans="1:8" ht="60">
      <c r="A39" s="77"/>
      <c r="B39" s="66" t="s">
        <v>151</v>
      </c>
      <c r="C39" s="67" t="s">
        <v>57</v>
      </c>
      <c r="D39" s="71" t="s">
        <v>28</v>
      </c>
      <c r="E39" s="72">
        <v>180</v>
      </c>
      <c r="F39" s="52"/>
      <c r="G39" s="69" t="str" cm="1">
        <f t="array" ref="G39">numtext(F39)</f>
        <v>CERO PESOS 00/100 M.N.</v>
      </c>
      <c r="H39" s="41">
        <f t="shared" si="1" ref="H39:H48">+ROUND(F39*E39,2)</f>
        <v>0</v>
      </c>
    </row>
    <row r="40" spans="1:8" ht="15">
      <c r="A40" s="77"/>
      <c r="B40" s="66" t="s">
        <v>152</v>
      </c>
      <c r="C40" s="8" t="s">
        <v>113</v>
      </c>
      <c r="D40" s="71" t="s">
        <v>31</v>
      </c>
      <c r="E40" s="72">
        <v>56.70</v>
      </c>
      <c r="F40" s="52"/>
      <c r="G40" s="69" t="str" cm="1">
        <f t="array" ref="G40">numtext(F40)</f>
        <v>CERO PESOS 00/100 M.N.</v>
      </c>
      <c r="H40" s="41">
        <f t="shared" si="1"/>
        <v>0</v>
      </c>
    </row>
    <row r="41" spans="1:8" ht="45">
      <c r="A41" s="77"/>
      <c r="B41" s="66" t="s">
        <v>153</v>
      </c>
      <c r="C41" s="67" t="s">
        <v>287</v>
      </c>
      <c r="D41" s="71" t="s">
        <v>31</v>
      </c>
      <c r="E41" s="72">
        <v>56.70</v>
      </c>
      <c r="F41" s="52"/>
      <c r="G41" s="69" t="str" cm="1">
        <f t="array" ref="G41">numtext(F41)</f>
        <v>CERO PESOS 00/100 M.N.</v>
      </c>
      <c r="H41" s="41">
        <f t="shared" si="1"/>
        <v>0</v>
      </c>
    </row>
    <row r="42" spans="1:8" ht="60">
      <c r="A42" s="77"/>
      <c r="B42" s="66" t="s">
        <v>154</v>
      </c>
      <c r="C42" s="67" t="s">
        <v>114</v>
      </c>
      <c r="D42" s="71" t="s">
        <v>31</v>
      </c>
      <c r="E42" s="72">
        <v>10.80</v>
      </c>
      <c r="F42" s="52"/>
      <c r="G42" s="69" t="str" cm="1">
        <f t="array" ref="G42">numtext(F42)</f>
        <v>CERO PESOS 00/100 M.N.</v>
      </c>
      <c r="H42" s="41">
        <f t="shared" si="1"/>
        <v>0</v>
      </c>
    </row>
    <row r="43" spans="1:8" ht="45">
      <c r="A43" s="77"/>
      <c r="B43" s="66" t="s">
        <v>155</v>
      </c>
      <c r="C43" s="67" t="s">
        <v>36</v>
      </c>
      <c r="D43" s="71" t="s">
        <v>31</v>
      </c>
      <c r="E43" s="72">
        <v>31.11</v>
      </c>
      <c r="F43" s="52"/>
      <c r="G43" s="69" t="str" cm="1">
        <f t="array" ref="G43">numtext(F43)</f>
        <v>CERO PESOS 00/100 M.N.</v>
      </c>
      <c r="H43" s="41">
        <f t="shared" si="1"/>
        <v>0</v>
      </c>
    </row>
    <row r="44" spans="1:8" ht="45">
      <c r="A44" s="77"/>
      <c r="B44" s="66" t="s">
        <v>156</v>
      </c>
      <c r="C44" s="67" t="s">
        <v>115</v>
      </c>
      <c r="D44" s="71" t="s">
        <v>28</v>
      </c>
      <c r="E44" s="72">
        <v>180</v>
      </c>
      <c r="F44" s="52"/>
      <c r="G44" s="69" t="str" cm="1">
        <f t="array" ref="G44">numtext(F44)</f>
        <v>CERO PESOS 00/100 M.N.</v>
      </c>
      <c r="H44" s="41">
        <f t="shared" si="1"/>
        <v>0</v>
      </c>
    </row>
    <row r="45" spans="1:8" ht="45">
      <c r="A45" s="77"/>
      <c r="B45" s="66" t="s">
        <v>157</v>
      </c>
      <c r="C45" s="67" t="s">
        <v>37</v>
      </c>
      <c r="D45" s="71" t="s">
        <v>31</v>
      </c>
      <c r="E45" s="72">
        <v>63.02</v>
      </c>
      <c r="F45" s="52"/>
      <c r="G45" s="69" t="str" cm="1">
        <f t="array" ref="G45">numtext(F45)</f>
        <v>CERO PESOS 00/100 M.N.</v>
      </c>
      <c r="H45" s="41">
        <f t="shared" si="1"/>
        <v>0</v>
      </c>
    </row>
    <row r="46" spans="1:8" ht="45">
      <c r="A46" s="77"/>
      <c r="B46" s="66" t="s">
        <v>158</v>
      </c>
      <c r="C46" s="67" t="s">
        <v>38</v>
      </c>
      <c r="D46" s="71" t="s">
        <v>31</v>
      </c>
      <c r="E46" s="72">
        <v>7</v>
      </c>
      <c r="F46" s="52"/>
      <c r="G46" s="69" t="str" cm="1">
        <f t="array" ref="G46">numtext(F46)</f>
        <v>CERO PESOS 00/100 M.N.</v>
      </c>
      <c r="H46" s="41">
        <f t="shared" si="1"/>
        <v>0</v>
      </c>
    </row>
    <row r="47" spans="1:8" ht="45">
      <c r="A47" s="77"/>
      <c r="B47" s="66" t="s">
        <v>266</v>
      </c>
      <c r="C47" s="67" t="s">
        <v>39</v>
      </c>
      <c r="D47" s="71" t="s">
        <v>31</v>
      </c>
      <c r="E47" s="72">
        <v>106.40</v>
      </c>
      <c r="F47" s="52"/>
      <c r="G47" s="69" t="str" cm="1">
        <f t="array" ref="G47">numtext(F47)</f>
        <v>CERO PESOS 00/100 M.N.</v>
      </c>
      <c r="H47" s="41">
        <f t="shared" si="1"/>
        <v>0</v>
      </c>
    </row>
    <row r="48" spans="1:8" ht="45">
      <c r="A48" s="77"/>
      <c r="B48" s="66" t="s">
        <v>159</v>
      </c>
      <c r="C48" s="67" t="s">
        <v>59</v>
      </c>
      <c r="D48" s="71" t="s">
        <v>32</v>
      </c>
      <c r="E48" s="72">
        <v>425.59</v>
      </c>
      <c r="F48" s="52"/>
      <c r="G48" s="69" t="str" cm="1">
        <f t="array" ref="G48">numtext(F48)</f>
        <v>CERO PESOS 00/100 M.N.</v>
      </c>
      <c r="H48" s="41">
        <f t="shared" si="1"/>
        <v>0</v>
      </c>
    </row>
    <row r="49" spans="2:8" ht="15">
      <c r="B49" s="47" t="s">
        <v>278</v>
      </c>
      <c r="C49" s="47" t="s">
        <v>45</v>
      </c>
      <c r="D49" s="45"/>
      <c r="E49" s="46">
        <v>0</v>
      </c>
      <c r="F49" s="52"/>
      <c r="G49" s="70"/>
      <c r="H49" s="53">
        <f>SUM(H50:H61)</f>
        <v>0</v>
      </c>
    </row>
    <row r="50" spans="2:8" ht="45">
      <c r="B50" s="66" t="s">
        <v>267</v>
      </c>
      <c r="C50" s="67" t="s">
        <v>75</v>
      </c>
      <c r="D50" s="3" t="s">
        <v>31</v>
      </c>
      <c r="E50" s="68">
        <v>28.80</v>
      </c>
      <c r="F50" s="52"/>
      <c r="G50" s="69" t="str" cm="1">
        <f t="array" ref="G50">numtext(F50)</f>
        <v>CERO PESOS 00/100 M.N.</v>
      </c>
      <c r="H50" s="41">
        <f t="shared" si="2" ref="H50:H61">+ROUND(F50*E50,2)</f>
        <v>0</v>
      </c>
    </row>
    <row r="51" spans="2:8" ht="30">
      <c r="B51" s="66" t="s">
        <v>160</v>
      </c>
      <c r="C51" s="67" t="s">
        <v>46</v>
      </c>
      <c r="D51" s="3" t="s">
        <v>28</v>
      </c>
      <c r="E51" s="68">
        <v>72</v>
      </c>
      <c r="F51" s="52"/>
      <c r="G51" s="69" t="str" cm="1">
        <f t="array" ref="G51">numtext(F51)</f>
        <v>CERO PESOS 00/100 M.N.</v>
      </c>
      <c r="H51" s="41">
        <f t="shared" si="2"/>
        <v>0</v>
      </c>
    </row>
    <row r="52" spans="2:8" ht="30">
      <c r="B52" s="66" t="s">
        <v>251</v>
      </c>
      <c r="C52" s="67" t="s">
        <v>76</v>
      </c>
      <c r="D52" s="3" t="s">
        <v>21</v>
      </c>
      <c r="E52" s="68">
        <v>12</v>
      </c>
      <c r="F52" s="52"/>
      <c r="G52" s="69" t="str" cm="1">
        <f t="array" ref="G52">numtext(F52)</f>
        <v>CERO PESOS 00/100 M.N.</v>
      </c>
      <c r="H52" s="41">
        <f t="shared" si="2"/>
        <v>0</v>
      </c>
    </row>
    <row r="53" spans="2:8" ht="30">
      <c r="B53" s="66" t="s">
        <v>253</v>
      </c>
      <c r="C53" s="67" t="s">
        <v>47</v>
      </c>
      <c r="D53" s="3" t="s">
        <v>21</v>
      </c>
      <c r="E53" s="68">
        <v>12</v>
      </c>
      <c r="F53" s="52"/>
      <c r="G53" s="69" t="str" cm="1">
        <f t="array" ref="G53">numtext(F53)</f>
        <v>CERO PESOS 00/100 M.N.</v>
      </c>
      <c r="H53" s="41">
        <f t="shared" si="2"/>
        <v>0</v>
      </c>
    </row>
    <row r="54" spans="2:8" ht="30">
      <c r="B54" s="66" t="s">
        <v>255</v>
      </c>
      <c r="C54" s="67" t="s">
        <v>77</v>
      </c>
      <c r="D54" s="3" t="s">
        <v>21</v>
      </c>
      <c r="E54" s="68">
        <v>12</v>
      </c>
      <c r="F54" s="52"/>
      <c r="G54" s="69" t="str" cm="1">
        <f t="array" ref="G54">numtext(F54)</f>
        <v>CERO PESOS 00/100 M.N.</v>
      </c>
      <c r="H54" s="41">
        <f t="shared" si="2"/>
        <v>0</v>
      </c>
    </row>
    <row r="55" spans="2:8" ht="30">
      <c r="B55" s="66" t="s">
        <v>161</v>
      </c>
      <c r="C55" s="67" t="s">
        <v>61</v>
      </c>
      <c r="D55" s="3" t="s">
        <v>21</v>
      </c>
      <c r="E55" s="68">
        <v>12</v>
      </c>
      <c r="F55" s="52"/>
      <c r="G55" s="69" t="str" cm="1">
        <f t="array" ref="G55">numtext(F55)</f>
        <v>CERO PESOS 00/100 M.N.</v>
      </c>
      <c r="H55" s="41">
        <f t="shared" si="2"/>
        <v>0</v>
      </c>
    </row>
    <row r="56" spans="2:8" ht="30">
      <c r="B56" s="66" t="s">
        <v>162</v>
      </c>
      <c r="C56" s="67" t="s">
        <v>78</v>
      </c>
      <c r="D56" s="3" t="s">
        <v>21</v>
      </c>
      <c r="E56" s="68">
        <v>12</v>
      </c>
      <c r="F56" s="52"/>
      <c r="G56" s="69" t="str" cm="1">
        <f t="array" ref="G56">numtext(F56)</f>
        <v>CERO PESOS 00/100 M.N.</v>
      </c>
      <c r="H56" s="41">
        <f t="shared" si="2"/>
        <v>0</v>
      </c>
    </row>
    <row r="57" spans="2:8" ht="30">
      <c r="B57" s="66" t="s">
        <v>163</v>
      </c>
      <c r="C57" s="67" t="s">
        <v>79</v>
      </c>
      <c r="D57" s="3" t="s">
        <v>21</v>
      </c>
      <c r="E57" s="68">
        <v>12</v>
      </c>
      <c r="F57" s="52"/>
      <c r="G57" s="69" t="str" cm="1">
        <f t="array" ref="G57">numtext(F57)</f>
        <v>CERO PESOS 00/100 M.N.</v>
      </c>
      <c r="H57" s="41">
        <f t="shared" si="2"/>
        <v>0</v>
      </c>
    </row>
    <row r="58" spans="2:8" ht="45">
      <c r="B58" s="66" t="s">
        <v>164</v>
      </c>
      <c r="C58" s="67" t="s">
        <v>37</v>
      </c>
      <c r="D58" s="3" t="s">
        <v>31</v>
      </c>
      <c r="E58" s="68">
        <v>10.53</v>
      </c>
      <c r="F58" s="52"/>
      <c r="G58" s="69" t="str" cm="1">
        <f t="array" ref="G58">numtext(F58)</f>
        <v>CERO PESOS 00/100 M.N.</v>
      </c>
      <c r="H58" s="41">
        <f t="shared" si="2"/>
        <v>0</v>
      </c>
    </row>
    <row r="59" spans="2:8" ht="45">
      <c r="B59" s="66" t="s">
        <v>165</v>
      </c>
      <c r="C59" s="67" t="s">
        <v>38</v>
      </c>
      <c r="D59" s="3" t="s">
        <v>31</v>
      </c>
      <c r="E59" s="68">
        <v>7.02</v>
      </c>
      <c r="F59" s="52"/>
      <c r="G59" s="69" t="str" cm="1">
        <f t="array" ref="G59">numtext(F59)</f>
        <v>CERO PESOS 00/100 M.N.</v>
      </c>
      <c r="H59" s="41">
        <f t="shared" si="2"/>
        <v>0</v>
      </c>
    </row>
    <row r="60" spans="2:8" ht="45">
      <c r="B60" s="66" t="s">
        <v>166</v>
      </c>
      <c r="C60" s="67" t="s">
        <v>39</v>
      </c>
      <c r="D60" s="3" t="s">
        <v>31</v>
      </c>
      <c r="E60" s="68">
        <v>21.78</v>
      </c>
      <c r="F60" s="52"/>
      <c r="G60" s="69" t="str" cm="1">
        <f t="array" ref="G60">numtext(F60)</f>
        <v>CERO PESOS 00/100 M.N.</v>
      </c>
      <c r="H60" s="41">
        <f t="shared" si="2"/>
        <v>0</v>
      </c>
    </row>
    <row r="61" spans="2:8" ht="45">
      <c r="B61" s="66" t="s">
        <v>167</v>
      </c>
      <c r="C61" s="67" t="s">
        <v>59</v>
      </c>
      <c r="D61" s="3" t="s">
        <v>32</v>
      </c>
      <c r="E61" s="68">
        <v>87.13</v>
      </c>
      <c r="F61" s="52"/>
      <c r="G61" s="69" t="str" cm="1">
        <f t="array" ref="G61">numtext(F61)</f>
        <v>CERO PESOS 00/100 M.N.</v>
      </c>
      <c r="H61" s="41">
        <f t="shared" si="2"/>
        <v>0</v>
      </c>
    </row>
    <row r="62" spans="2:8" ht="15">
      <c r="B62" s="47" t="s">
        <v>279</v>
      </c>
      <c r="C62" s="74" t="s">
        <v>116</v>
      </c>
      <c r="D62" s="71"/>
      <c r="E62" s="68">
        <v>0</v>
      </c>
      <c r="F62" s="52"/>
      <c r="G62" s="75"/>
      <c r="H62" s="76">
        <f>SUM(H63:H79)</f>
        <v>0</v>
      </c>
    </row>
    <row r="63" spans="1:8" ht="45">
      <c r="A63" s="77"/>
      <c r="B63" s="66" t="s">
        <v>168</v>
      </c>
      <c r="C63" s="67" t="s">
        <v>113</v>
      </c>
      <c r="D63" s="71" t="s">
        <v>31</v>
      </c>
      <c r="E63" s="72">
        <v>27.94</v>
      </c>
      <c r="F63" s="52"/>
      <c r="G63" s="69" t="str" cm="1">
        <f t="array" ref="G63">numtext(F63)</f>
        <v>CERO PESOS 00/100 M.N.</v>
      </c>
      <c r="H63" s="41">
        <f t="shared" si="3" ref="H63:H79">+ROUND(F63*E63,2)</f>
        <v>0</v>
      </c>
    </row>
    <row r="64" spans="1:8" ht="45">
      <c r="A64" s="77"/>
      <c r="B64" s="66" t="s">
        <v>169</v>
      </c>
      <c r="C64" s="67" t="s">
        <v>287</v>
      </c>
      <c r="D64" s="71" t="s">
        <v>31</v>
      </c>
      <c r="E64" s="72">
        <v>27.94</v>
      </c>
      <c r="F64" s="52"/>
      <c r="G64" s="69" t="str" cm="1">
        <f t="array" ref="G64">numtext(F64)</f>
        <v>CERO PESOS 00/100 M.N.</v>
      </c>
      <c r="H64" s="41">
        <f t="shared" si="3"/>
        <v>0</v>
      </c>
    </row>
    <row r="65" spans="1:8" ht="45">
      <c r="A65" s="77"/>
      <c r="B65" s="66" t="s">
        <v>170</v>
      </c>
      <c r="C65" s="67" t="s">
        <v>117</v>
      </c>
      <c r="D65" s="71" t="s">
        <v>31</v>
      </c>
      <c r="E65" s="72">
        <v>1.95</v>
      </c>
      <c r="F65" s="52"/>
      <c r="G65" s="69" t="str" cm="1">
        <f t="array" ref="G65">numtext(F65)</f>
        <v>CERO PESOS 00/100 M.N.</v>
      </c>
      <c r="H65" s="41">
        <f t="shared" si="3"/>
        <v>0</v>
      </c>
    </row>
    <row r="66" spans="1:8" ht="45">
      <c r="A66" s="77"/>
      <c r="B66" s="66" t="s">
        <v>171</v>
      </c>
      <c r="C66" s="67" t="s">
        <v>44</v>
      </c>
      <c r="D66" s="71" t="s">
        <v>29</v>
      </c>
      <c r="E66" s="72">
        <v>168.09</v>
      </c>
      <c r="F66" s="52"/>
      <c r="G66" s="69" t="str" cm="1">
        <f t="array" ref="G66">numtext(F66)</f>
        <v>CERO PESOS 00/100 M.N.</v>
      </c>
      <c r="H66" s="41">
        <f t="shared" si="3"/>
        <v>0</v>
      </c>
    </row>
    <row r="67" spans="1:8" ht="45">
      <c r="A67" s="77"/>
      <c r="B67" s="66" t="s">
        <v>172</v>
      </c>
      <c r="C67" s="67" t="s">
        <v>118</v>
      </c>
      <c r="D67" s="71" t="s">
        <v>30</v>
      </c>
      <c r="E67" s="72">
        <v>24.21</v>
      </c>
      <c r="F67" s="52"/>
      <c r="G67" s="69" t="str" cm="1">
        <f t="array" ref="G67">numtext(F67)</f>
        <v>CERO PESOS 00/100 M.N.</v>
      </c>
      <c r="H67" s="41">
        <f t="shared" si="3"/>
        <v>0</v>
      </c>
    </row>
    <row r="68" spans="1:8" ht="30">
      <c r="A68" s="77"/>
      <c r="B68" s="66" t="s">
        <v>173</v>
      </c>
      <c r="C68" s="67" t="s">
        <v>119</v>
      </c>
      <c r="D68" s="71" t="s">
        <v>31</v>
      </c>
      <c r="E68" s="72">
        <v>2.83</v>
      </c>
      <c r="F68" s="52"/>
      <c r="G68" s="69" t="str" cm="1">
        <f t="array" ref="G68">numtext(F68)</f>
        <v>CERO PESOS 00/100 M.N.</v>
      </c>
      <c r="H68" s="41">
        <f t="shared" si="3"/>
        <v>0</v>
      </c>
    </row>
    <row r="69" spans="1:8" ht="30">
      <c r="A69" s="77"/>
      <c r="B69" s="66" t="s">
        <v>174</v>
      </c>
      <c r="C69" s="67" t="s">
        <v>120</v>
      </c>
      <c r="D69" s="71" t="s">
        <v>30</v>
      </c>
      <c r="E69" s="72">
        <v>34.50</v>
      </c>
      <c r="F69" s="52"/>
      <c r="G69" s="69" t="str" cm="1">
        <f t="array" ref="G69">numtext(F69)</f>
        <v>CERO PESOS 00/100 M.N.</v>
      </c>
      <c r="H69" s="41">
        <f t="shared" si="3"/>
        <v>0</v>
      </c>
    </row>
    <row r="70" spans="1:8" ht="45">
      <c r="A70" s="77"/>
      <c r="B70" s="66" t="s">
        <v>175</v>
      </c>
      <c r="C70" s="67" t="s">
        <v>121</v>
      </c>
      <c r="D70" s="71" t="s">
        <v>30</v>
      </c>
      <c r="E70" s="72">
        <v>37.14</v>
      </c>
      <c r="F70" s="52"/>
      <c r="G70" s="69" t="str" cm="1">
        <f t="array" ref="G70">numtext(F70)</f>
        <v>CERO PESOS 00/100 M.N.</v>
      </c>
      <c r="H70" s="41">
        <f t="shared" si="3"/>
        <v>0</v>
      </c>
    </row>
    <row r="71" spans="1:8" ht="45">
      <c r="A71" s="77"/>
      <c r="B71" s="66" t="s">
        <v>176</v>
      </c>
      <c r="C71" s="67" t="s">
        <v>122</v>
      </c>
      <c r="D71" s="71" t="s">
        <v>28</v>
      </c>
      <c r="E71" s="72">
        <v>26.72</v>
      </c>
      <c r="F71" s="52"/>
      <c r="G71" s="69" t="str" cm="1">
        <f t="array" ref="G71">numtext(F71)</f>
        <v>CERO PESOS 00/100 M.N.</v>
      </c>
      <c r="H71" s="41">
        <f t="shared" si="3"/>
        <v>0</v>
      </c>
    </row>
    <row r="72" spans="1:8" ht="60">
      <c r="A72" s="77"/>
      <c r="B72" s="66" t="s">
        <v>177</v>
      </c>
      <c r="C72" s="67" t="s">
        <v>123</v>
      </c>
      <c r="D72" s="71" t="s">
        <v>28</v>
      </c>
      <c r="E72" s="72">
        <v>35.36</v>
      </c>
      <c r="F72" s="52"/>
      <c r="G72" s="69" t="str" cm="1">
        <f t="array" ref="G72">numtext(F72)</f>
        <v>CERO PESOS 00/100 M.N.</v>
      </c>
      <c r="H72" s="41">
        <f t="shared" si="3"/>
        <v>0</v>
      </c>
    </row>
    <row r="73" spans="1:8" ht="60">
      <c r="A73" s="77"/>
      <c r="B73" s="66" t="s">
        <v>178</v>
      </c>
      <c r="C73" s="67" t="s">
        <v>124</v>
      </c>
      <c r="D73" s="71" t="s">
        <v>29</v>
      </c>
      <c r="E73" s="72">
        <v>790.40</v>
      </c>
      <c r="F73" s="52"/>
      <c r="G73" s="69" t="str" cm="1">
        <f t="array" ref="G73">numtext(F73)</f>
        <v>CERO PESOS 00/100 M.N.</v>
      </c>
      <c r="H73" s="41">
        <f t="shared" si="3"/>
        <v>0</v>
      </c>
    </row>
    <row r="74" spans="1:8" ht="45">
      <c r="A74" s="77"/>
      <c r="B74" s="66" t="s">
        <v>179</v>
      </c>
      <c r="C74" s="67" t="s">
        <v>125</v>
      </c>
      <c r="D74" s="71" t="s">
        <v>21</v>
      </c>
      <c r="E74" s="72">
        <v>4</v>
      </c>
      <c r="F74" s="52"/>
      <c r="G74" s="69" t="str" cm="1">
        <f t="array" ref="G74">numtext(F74)</f>
        <v>CERO PESOS 00/100 M.N.</v>
      </c>
      <c r="H74" s="41">
        <f t="shared" si="3"/>
        <v>0</v>
      </c>
    </row>
    <row r="75" spans="1:8" ht="45">
      <c r="A75" s="77"/>
      <c r="B75" s="66" t="s">
        <v>180</v>
      </c>
      <c r="C75" s="67" t="s">
        <v>126</v>
      </c>
      <c r="D75" s="71" t="s">
        <v>21</v>
      </c>
      <c r="E75" s="72">
        <v>3</v>
      </c>
      <c r="F75" s="52"/>
      <c r="G75" s="69" t="str" cm="1">
        <f t="array" ref="G75">numtext(F75)</f>
        <v>CERO PESOS 00/100 M.N.</v>
      </c>
      <c r="H75" s="41">
        <f t="shared" si="3"/>
        <v>0</v>
      </c>
    </row>
    <row r="76" spans="1:8" ht="45">
      <c r="A76" s="77"/>
      <c r="B76" s="66" t="s">
        <v>181</v>
      </c>
      <c r="C76" s="67" t="s">
        <v>37</v>
      </c>
      <c r="D76" s="71" t="s">
        <v>31</v>
      </c>
      <c r="E76" s="72">
        <v>12.79</v>
      </c>
      <c r="F76" s="52"/>
      <c r="G76" s="69" t="str" cm="1">
        <f t="array" ref="G76">numtext(F76)</f>
        <v>CERO PESOS 00/100 M.N.</v>
      </c>
      <c r="H76" s="41">
        <f t="shared" si="3"/>
        <v>0</v>
      </c>
    </row>
    <row r="77" spans="1:8" ht="45">
      <c r="A77" s="77"/>
      <c r="B77" s="66" t="s">
        <v>268</v>
      </c>
      <c r="C77" s="67" t="s">
        <v>38</v>
      </c>
      <c r="D77" s="71" t="s">
        <v>31</v>
      </c>
      <c r="E77" s="72">
        <v>8.53</v>
      </c>
      <c r="F77" s="52"/>
      <c r="G77" s="69" t="str" cm="1">
        <f t="array" ref="G77">numtext(F77)</f>
        <v>CERO PESOS 00/100 M.N.</v>
      </c>
      <c r="H77" s="41">
        <f t="shared" si="3"/>
        <v>0</v>
      </c>
    </row>
    <row r="78" spans="1:8" ht="45">
      <c r="A78" s="77"/>
      <c r="B78" s="66" t="s">
        <v>269</v>
      </c>
      <c r="C78" s="67" t="s">
        <v>39</v>
      </c>
      <c r="D78" s="71" t="s">
        <v>31</v>
      </c>
      <c r="E78" s="72">
        <v>47.36</v>
      </c>
      <c r="F78" s="52"/>
      <c r="G78" s="69" t="str" cm="1">
        <f t="array" ref="G78">numtext(F78)</f>
        <v>CERO PESOS 00/100 M.N.</v>
      </c>
      <c r="H78" s="41">
        <f t="shared" si="3"/>
        <v>0</v>
      </c>
    </row>
    <row r="79" spans="1:8" ht="45">
      <c r="A79" s="77"/>
      <c r="B79" s="66" t="s">
        <v>270</v>
      </c>
      <c r="C79" s="67" t="s">
        <v>59</v>
      </c>
      <c r="D79" s="71" t="s">
        <v>32</v>
      </c>
      <c r="E79" s="72">
        <v>189.43</v>
      </c>
      <c r="F79" s="52"/>
      <c r="G79" s="69" t="str" cm="1">
        <f t="array" ref="G79">numtext(F79)</f>
        <v>CERO PESOS 00/100 M.N.</v>
      </c>
      <c r="H79" s="41">
        <f t="shared" si="3"/>
        <v>0</v>
      </c>
    </row>
    <row r="80" spans="2:8" ht="15">
      <c r="B80" s="47" t="s">
        <v>280</v>
      </c>
      <c r="C80" s="74" t="s">
        <v>127</v>
      </c>
      <c r="D80" s="71"/>
      <c r="E80" s="68">
        <v>0</v>
      </c>
      <c r="F80" s="52"/>
      <c r="G80" s="75"/>
      <c r="H80" s="76">
        <f>SUM(H81:H85)</f>
        <v>0</v>
      </c>
    </row>
    <row r="81" spans="1:8" ht="45">
      <c r="A81" s="77"/>
      <c r="B81" s="66" t="s">
        <v>271</v>
      </c>
      <c r="C81" s="67" t="s">
        <v>128</v>
      </c>
      <c r="D81" s="71" t="s">
        <v>21</v>
      </c>
      <c r="E81" s="72">
        <v>4</v>
      </c>
      <c r="F81" s="52"/>
      <c r="G81" s="69" t="str" cm="1">
        <f t="array" ref="G81">numtext(F81)</f>
        <v>CERO PESOS 00/100 M.N.</v>
      </c>
      <c r="H81" s="41">
        <f>+ROUND(F81*E81,2)</f>
        <v>0</v>
      </c>
    </row>
    <row r="82" spans="1:8" ht="45">
      <c r="A82" s="77"/>
      <c r="B82" s="66" t="s">
        <v>272</v>
      </c>
      <c r="C82" s="67" t="s">
        <v>129</v>
      </c>
      <c r="D82" s="71" t="s">
        <v>21</v>
      </c>
      <c r="E82" s="72">
        <v>4</v>
      </c>
      <c r="F82" s="52"/>
      <c r="G82" s="69" t="str" cm="1">
        <f t="array" ref="G82">numtext(F82)</f>
        <v>CERO PESOS 00/100 M.N.</v>
      </c>
      <c r="H82" s="41">
        <f>+ROUND(F82*E82,2)</f>
        <v>0</v>
      </c>
    </row>
    <row r="83" spans="1:8" ht="30">
      <c r="A83" s="77"/>
      <c r="B83" s="66" t="s">
        <v>273</v>
      </c>
      <c r="C83" s="67" t="s">
        <v>130</v>
      </c>
      <c r="D83" s="71" t="s">
        <v>21</v>
      </c>
      <c r="E83" s="72">
        <v>4</v>
      </c>
      <c r="F83" s="52"/>
      <c r="G83" s="69" t="str" cm="1">
        <f t="array" ref="G83">numtext(F83)</f>
        <v>CERO PESOS 00/100 M.N.</v>
      </c>
      <c r="H83" s="41">
        <f>+ROUND(F83*E83,2)</f>
        <v>0</v>
      </c>
    </row>
    <row r="84" spans="1:8" ht="30">
      <c r="A84" s="77"/>
      <c r="B84" s="66" t="s">
        <v>274</v>
      </c>
      <c r="C84" s="67" t="s">
        <v>131</v>
      </c>
      <c r="D84" s="71" t="s">
        <v>21</v>
      </c>
      <c r="E84" s="72">
        <v>4</v>
      </c>
      <c r="F84" s="52"/>
      <c r="G84" s="69" t="str" cm="1">
        <f t="array" ref="G84">numtext(F84)</f>
        <v>CERO PESOS 00/100 M.N.</v>
      </c>
      <c r="H84" s="41">
        <f>+ROUND(F84*E84,2)</f>
        <v>0</v>
      </c>
    </row>
    <row r="85" spans="1:8" ht="30">
      <c r="A85" s="77"/>
      <c r="B85" s="66" t="s">
        <v>275</v>
      </c>
      <c r="C85" s="67" t="s">
        <v>132</v>
      </c>
      <c r="D85" s="71" t="s">
        <v>21</v>
      </c>
      <c r="E85" s="72">
        <v>4</v>
      </c>
      <c r="F85" s="52"/>
      <c r="G85" s="69" t="str" cm="1">
        <f t="array" ref="G85">numtext(F85)</f>
        <v>CERO PESOS 00/100 M.N.</v>
      </c>
      <c r="H85" s="41">
        <f>+ROUND(F85*E85,2)</f>
        <v>0</v>
      </c>
    </row>
    <row r="86" spans="2:8" ht="15">
      <c r="B86" s="44" t="s">
        <v>73</v>
      </c>
      <c r="C86" s="44" t="s">
        <v>34</v>
      </c>
      <c r="D86" s="45"/>
      <c r="E86" s="46">
        <v>0</v>
      </c>
      <c r="F86" s="52"/>
      <c r="G86" s="70"/>
      <c r="H86" s="51">
        <f>+H87+H98+H110</f>
        <v>0</v>
      </c>
    </row>
    <row r="87" spans="2:8" ht="15">
      <c r="B87" s="73" t="s">
        <v>74</v>
      </c>
      <c r="C87" s="74" t="s">
        <v>112</v>
      </c>
      <c r="D87" s="71"/>
      <c r="E87" s="68">
        <v>0</v>
      </c>
      <c r="F87" s="52"/>
      <c r="G87" s="75"/>
      <c r="H87" s="76">
        <f>SUM(H88:H97)</f>
        <v>0</v>
      </c>
    </row>
    <row r="88" spans="1:8" ht="60">
      <c r="A88" s="77"/>
      <c r="B88" s="66" t="s">
        <v>276</v>
      </c>
      <c r="C88" s="67" t="s">
        <v>57</v>
      </c>
      <c r="D88" s="71" t="s">
        <v>28</v>
      </c>
      <c r="E88" s="72">
        <v>180</v>
      </c>
      <c r="F88" s="52"/>
      <c r="G88" s="69" t="str" cm="1">
        <f t="array" ref="G88">numtext(F88)</f>
        <v>CERO PESOS 00/100 M.N.</v>
      </c>
      <c r="H88" s="41">
        <f t="shared" si="4" ref="H88:H97">+ROUND(F88*E88,2)</f>
        <v>0</v>
      </c>
    </row>
    <row r="89" spans="1:8" ht="45">
      <c r="A89" s="77"/>
      <c r="B89" s="66" t="s">
        <v>182</v>
      </c>
      <c r="C89" s="67" t="s">
        <v>113</v>
      </c>
      <c r="D89" s="71" t="s">
        <v>31</v>
      </c>
      <c r="E89" s="72">
        <v>86.40</v>
      </c>
      <c r="F89" s="52"/>
      <c r="G89" s="69" t="str" cm="1">
        <f t="array" ref="G89">numtext(F89)</f>
        <v>CERO PESOS 00/100 M.N.</v>
      </c>
      <c r="H89" s="41">
        <f t="shared" si="4"/>
        <v>0</v>
      </c>
    </row>
    <row r="90" spans="1:8" ht="45">
      <c r="A90" s="77"/>
      <c r="B90" s="66" t="s">
        <v>183</v>
      </c>
      <c r="C90" s="67" t="s">
        <v>287</v>
      </c>
      <c r="D90" s="71" t="s">
        <v>31</v>
      </c>
      <c r="E90" s="72">
        <v>86.40</v>
      </c>
      <c r="F90" s="52"/>
      <c r="G90" s="69" t="str" cm="1">
        <f t="array" ref="G90">numtext(F90)</f>
        <v>CERO PESOS 00/100 M.N.</v>
      </c>
      <c r="H90" s="41">
        <f t="shared" si="4"/>
        <v>0</v>
      </c>
    </row>
    <row r="91" spans="1:8" ht="60">
      <c r="A91" s="77"/>
      <c r="B91" s="66" t="s">
        <v>184</v>
      </c>
      <c r="C91" s="67" t="s">
        <v>114</v>
      </c>
      <c r="D91" s="71" t="s">
        <v>31</v>
      </c>
      <c r="E91" s="72">
        <v>14.40</v>
      </c>
      <c r="F91" s="52"/>
      <c r="G91" s="69" t="str" cm="1">
        <f t="array" ref="G91">numtext(F91)</f>
        <v>CERO PESOS 00/100 M.N.</v>
      </c>
      <c r="H91" s="41">
        <f t="shared" si="4"/>
        <v>0</v>
      </c>
    </row>
    <row r="92" spans="1:8" ht="30">
      <c r="A92" s="77"/>
      <c r="B92" s="66" t="s">
        <v>185</v>
      </c>
      <c r="C92" s="67" t="s">
        <v>139</v>
      </c>
      <c r="D92" s="71" t="s">
        <v>28</v>
      </c>
      <c r="E92" s="72">
        <v>180</v>
      </c>
      <c r="F92" s="52"/>
      <c r="G92" s="69" t="str" cm="1">
        <f t="array" ref="G92">numtext(F92)</f>
        <v>CERO PESOS 00/100 M.N.</v>
      </c>
      <c r="H92" s="41">
        <f t="shared" si="4"/>
        <v>0</v>
      </c>
    </row>
    <row r="93" spans="1:8" ht="45">
      <c r="A93" s="77"/>
      <c r="B93" s="66" t="s">
        <v>186</v>
      </c>
      <c r="C93" s="67" t="s">
        <v>36</v>
      </c>
      <c r="D93" s="71" t="s">
        <v>31</v>
      </c>
      <c r="E93" s="72">
        <v>56.26</v>
      </c>
      <c r="F93" s="52"/>
      <c r="G93" s="69" t="str" cm="1">
        <f t="array" ref="G93">numtext(F93)</f>
        <v>CERO PESOS 00/100 M.N.</v>
      </c>
      <c r="H93" s="41">
        <f t="shared" si="4"/>
        <v>0</v>
      </c>
    </row>
    <row r="94" spans="1:8" ht="45">
      <c r="A94" s="77"/>
      <c r="B94" s="66" t="s">
        <v>187</v>
      </c>
      <c r="C94" s="67" t="s">
        <v>37</v>
      </c>
      <c r="D94" s="71" t="s">
        <v>31</v>
      </c>
      <c r="E94" s="72">
        <v>83.72</v>
      </c>
      <c r="F94" s="52"/>
      <c r="G94" s="69" t="str" cm="1">
        <f t="array" ref="G94">numtext(F94)</f>
        <v>CERO PESOS 00/100 M.N.</v>
      </c>
      <c r="H94" s="41">
        <f t="shared" si="4"/>
        <v>0</v>
      </c>
    </row>
    <row r="95" spans="1:8" ht="45">
      <c r="A95" s="77"/>
      <c r="B95" s="66" t="s">
        <v>188</v>
      </c>
      <c r="C95" s="67" t="s">
        <v>38</v>
      </c>
      <c r="D95" s="71" t="s">
        <v>31</v>
      </c>
      <c r="E95" s="72">
        <v>9.3</v>
      </c>
      <c r="F95" s="52"/>
      <c r="G95" s="69" t="str" cm="1">
        <f t="array" ref="G95">numtext(F95)</f>
        <v>CERO PESOS 00/100 M.N.</v>
      </c>
      <c r="H95" s="41">
        <f t="shared" si="4"/>
        <v>0</v>
      </c>
    </row>
    <row r="96" spans="1:8" ht="45">
      <c r="A96" s="77"/>
      <c r="B96" s="66" t="s">
        <v>189</v>
      </c>
      <c r="C96" s="67" t="s">
        <v>39</v>
      </c>
      <c r="D96" s="71" t="s">
        <v>31</v>
      </c>
      <c r="E96" s="72">
        <v>163.50</v>
      </c>
      <c r="F96" s="52"/>
      <c r="G96" s="69" t="str" cm="1">
        <f t="array" ref="G96">numtext(F96)</f>
        <v>CERO PESOS 00/100 M.N.</v>
      </c>
      <c r="H96" s="41">
        <f t="shared" si="4"/>
        <v>0</v>
      </c>
    </row>
    <row r="97" spans="1:8" ht="45">
      <c r="A97" s="77"/>
      <c r="B97" s="66" t="s">
        <v>190</v>
      </c>
      <c r="C97" s="67" t="s">
        <v>59</v>
      </c>
      <c r="D97" s="71" t="s">
        <v>32</v>
      </c>
      <c r="E97" s="72">
        <v>653.99</v>
      </c>
      <c r="F97" s="52"/>
      <c r="G97" s="69" t="str" cm="1">
        <f t="array" ref="G97">numtext(F97)</f>
        <v>CERO PESOS 00/100 M.N.</v>
      </c>
      <c r="H97" s="41">
        <f t="shared" si="4"/>
        <v>0</v>
      </c>
    </row>
    <row r="98" spans="2:8" ht="15">
      <c r="B98" s="73" t="s">
        <v>261</v>
      </c>
      <c r="C98" s="47" t="s">
        <v>40</v>
      </c>
      <c r="D98" s="45"/>
      <c r="E98" s="46">
        <v>0</v>
      </c>
      <c r="F98" s="52"/>
      <c r="G98" s="70"/>
      <c r="H98" s="53">
        <f>SUM(H99:H109)</f>
        <v>0</v>
      </c>
    </row>
    <row r="99" spans="2:8" ht="45">
      <c r="B99" s="66" t="s">
        <v>191</v>
      </c>
      <c r="C99" s="67" t="s">
        <v>81</v>
      </c>
      <c r="D99" s="3" t="s">
        <v>31</v>
      </c>
      <c r="E99" s="68">
        <v>50.40</v>
      </c>
      <c r="F99" s="52"/>
      <c r="G99" s="69" t="str" cm="1">
        <f t="array" ref="G99">numtext(F99)</f>
        <v>CERO PESOS 00/100 M.N.</v>
      </c>
      <c r="H99" s="41">
        <f t="shared" si="5" ref="H99:H109">+ROUND(F99*E99,2)</f>
        <v>0</v>
      </c>
    </row>
    <row r="100" spans="2:8" ht="30">
      <c r="B100" s="66" t="s">
        <v>192</v>
      </c>
      <c r="C100" s="67" t="s">
        <v>82</v>
      </c>
      <c r="D100" s="3" t="s">
        <v>31</v>
      </c>
      <c r="E100" s="68">
        <v>5.04</v>
      </c>
      <c r="F100" s="52"/>
      <c r="G100" s="69" t="str" cm="1">
        <f t="array" ref="G100">numtext(F100)</f>
        <v>CERO PESOS 00/100 M.N.</v>
      </c>
      <c r="H100" s="41">
        <f t="shared" si="5"/>
        <v>0</v>
      </c>
    </row>
    <row r="101" spans="2:8" ht="30">
      <c r="B101" s="66" t="s">
        <v>193</v>
      </c>
      <c r="C101" s="67" t="s">
        <v>42</v>
      </c>
      <c r="D101" s="3" t="s">
        <v>28</v>
      </c>
      <c r="E101" s="68">
        <v>72</v>
      </c>
      <c r="F101" s="52"/>
      <c r="G101" s="69" t="str" cm="1">
        <f t="array" ref="G101">numtext(F101)</f>
        <v>CERO PESOS 00/100 M.N.</v>
      </c>
      <c r="H101" s="41">
        <f t="shared" si="5"/>
        <v>0</v>
      </c>
    </row>
    <row r="102" spans="2:8" ht="45">
      <c r="B102" s="66" t="s">
        <v>194</v>
      </c>
      <c r="C102" s="67" t="s">
        <v>36</v>
      </c>
      <c r="D102" s="3" t="s">
        <v>31</v>
      </c>
      <c r="E102" s="68">
        <v>17.65</v>
      </c>
      <c r="F102" s="52"/>
      <c r="G102" s="69" t="str" cm="1">
        <f t="array" ref="G102">numtext(F102)</f>
        <v>CERO PESOS 00/100 M.N.</v>
      </c>
      <c r="H102" s="41">
        <f t="shared" si="5"/>
        <v>0</v>
      </c>
    </row>
    <row r="103" spans="2:8" ht="30">
      <c r="B103" s="66" t="s">
        <v>195</v>
      </c>
      <c r="C103" s="67" t="s">
        <v>43</v>
      </c>
      <c r="D103" s="3" t="s">
        <v>21</v>
      </c>
      <c r="E103" s="68">
        <v>12</v>
      </c>
      <c r="F103" s="52"/>
      <c r="G103" s="69" t="str" cm="1">
        <f t="array" ref="G103">numtext(F103)</f>
        <v>CERO PESOS 00/100 M.N.</v>
      </c>
      <c r="H103" s="41">
        <f t="shared" si="5"/>
        <v>0</v>
      </c>
    </row>
    <row r="104" spans="2:8" ht="30">
      <c r="B104" s="66" t="s">
        <v>196</v>
      </c>
      <c r="C104" s="67" t="s">
        <v>136</v>
      </c>
      <c r="D104" s="3" t="s">
        <v>21</v>
      </c>
      <c r="E104" s="68">
        <v>12</v>
      </c>
      <c r="F104" s="52"/>
      <c r="G104" s="69" t="str" cm="1">
        <f t="array" ref="G104">numtext(F104)</f>
        <v>CERO PESOS 00/100 M.N.</v>
      </c>
      <c r="H104" s="41">
        <f t="shared" si="5"/>
        <v>0</v>
      </c>
    </row>
    <row r="105" spans="2:8" ht="45">
      <c r="B105" s="66" t="s">
        <v>197</v>
      </c>
      <c r="C105" s="67" t="s">
        <v>37</v>
      </c>
      <c r="D105" s="3" t="s">
        <v>31</v>
      </c>
      <c r="E105" s="68">
        <v>16.56</v>
      </c>
      <c r="F105" s="52"/>
      <c r="G105" s="69" t="str" cm="1">
        <f t="array" ref="G105">numtext(F105)</f>
        <v>CERO PESOS 00/100 M.N.</v>
      </c>
      <c r="H105" s="41">
        <f t="shared" si="5"/>
        <v>0</v>
      </c>
    </row>
    <row r="106" spans="2:8" ht="45">
      <c r="B106" s="66" t="s">
        <v>198</v>
      </c>
      <c r="C106" s="67" t="s">
        <v>38</v>
      </c>
      <c r="D106" s="3" t="s">
        <v>31</v>
      </c>
      <c r="E106" s="68">
        <v>11.04</v>
      </c>
      <c r="F106" s="52"/>
      <c r="G106" s="69" t="str" cm="1">
        <f t="array" ref="G106">numtext(F106)</f>
        <v>CERO PESOS 00/100 M.N.</v>
      </c>
      <c r="H106" s="41">
        <f t="shared" si="5"/>
        <v>0</v>
      </c>
    </row>
    <row r="107" spans="2:8" ht="45">
      <c r="B107" s="66" t="s">
        <v>199</v>
      </c>
      <c r="C107" s="67" t="s">
        <v>39</v>
      </c>
      <c r="D107" s="3" t="s">
        <v>31</v>
      </c>
      <c r="E107" s="68">
        <v>39.36</v>
      </c>
      <c r="F107" s="52"/>
      <c r="G107" s="69" t="str" cm="1">
        <f t="array" ref="G107">numtext(F107)</f>
        <v>CERO PESOS 00/100 M.N.</v>
      </c>
      <c r="H107" s="41">
        <f t="shared" si="5"/>
        <v>0</v>
      </c>
    </row>
    <row r="108" spans="2:8" ht="45">
      <c r="B108" s="66" t="s">
        <v>200</v>
      </c>
      <c r="C108" s="67" t="s">
        <v>59</v>
      </c>
      <c r="D108" s="3" t="s">
        <v>32</v>
      </c>
      <c r="E108" s="68">
        <v>157.44</v>
      </c>
      <c r="F108" s="52"/>
      <c r="G108" s="69" t="str" cm="1">
        <f t="array" ref="G108">numtext(F108)</f>
        <v>CERO PESOS 00/100 M.N.</v>
      </c>
      <c r="H108" s="41">
        <f t="shared" si="5"/>
        <v>0</v>
      </c>
    </row>
    <row r="109" spans="2:8" ht="105">
      <c r="B109" s="66" t="s">
        <v>201</v>
      </c>
      <c r="C109" s="67" t="s">
        <v>83</v>
      </c>
      <c r="D109" s="3" t="s">
        <v>21</v>
      </c>
      <c r="E109" s="68">
        <v>12</v>
      </c>
      <c r="F109" s="52"/>
      <c r="G109" s="69" t="str" cm="1">
        <f t="array" ref="G109">numtext(F109)</f>
        <v>CERO PESOS 00/100 M.N.</v>
      </c>
      <c r="H109" s="41">
        <f t="shared" si="5"/>
        <v>0</v>
      </c>
    </row>
    <row r="110" spans="2:8" ht="15">
      <c r="B110" s="47" t="s">
        <v>262</v>
      </c>
      <c r="C110" s="47" t="s">
        <v>56</v>
      </c>
      <c r="D110" s="45"/>
      <c r="E110" s="46">
        <v>0</v>
      </c>
      <c r="F110" s="52"/>
      <c r="G110" s="70"/>
      <c r="H110" s="53">
        <f>SUM(H111:H121)</f>
        <v>0</v>
      </c>
    </row>
    <row r="111" spans="2:8" ht="90">
      <c r="B111" s="66" t="s">
        <v>202</v>
      </c>
      <c r="C111" s="67" t="s">
        <v>84</v>
      </c>
      <c r="D111" s="3" t="s">
        <v>21</v>
      </c>
      <c r="E111" s="68">
        <v>2</v>
      </c>
      <c r="F111" s="52"/>
      <c r="G111" s="69" t="str" cm="1">
        <f t="array" ref="G111">numtext(F111)</f>
        <v>CERO PESOS 00/100 M.N.</v>
      </c>
      <c r="H111" s="41">
        <f t="shared" si="6" ref="H111:H121">+ROUND(F111*E111,2)</f>
        <v>0</v>
      </c>
    </row>
    <row r="112" spans="2:8" ht="45">
      <c r="B112" s="66" t="s">
        <v>203</v>
      </c>
      <c r="C112" s="67" t="s">
        <v>60</v>
      </c>
      <c r="D112" s="71" t="s">
        <v>31</v>
      </c>
      <c r="E112" s="68">
        <v>42.01</v>
      </c>
      <c r="F112" s="52"/>
      <c r="G112" s="69" t="str" cm="1">
        <f t="array" ref="G112">numtext(F112)</f>
        <v>CERO PESOS 00/100 M.N.</v>
      </c>
      <c r="H112" s="41">
        <f t="shared" si="6"/>
        <v>0</v>
      </c>
    </row>
    <row r="113" spans="1:8" ht="30">
      <c r="A113" s="77"/>
      <c r="B113" s="66" t="s">
        <v>204</v>
      </c>
      <c r="C113" s="67" t="s">
        <v>133</v>
      </c>
      <c r="D113" s="71" t="s">
        <v>30</v>
      </c>
      <c r="E113" s="72">
        <v>7.30</v>
      </c>
      <c r="F113" s="52"/>
      <c r="G113" s="69" t="str" cm="1">
        <f t="array" ref="G113">numtext(F113)</f>
        <v>CERO PESOS 00/100 M.N.</v>
      </c>
      <c r="H113" s="41">
        <f t="shared" si="6"/>
        <v>0</v>
      </c>
    </row>
    <row r="114" spans="1:8" ht="30">
      <c r="A114" s="77"/>
      <c r="B114" s="66" t="s">
        <v>205</v>
      </c>
      <c r="C114" s="67" t="s">
        <v>120</v>
      </c>
      <c r="D114" s="71" t="s">
        <v>30</v>
      </c>
      <c r="E114" s="72">
        <v>33.36</v>
      </c>
      <c r="F114" s="52"/>
      <c r="G114" s="69" t="str" cm="1">
        <f t="array" ref="G114">numtext(F114)</f>
        <v>CERO PESOS 00/100 M.N.</v>
      </c>
      <c r="H114" s="41">
        <f t="shared" si="6"/>
        <v>0</v>
      </c>
    </row>
    <row r="115" spans="1:8" ht="45">
      <c r="A115" s="77"/>
      <c r="B115" s="66" t="s">
        <v>206</v>
      </c>
      <c r="C115" s="67" t="s">
        <v>121</v>
      </c>
      <c r="D115" s="71" t="s">
        <v>30</v>
      </c>
      <c r="E115" s="72">
        <v>25.45</v>
      </c>
      <c r="F115" s="52"/>
      <c r="G115" s="69" t="str" cm="1">
        <f t="array" ref="G115">numtext(F115)</f>
        <v>CERO PESOS 00/100 M.N.</v>
      </c>
      <c r="H115" s="41">
        <f t="shared" si="6"/>
        <v>0</v>
      </c>
    </row>
    <row r="116" spans="1:8" ht="45">
      <c r="A116" s="77"/>
      <c r="B116" s="66" t="s">
        <v>207</v>
      </c>
      <c r="C116" s="67" t="s">
        <v>37</v>
      </c>
      <c r="D116" s="71" t="s">
        <v>31</v>
      </c>
      <c r="E116" s="72">
        <v>10.21</v>
      </c>
      <c r="F116" s="52"/>
      <c r="G116" s="69" t="str" cm="1">
        <f t="array" ref="G116">numtext(F116)</f>
        <v>CERO PESOS 00/100 M.N.</v>
      </c>
      <c r="H116" s="41">
        <f t="shared" si="6"/>
        <v>0</v>
      </c>
    </row>
    <row r="117" spans="1:8" ht="45">
      <c r="A117" s="77"/>
      <c r="B117" s="66" t="s">
        <v>208</v>
      </c>
      <c r="C117" s="67" t="s">
        <v>38</v>
      </c>
      <c r="D117" s="71" t="s">
        <v>31</v>
      </c>
      <c r="E117" s="72">
        <v>1.13</v>
      </c>
      <c r="F117" s="52"/>
      <c r="G117" s="69" t="str" cm="1">
        <f t="array" ref="G117">numtext(F117)</f>
        <v>CERO PESOS 00/100 M.N.</v>
      </c>
      <c r="H117" s="41">
        <f t="shared" si="6"/>
        <v>0</v>
      </c>
    </row>
    <row r="118" spans="1:8" ht="45">
      <c r="A118" s="77"/>
      <c r="B118" s="66" t="s">
        <v>288</v>
      </c>
      <c r="C118" s="67" t="s">
        <v>134</v>
      </c>
      <c r="D118" s="71" t="s">
        <v>21</v>
      </c>
      <c r="E118" s="72">
        <v>27</v>
      </c>
      <c r="F118" s="52"/>
      <c r="G118" s="69" t="str" cm="1">
        <f t="array" ref="G118">numtext(F118)</f>
        <v>CERO PESOS 00/100 M.N.</v>
      </c>
      <c r="H118" s="41">
        <f t="shared" si="6"/>
        <v>0</v>
      </c>
    </row>
    <row r="119" spans="1:8" ht="45">
      <c r="A119" s="77"/>
      <c r="B119" s="66" t="s">
        <v>209</v>
      </c>
      <c r="C119" s="67" t="s">
        <v>63</v>
      </c>
      <c r="D119" s="71" t="s">
        <v>21</v>
      </c>
      <c r="E119" s="72">
        <v>3</v>
      </c>
      <c r="F119" s="52"/>
      <c r="G119" s="69" t="str" cm="1">
        <f t="array" ref="G119">numtext(F119)</f>
        <v>CERO PESOS 00/100 M.N.</v>
      </c>
      <c r="H119" s="41">
        <f t="shared" si="6"/>
        <v>0</v>
      </c>
    </row>
    <row r="120" spans="1:8" ht="30">
      <c r="A120" s="77"/>
      <c r="B120" s="66" t="s">
        <v>210</v>
      </c>
      <c r="C120" s="67" t="s">
        <v>137</v>
      </c>
      <c r="D120" s="71" t="s">
        <v>21</v>
      </c>
      <c r="E120" s="72">
        <v>3</v>
      </c>
      <c r="F120" s="52"/>
      <c r="G120" s="69" t="str" cm="1">
        <f t="array" ref="G120">numtext(F120)</f>
        <v>CERO PESOS 00/100 M.N.</v>
      </c>
      <c r="H120" s="41">
        <f t="shared" si="6"/>
        <v>0</v>
      </c>
    </row>
    <row r="121" spans="1:8" ht="45">
      <c r="A121" s="77"/>
      <c r="B121" s="66" t="s">
        <v>211</v>
      </c>
      <c r="C121" s="67" t="s">
        <v>138</v>
      </c>
      <c r="D121" s="71" t="s">
        <v>21</v>
      </c>
      <c r="E121" s="72">
        <v>3</v>
      </c>
      <c r="F121" s="52"/>
      <c r="G121" s="69" t="str" cm="1">
        <f t="array" ref="G121">numtext(F121)</f>
        <v>CERO PESOS 00/100 M.N.</v>
      </c>
      <c r="H121" s="41">
        <f t="shared" si="6"/>
        <v>0</v>
      </c>
    </row>
    <row r="122" spans="2:8" ht="15">
      <c r="B122" s="44" t="s">
        <v>80</v>
      </c>
      <c r="C122" s="44" t="s">
        <v>54</v>
      </c>
      <c r="D122" s="45"/>
      <c r="E122" s="46">
        <v>0</v>
      </c>
      <c r="F122" s="52"/>
      <c r="G122" s="70"/>
      <c r="H122" s="51">
        <f>SUM(H123:H133)</f>
        <v>0</v>
      </c>
    </row>
    <row r="123" spans="2:8" ht="45">
      <c r="B123" s="66" t="s">
        <v>212</v>
      </c>
      <c r="C123" s="67" t="s">
        <v>51</v>
      </c>
      <c r="D123" s="3" t="s">
        <v>30</v>
      </c>
      <c r="E123" s="68">
        <v>467.17</v>
      </c>
      <c r="F123" s="52"/>
      <c r="G123" s="69" t="str" cm="1">
        <f t="array" ref="G123">numtext(F123)</f>
        <v>CERO PESOS 00/100 M.N.</v>
      </c>
      <c r="H123" s="41">
        <f t="shared" si="7" ref="H123:H133">+ROUND(F123*E123,2)</f>
        <v>0</v>
      </c>
    </row>
    <row r="124" spans="2:8" ht="45">
      <c r="B124" s="66" t="s">
        <v>213</v>
      </c>
      <c r="C124" s="67" t="s">
        <v>58</v>
      </c>
      <c r="D124" s="3" t="s">
        <v>31</v>
      </c>
      <c r="E124" s="68">
        <v>46.72</v>
      </c>
      <c r="F124" s="52"/>
      <c r="G124" s="69" t="str" cm="1">
        <f t="array" ref="G124">numtext(F124)</f>
        <v>CERO PESOS 00/100 M.N.</v>
      </c>
      <c r="H124" s="41">
        <f t="shared" si="7"/>
        <v>0</v>
      </c>
    </row>
    <row r="125" spans="2:8" ht="45">
      <c r="B125" s="66" t="s">
        <v>214</v>
      </c>
      <c r="C125" s="67" t="s">
        <v>72</v>
      </c>
      <c r="D125" s="3" t="s">
        <v>30</v>
      </c>
      <c r="E125" s="68">
        <v>467.17</v>
      </c>
      <c r="F125" s="52"/>
      <c r="G125" s="69" t="str" cm="1">
        <f t="array" ref="G125">numtext(F125)</f>
        <v>CERO PESOS 00/100 M.N.</v>
      </c>
      <c r="H125" s="41">
        <f t="shared" si="7"/>
        <v>0</v>
      </c>
    </row>
    <row r="126" spans="2:8" ht="45">
      <c r="B126" s="66" t="s">
        <v>215</v>
      </c>
      <c r="C126" s="67" t="s">
        <v>37</v>
      </c>
      <c r="D126" s="3" t="s">
        <v>31</v>
      </c>
      <c r="E126" s="68">
        <v>28.03</v>
      </c>
      <c r="F126" s="52"/>
      <c r="G126" s="69" t="str" cm="1">
        <f t="array" ref="G126">numtext(F126)</f>
        <v>CERO PESOS 00/100 M.N.</v>
      </c>
      <c r="H126" s="41">
        <f t="shared" si="7"/>
        <v>0</v>
      </c>
    </row>
    <row r="127" spans="2:8" ht="45">
      <c r="B127" s="66" t="s">
        <v>216</v>
      </c>
      <c r="C127" s="67" t="s">
        <v>38</v>
      </c>
      <c r="D127" s="3" t="s">
        <v>31</v>
      </c>
      <c r="E127" s="68">
        <v>18.69</v>
      </c>
      <c r="F127" s="52"/>
      <c r="G127" s="69" t="str" cm="1">
        <f t="array" ref="G127">numtext(F127)</f>
        <v>CERO PESOS 00/100 M.N.</v>
      </c>
      <c r="H127" s="41">
        <f t="shared" si="7"/>
        <v>0</v>
      </c>
    </row>
    <row r="128" spans="2:8" ht="45">
      <c r="B128" s="66" t="s">
        <v>217</v>
      </c>
      <c r="C128" s="67" t="s">
        <v>286</v>
      </c>
      <c r="D128" s="3" t="s">
        <v>30</v>
      </c>
      <c r="E128" s="68">
        <v>286.33</v>
      </c>
      <c r="F128" s="52"/>
      <c r="G128" s="69" t="str" cm="1">
        <f t="array" ref="G128">numtext(F128)</f>
        <v>CERO PESOS 00/100 M.N.</v>
      </c>
      <c r="H128" s="41">
        <f t="shared" si="7"/>
        <v>0</v>
      </c>
    </row>
    <row r="129" spans="2:8" ht="60">
      <c r="B129" s="66" t="s">
        <v>218</v>
      </c>
      <c r="C129" s="67" t="s">
        <v>248</v>
      </c>
      <c r="D129" s="71" t="s">
        <v>30</v>
      </c>
      <c r="E129" s="72">
        <v>90.42</v>
      </c>
      <c r="F129" s="52"/>
      <c r="G129" s="69" t="str" cm="1">
        <f t="array" ref="G129">numtext(F129)</f>
        <v>CERO PESOS 00/100 M.N.</v>
      </c>
      <c r="H129" s="41">
        <f t="shared" si="7"/>
        <v>0</v>
      </c>
    </row>
    <row r="130" spans="2:8" ht="60">
      <c r="B130" s="66" t="s">
        <v>219</v>
      </c>
      <c r="C130" s="67" t="s">
        <v>249</v>
      </c>
      <c r="D130" s="3" t="s">
        <v>30</v>
      </c>
      <c r="E130" s="68">
        <v>9.55</v>
      </c>
      <c r="F130" s="52"/>
      <c r="G130" s="69" t="str" cm="1">
        <f t="array" ref="G130">numtext(F130)</f>
        <v>CERO PESOS 00/100 M.N.</v>
      </c>
      <c r="H130" s="41">
        <f t="shared" si="7"/>
        <v>0</v>
      </c>
    </row>
    <row r="131" spans="2:8" ht="75">
      <c r="B131" s="66" t="s">
        <v>220</v>
      </c>
      <c r="C131" s="67" t="s">
        <v>252</v>
      </c>
      <c r="D131" s="3" t="s">
        <v>21</v>
      </c>
      <c r="E131" s="68">
        <v>32</v>
      </c>
      <c r="F131" s="52"/>
      <c r="G131" s="69" t="str" cm="1">
        <f t="array" ref="G131">numtext(F131)</f>
        <v>CERO PESOS 00/100 M.N.</v>
      </c>
      <c r="H131" s="41">
        <f t="shared" si="7"/>
        <v>0</v>
      </c>
    </row>
    <row r="132" spans="2:8" ht="30">
      <c r="B132" s="66" t="s">
        <v>221</v>
      </c>
      <c r="C132" s="67" t="s">
        <v>254</v>
      </c>
      <c r="D132" s="3" t="s">
        <v>21</v>
      </c>
      <c r="E132" s="68">
        <v>8</v>
      </c>
      <c r="F132" s="52"/>
      <c r="G132" s="69" t="str" cm="1">
        <f t="array" ref="G132">numtext(F132)</f>
        <v>CERO PESOS 00/100 M.N.</v>
      </c>
      <c r="H132" s="41">
        <f t="shared" si="7"/>
        <v>0</v>
      </c>
    </row>
    <row r="133" spans="2:8" ht="75">
      <c r="B133" s="66" t="s">
        <v>222</v>
      </c>
      <c r="C133" s="67" t="s">
        <v>256</v>
      </c>
      <c r="D133" s="3" t="s">
        <v>21</v>
      </c>
      <c r="E133" s="68">
        <v>32</v>
      </c>
      <c r="F133" s="52"/>
      <c r="G133" s="69" t="str" cm="1">
        <f t="array" ref="G133">numtext(F133)</f>
        <v>CERO PESOS 00/100 M.N.</v>
      </c>
      <c r="H133" s="41">
        <f t="shared" si="7"/>
        <v>0</v>
      </c>
    </row>
    <row r="134" spans="2:8" ht="15">
      <c r="B134" s="44" t="s">
        <v>85</v>
      </c>
      <c r="C134" s="44" t="s">
        <v>52</v>
      </c>
      <c r="D134" s="45"/>
      <c r="E134" s="46">
        <v>0</v>
      </c>
      <c r="F134" s="52"/>
      <c r="G134" s="70"/>
      <c r="H134" s="51">
        <f>SUM(H135:H151)</f>
        <v>0</v>
      </c>
    </row>
    <row r="135" spans="2:8" ht="60">
      <c r="B135" s="66" t="s">
        <v>223</v>
      </c>
      <c r="C135" s="67" t="s">
        <v>57</v>
      </c>
      <c r="D135" s="3" t="s">
        <v>28</v>
      </c>
      <c r="E135" s="68">
        <v>150.7</v>
      </c>
      <c r="F135" s="52"/>
      <c r="G135" s="69" t="str" cm="1">
        <f t="array" ref="G135">numtext(F135)</f>
        <v>CERO PESOS 00/100 M.N.</v>
      </c>
      <c r="H135" s="41">
        <f t="shared" si="8" ref="H135:H151">+ROUND(F135*E135,2)</f>
        <v>0</v>
      </c>
    </row>
    <row r="136" spans="2:8" ht="45">
      <c r="B136" s="66" t="s">
        <v>224</v>
      </c>
      <c r="C136" s="67" t="s">
        <v>58</v>
      </c>
      <c r="D136" s="3" t="s">
        <v>31</v>
      </c>
      <c r="E136" s="68">
        <v>58.02</v>
      </c>
      <c r="F136" s="52"/>
      <c r="G136" s="69" t="str" cm="1">
        <f t="array" ref="G136">numtext(F136)</f>
        <v>CERO PESOS 00/100 M.N.</v>
      </c>
      <c r="H136" s="41">
        <f t="shared" si="8"/>
        <v>0</v>
      </c>
    </row>
    <row r="137" spans="2:8" ht="45">
      <c r="B137" s="66" t="s">
        <v>225</v>
      </c>
      <c r="C137" s="67" t="s">
        <v>86</v>
      </c>
      <c r="D137" s="3" t="s">
        <v>28</v>
      </c>
      <c r="E137" s="68">
        <v>150.7</v>
      </c>
      <c r="F137" s="52"/>
      <c r="G137" s="69" t="str" cm="1">
        <f t="array" ref="G137">numtext(F137)</f>
        <v>CERO PESOS 00/100 M.N.</v>
      </c>
      <c r="H137" s="41">
        <f t="shared" si="8"/>
        <v>0</v>
      </c>
    </row>
    <row r="138" spans="2:8" ht="45">
      <c r="B138" s="66" t="s">
        <v>226</v>
      </c>
      <c r="C138" s="67" t="s">
        <v>87</v>
      </c>
      <c r="D138" s="3" t="s">
        <v>21</v>
      </c>
      <c r="E138" s="68">
        <v>5</v>
      </c>
      <c r="F138" s="52"/>
      <c r="G138" s="69" t="str" cm="1">
        <f t="array" ref="G138">numtext(F138)</f>
        <v>CERO PESOS 00/100 M.N.</v>
      </c>
      <c r="H138" s="41">
        <f t="shared" si="8"/>
        <v>0</v>
      </c>
    </row>
    <row r="139" spans="2:8" ht="60">
      <c r="B139" s="66" t="s">
        <v>227</v>
      </c>
      <c r="C139" s="67" t="s">
        <v>88</v>
      </c>
      <c r="D139" s="3" t="s">
        <v>21</v>
      </c>
      <c r="E139" s="68">
        <v>5</v>
      </c>
      <c r="F139" s="52"/>
      <c r="G139" s="69" t="str" cm="1">
        <f t="array" ref="G139">numtext(F139)</f>
        <v>CERO PESOS 00/100 M.N.</v>
      </c>
      <c r="H139" s="41">
        <f t="shared" si="8"/>
        <v>0</v>
      </c>
    </row>
    <row r="140" spans="2:8" ht="45">
      <c r="B140" s="66" t="s">
        <v>228</v>
      </c>
      <c r="C140" s="67" t="s">
        <v>89</v>
      </c>
      <c r="D140" s="3" t="s">
        <v>21</v>
      </c>
      <c r="E140" s="68">
        <v>5</v>
      </c>
      <c r="F140" s="52"/>
      <c r="G140" s="69" t="str" cm="1">
        <f t="array" ref="G140">numtext(F140)</f>
        <v>CERO PESOS 00/100 M.N.</v>
      </c>
      <c r="H140" s="41">
        <f t="shared" si="8"/>
        <v>0</v>
      </c>
    </row>
    <row r="141" spans="2:8" ht="45">
      <c r="B141" s="66" t="s">
        <v>229</v>
      </c>
      <c r="C141" s="67" t="s">
        <v>90</v>
      </c>
      <c r="D141" s="3" t="s">
        <v>62</v>
      </c>
      <c r="E141" s="68">
        <v>5</v>
      </c>
      <c r="F141" s="52"/>
      <c r="G141" s="69" t="str" cm="1">
        <f t="array" ref="G141">numtext(F141)</f>
        <v>CERO PESOS 00/100 M.N.</v>
      </c>
      <c r="H141" s="41">
        <f t="shared" si="8"/>
        <v>0</v>
      </c>
    </row>
    <row r="142" spans="2:8" ht="45">
      <c r="B142" s="66" t="s">
        <v>230</v>
      </c>
      <c r="C142" s="67" t="s">
        <v>91</v>
      </c>
      <c r="D142" s="3" t="s">
        <v>21</v>
      </c>
      <c r="E142" s="68">
        <v>5</v>
      </c>
      <c r="F142" s="52"/>
      <c r="G142" s="69" t="str" cm="1">
        <f t="array" ref="G142">numtext(F142)</f>
        <v>CERO PESOS 00/100 M.N.</v>
      </c>
      <c r="H142" s="41">
        <f t="shared" si="8"/>
        <v>0</v>
      </c>
    </row>
    <row r="143" spans="2:8" ht="60">
      <c r="B143" s="66" t="s">
        <v>231</v>
      </c>
      <c r="C143" s="67" t="s">
        <v>135</v>
      </c>
      <c r="D143" s="78" t="s">
        <v>21</v>
      </c>
      <c r="E143" s="68">
        <v>5</v>
      </c>
      <c r="F143" s="52"/>
      <c r="G143" s="69" t="str" cm="1">
        <f t="array" ref="G143">numtext(F143)</f>
        <v>CERO PESOS 00/100 M.N.</v>
      </c>
      <c r="H143" s="41">
        <f t="shared" si="8"/>
        <v>0</v>
      </c>
    </row>
    <row r="144" spans="2:8" ht="30">
      <c r="B144" s="66" t="s">
        <v>232</v>
      </c>
      <c r="C144" s="67" t="s">
        <v>284</v>
      </c>
      <c r="D144" s="3" t="s">
        <v>21</v>
      </c>
      <c r="E144" s="68">
        <v>5</v>
      </c>
      <c r="F144" s="52"/>
      <c r="G144" s="69" t="str" cm="1">
        <f t="array" ref="G144">numtext(F144)</f>
        <v>CERO PESOS 00/100 M.N.</v>
      </c>
      <c r="H144" s="41">
        <f t="shared" si="8"/>
        <v>0</v>
      </c>
    </row>
    <row r="145" spans="2:8" ht="30">
      <c r="B145" s="66" t="s">
        <v>233</v>
      </c>
      <c r="C145" s="67" t="s">
        <v>283</v>
      </c>
      <c r="D145" s="3" t="s">
        <v>21</v>
      </c>
      <c r="E145" s="68">
        <v>5</v>
      </c>
      <c r="F145" s="52"/>
      <c r="G145" s="69"/>
      <c r="H145" s="41">
        <f t="shared" si="8"/>
        <v>0</v>
      </c>
    </row>
    <row r="146" spans="2:8" ht="195">
      <c r="B146" s="66" t="s">
        <v>234</v>
      </c>
      <c r="C146" s="67" t="s">
        <v>92</v>
      </c>
      <c r="D146" s="3" t="s">
        <v>21</v>
      </c>
      <c r="E146" s="68">
        <v>5</v>
      </c>
      <c r="F146" s="52"/>
      <c r="G146" s="69" t="str" cm="1">
        <f t="array" ref="G146">numtext(F146)</f>
        <v>CERO PESOS 00/100 M.N.</v>
      </c>
      <c r="H146" s="41">
        <f t="shared" si="8"/>
        <v>0</v>
      </c>
    </row>
    <row r="147" spans="2:8" ht="195">
      <c r="B147" s="66" t="s">
        <v>235</v>
      </c>
      <c r="C147" s="67" t="s">
        <v>285</v>
      </c>
      <c r="D147" s="3" t="s">
        <v>21</v>
      </c>
      <c r="E147" s="68">
        <v>5</v>
      </c>
      <c r="F147" s="52"/>
      <c r="G147" s="69"/>
      <c r="H147" s="41">
        <f t="shared" si="8"/>
        <v>0</v>
      </c>
    </row>
    <row r="148" spans="2:8" ht="30">
      <c r="B148" s="66" t="s">
        <v>236</v>
      </c>
      <c r="C148" s="67" t="s">
        <v>65</v>
      </c>
      <c r="D148" s="3" t="s">
        <v>31</v>
      </c>
      <c r="E148" s="68">
        <v>0.01</v>
      </c>
      <c r="F148" s="52"/>
      <c r="G148" s="69" t="str" cm="1">
        <f t="array" ref="G148">numtext(F148)</f>
        <v>CERO PESOS 00/100 M.N.</v>
      </c>
      <c r="H148" s="41">
        <f t="shared" si="8"/>
        <v>0</v>
      </c>
    </row>
    <row r="149" spans="2:8" ht="45">
      <c r="B149" s="66" t="s">
        <v>237</v>
      </c>
      <c r="C149" s="67" t="s">
        <v>93</v>
      </c>
      <c r="D149" s="3" t="s">
        <v>28</v>
      </c>
      <c r="E149" s="68">
        <v>399</v>
      </c>
      <c r="F149" s="52"/>
      <c r="G149" s="69" t="str" cm="1">
        <f t="array" ref="G149">numtext(F149)</f>
        <v>CERO PESOS 00/100 M.N.</v>
      </c>
      <c r="H149" s="41">
        <f t="shared" si="8"/>
        <v>0</v>
      </c>
    </row>
    <row r="150" spans="2:8" ht="30">
      <c r="B150" s="66" t="s">
        <v>238</v>
      </c>
      <c r="C150" s="67" t="s">
        <v>94</v>
      </c>
      <c r="D150" s="3" t="s">
        <v>28</v>
      </c>
      <c r="E150" s="68">
        <v>301.4</v>
      </c>
      <c r="F150" s="52"/>
      <c r="G150" s="69" t="str" cm="1">
        <f t="array" ref="G150">numtext(F150)</f>
        <v>CERO PESOS 00/100 M.N.</v>
      </c>
      <c r="H150" s="41">
        <f t="shared" si="8"/>
        <v>0</v>
      </c>
    </row>
    <row r="151" spans="2:8" ht="45">
      <c r="B151" s="66" t="s">
        <v>239</v>
      </c>
      <c r="C151" s="67" t="s">
        <v>64</v>
      </c>
      <c r="D151" s="3" t="s">
        <v>28</v>
      </c>
      <c r="E151" s="68">
        <v>150.7</v>
      </c>
      <c r="F151" s="52"/>
      <c r="G151" s="69" t="str" cm="1">
        <f t="array" ref="G151">numtext(F151)</f>
        <v>CERO PESOS 00/100 M.N.</v>
      </c>
      <c r="H151" s="41">
        <f t="shared" si="8"/>
        <v>0</v>
      </c>
    </row>
    <row r="152" spans="2:8" ht="15">
      <c r="B152" s="44" t="s">
        <v>95</v>
      </c>
      <c r="C152" s="44" t="s">
        <v>96</v>
      </c>
      <c r="D152" s="45"/>
      <c r="E152" s="46">
        <v>0</v>
      </c>
      <c r="F152" s="52"/>
      <c r="G152" s="70"/>
      <c r="H152" s="51">
        <f>+H153</f>
        <v>0</v>
      </c>
    </row>
    <row r="153" spans="2:8" ht="15">
      <c r="B153" s="47" t="s">
        <v>97</v>
      </c>
      <c r="C153" s="47" t="s">
        <v>53</v>
      </c>
      <c r="D153" s="45"/>
      <c r="E153" s="46">
        <v>0</v>
      </c>
      <c r="F153" s="52"/>
      <c r="G153" s="70"/>
      <c r="H153" s="53">
        <f>SUM(H154:H154)</f>
        <v>0</v>
      </c>
    </row>
    <row r="154" spans="2:8" ht="90">
      <c r="B154" s="66" t="s">
        <v>240</v>
      </c>
      <c r="C154" s="67" t="s">
        <v>98</v>
      </c>
      <c r="D154" s="3" t="s">
        <v>21</v>
      </c>
      <c r="E154" s="68">
        <v>3</v>
      </c>
      <c r="F154" s="52"/>
      <c r="G154" s="69" t="str" cm="1">
        <f t="array" ref="G154">numtext(F154)</f>
        <v>CERO PESOS 00/100 M.N.</v>
      </c>
      <c r="H154" s="41">
        <f>+ROUND(F154*E154,2)</f>
        <v>0</v>
      </c>
    </row>
    <row r="155" spans="2:8" ht="15">
      <c r="B155" s="44" t="s">
        <v>99</v>
      </c>
      <c r="C155" s="44" t="s">
        <v>100</v>
      </c>
      <c r="D155" s="45"/>
      <c r="E155" s="46">
        <v>0</v>
      </c>
      <c r="F155" s="52"/>
      <c r="G155" s="70"/>
      <c r="H155" s="51">
        <f>SUM(H156:H164)</f>
        <v>0</v>
      </c>
    </row>
    <row r="156" spans="2:8" ht="45">
      <c r="B156" s="66" t="s">
        <v>241</v>
      </c>
      <c r="C156" s="67" t="s">
        <v>101</v>
      </c>
      <c r="D156" s="3" t="s">
        <v>21</v>
      </c>
      <c r="E156" s="68">
        <v>36</v>
      </c>
      <c r="F156" s="52"/>
      <c r="G156" s="69" t="str" cm="1">
        <f t="array" ref="G156">numtext(F156)</f>
        <v>CERO PESOS 00/100 M.N.</v>
      </c>
      <c r="H156" s="41">
        <f t="shared" si="9" ref="H156:H164">+ROUND(F156*E156,2)</f>
        <v>0</v>
      </c>
    </row>
    <row r="157" spans="2:8" ht="30">
      <c r="B157" s="66" t="s">
        <v>242</v>
      </c>
      <c r="C157" s="67" t="s">
        <v>102</v>
      </c>
      <c r="D157" s="3" t="s">
        <v>31</v>
      </c>
      <c r="E157" s="68">
        <v>1.08</v>
      </c>
      <c r="F157" s="52"/>
      <c r="G157" s="69" t="str" cm="1">
        <f t="array" ref="G157">numtext(F157)</f>
        <v>CERO PESOS 00/100 M.N.</v>
      </c>
      <c r="H157" s="41">
        <f t="shared" si="9"/>
        <v>0</v>
      </c>
    </row>
    <row r="158" spans="2:8" ht="45">
      <c r="B158" s="66" t="s">
        <v>243</v>
      </c>
      <c r="C158" s="67" t="s">
        <v>103</v>
      </c>
      <c r="D158" s="3" t="s">
        <v>21</v>
      </c>
      <c r="E158" s="68">
        <v>5</v>
      </c>
      <c r="F158" s="52"/>
      <c r="G158" s="69" t="str" cm="1">
        <f t="array" ref="G158">numtext(F158)</f>
        <v>CERO PESOS 00/100 M.N.</v>
      </c>
      <c r="H158" s="41">
        <f t="shared" si="9"/>
        <v>0</v>
      </c>
    </row>
    <row r="159" spans="2:8" ht="45">
      <c r="B159" s="66" t="s">
        <v>244</v>
      </c>
      <c r="C159" s="67" t="s">
        <v>104</v>
      </c>
      <c r="D159" s="3" t="s">
        <v>21</v>
      </c>
      <c r="E159" s="68">
        <v>5</v>
      </c>
      <c r="F159" s="52"/>
      <c r="G159" s="69" t="str" cm="1">
        <f t="array" ref="G159">numtext(F159)</f>
        <v>CERO PESOS 00/100 M.N.</v>
      </c>
      <c r="H159" s="41">
        <f t="shared" si="9"/>
        <v>0</v>
      </c>
    </row>
    <row r="160" spans="2:8" ht="45">
      <c r="B160" s="66" t="s">
        <v>245</v>
      </c>
      <c r="C160" s="67" t="s">
        <v>105</v>
      </c>
      <c r="D160" s="3" t="s">
        <v>31</v>
      </c>
      <c r="E160" s="68">
        <v>3.78</v>
      </c>
      <c r="F160" s="52"/>
      <c r="G160" s="69" t="str" cm="1">
        <f t="array" ref="G160">numtext(F160)</f>
        <v>CERO PESOS 00/100 M.N.</v>
      </c>
      <c r="H160" s="41">
        <f t="shared" si="9"/>
        <v>0</v>
      </c>
    </row>
    <row r="161" spans="2:8" ht="30">
      <c r="B161" s="66" t="s">
        <v>282</v>
      </c>
      <c r="C161" s="67" t="s">
        <v>106</v>
      </c>
      <c r="D161" s="3" t="s">
        <v>21</v>
      </c>
      <c r="E161" s="68">
        <v>18</v>
      </c>
      <c r="F161" s="52"/>
      <c r="G161" s="69" t="str" cm="1">
        <f t="array" ref="G161">numtext(F161)</f>
        <v>CERO PESOS 00/100 M.N.</v>
      </c>
      <c r="H161" s="41">
        <f t="shared" si="9"/>
        <v>0</v>
      </c>
    </row>
    <row r="162" spans="2:8" ht="30">
      <c r="B162" s="66" t="s">
        <v>289</v>
      </c>
      <c r="C162" s="67" t="s">
        <v>107</v>
      </c>
      <c r="D162" s="3" t="s">
        <v>21</v>
      </c>
      <c r="E162" s="68">
        <v>11</v>
      </c>
      <c r="F162" s="52"/>
      <c r="G162" s="69" t="str" cm="1">
        <f t="array" ref="G162">numtext(F162)</f>
        <v>CERO PESOS 00/100 M.N.</v>
      </c>
      <c r="H162" s="41">
        <f t="shared" si="9"/>
        <v>0</v>
      </c>
    </row>
    <row r="163" spans="2:8" ht="30">
      <c r="B163" s="66" t="s">
        <v>290</v>
      </c>
      <c r="C163" s="67" t="s">
        <v>108</v>
      </c>
      <c r="D163" s="3" t="s">
        <v>21</v>
      </c>
      <c r="E163" s="68">
        <v>7</v>
      </c>
      <c r="F163" s="52"/>
      <c r="G163" s="69" t="str" cm="1">
        <f t="array" ref="G163">numtext(F163)</f>
        <v>CERO PESOS 00/100 M.N.</v>
      </c>
      <c r="H163" s="41">
        <f t="shared" si="9"/>
        <v>0</v>
      </c>
    </row>
    <row r="164" spans="2:8" ht="30">
      <c r="B164" s="66" t="s">
        <v>291</v>
      </c>
      <c r="C164" s="67" t="s">
        <v>109</v>
      </c>
      <c r="D164" s="3" t="s">
        <v>30</v>
      </c>
      <c r="E164" s="68">
        <v>10.80</v>
      </c>
      <c r="F164" s="52"/>
      <c r="G164" s="69" t="str" cm="1">
        <f t="array" ref="G164">numtext(F164)</f>
        <v>CERO PESOS 00/100 M.N.</v>
      </c>
      <c r="H164" s="41">
        <f t="shared" si="9"/>
        <v>0</v>
      </c>
    </row>
    <row r="165" spans="2:8" ht="15">
      <c r="B165" s="44" t="s">
        <v>110</v>
      </c>
      <c r="C165" s="44" t="s">
        <v>55</v>
      </c>
      <c r="D165" s="45"/>
      <c r="E165" s="46">
        <v>0</v>
      </c>
      <c r="F165" s="52"/>
      <c r="G165" s="70"/>
      <c r="H165" s="51">
        <f>SUM(H166)</f>
        <v>0</v>
      </c>
    </row>
    <row r="166" spans="2:8" ht="30">
      <c r="B166" s="66" t="s">
        <v>292</v>
      </c>
      <c r="C166" s="67" t="s">
        <v>111</v>
      </c>
      <c r="D166" s="3" t="s">
        <v>30</v>
      </c>
      <c r="E166" s="68">
        <v>2213.17</v>
      </c>
      <c r="F166" s="52"/>
      <c r="G166" s="69" t="str" cm="1">
        <f t="array" ref="G166">numtext(F166)</f>
        <v>CERO PESOS 00/100 M.N.</v>
      </c>
      <c r="H166" s="41">
        <f>+ROUND(F166*E166,2)</f>
        <v>0</v>
      </c>
    </row>
    <row r="167" spans="2:8" ht="15">
      <c r="B167" s="54"/>
      <c r="C167" s="55" t="s">
        <v>22</v>
      </c>
      <c r="D167" s="55"/>
      <c r="E167" s="56"/>
      <c r="F167" s="56"/>
      <c r="G167" s="54"/>
      <c r="H167" s="54"/>
    </row>
    <row r="168" spans="2:8" ht="45">
      <c r="B168" s="43" t="s">
        <v>20</v>
      </c>
      <c r="C168" s="57" t="str">
        <f>+VLOOKUP($B168,$B$18:$H$142,2,0)</f>
        <v>Pavimentación con empedrado zampeado, red de agua potable y de drenaje sanitario, banquetas y alumbrado en la calle Constitución del km 0+000 al 0+180, en el municipio de Chiquilistlán, Jalisco.</v>
      </c>
      <c r="D168" s="23"/>
      <c r="E168" s="38"/>
      <c r="F168" s="23"/>
      <c r="G168" s="23"/>
      <c r="H168" s="58">
        <f>+H18</f>
        <v>0</v>
      </c>
    </row>
    <row r="169" spans="2:8" ht="15">
      <c r="B169" s="44" t="s">
        <v>66</v>
      </c>
      <c r="C169" s="44" t="str">
        <f t="shared" si="10" ref="C169:C181">+VLOOKUP($B169,$B$19:$H$142,2,0)</f>
        <v>PRELIMINARES</v>
      </c>
      <c r="D169" s="45"/>
      <c r="E169" s="46"/>
      <c r="F169" s="59"/>
      <c r="G169" s="50"/>
      <c r="H169" s="51">
        <f t="shared" si="11" ref="H169:H186">+VLOOKUP($B169,$B$19:$H$166,7,0)</f>
        <v>0</v>
      </c>
    </row>
    <row r="170" spans="2:8" ht="15">
      <c r="B170" s="44" t="s">
        <v>67</v>
      </c>
      <c r="C170" s="44" t="str">
        <f t="shared" si="10"/>
        <v>TERRACERAS</v>
      </c>
      <c r="D170" s="45"/>
      <c r="E170" s="46"/>
      <c r="F170" s="59"/>
      <c r="G170" s="50"/>
      <c r="H170" s="51">
        <f t="shared" si="11"/>
        <v>0</v>
      </c>
    </row>
    <row r="171" spans="2:8" ht="15">
      <c r="B171" s="44" t="s">
        <v>70</v>
      </c>
      <c r="C171" s="44" t="str">
        <f t="shared" si="10"/>
        <v>PAVIMENTACION</v>
      </c>
      <c r="D171" s="45"/>
      <c r="E171" s="46"/>
      <c r="F171" s="59"/>
      <c r="G171" s="50"/>
      <c r="H171" s="51">
        <f t="shared" si="11"/>
        <v>0</v>
      </c>
    </row>
    <row r="172" spans="2:8" ht="15">
      <c r="B172" s="44" t="s">
        <v>71</v>
      </c>
      <c r="C172" s="44" t="str">
        <f t="shared" si="10"/>
        <v>AGUA POTABLE</v>
      </c>
      <c r="D172" s="45"/>
      <c r="E172" s="46"/>
      <c r="F172" s="59"/>
      <c r="G172" s="50"/>
      <c r="H172" s="51">
        <f t="shared" si="11"/>
        <v>0</v>
      </c>
    </row>
    <row r="173" spans="2:8" ht="15">
      <c r="B173" s="47" t="s">
        <v>277</v>
      </c>
      <c r="C173" s="47" t="str">
        <f t="shared" si="10"/>
        <v>LINEA PRINCIPAL</v>
      </c>
      <c r="D173" s="45"/>
      <c r="E173" s="46"/>
      <c r="F173" s="60"/>
      <c r="G173" s="50"/>
      <c r="H173" s="53">
        <f t="shared" si="11"/>
        <v>0</v>
      </c>
    </row>
    <row r="174" spans="2:8" ht="15">
      <c r="B174" s="47" t="s">
        <v>278</v>
      </c>
      <c r="C174" s="47" t="str">
        <f t="shared" si="10"/>
        <v>TOMAS DOMICILIARIAS</v>
      </c>
      <c r="D174" s="45"/>
      <c r="E174" s="46"/>
      <c r="F174" s="60"/>
      <c r="G174" s="50"/>
      <c r="H174" s="53">
        <f t="shared" si="11"/>
        <v>0</v>
      </c>
    </row>
    <row r="175" spans="2:8" ht="15">
      <c r="B175" s="47" t="s">
        <v>279</v>
      </c>
      <c r="C175" s="47" t="str">
        <f t="shared" si="10"/>
        <v>CAJA DE VALVULAS</v>
      </c>
      <c r="D175" s="45"/>
      <c r="E175" s="46"/>
      <c r="F175" s="60"/>
      <c r="G175" s="50"/>
      <c r="H175" s="53">
        <f t="shared" si="11"/>
        <v>0</v>
      </c>
    </row>
    <row r="176" spans="2:8" ht="15">
      <c r="B176" s="47" t="s">
        <v>280</v>
      </c>
      <c r="C176" s="47" t="str">
        <f t="shared" si="10"/>
        <v>PIEZAS ESPECIALES</v>
      </c>
      <c r="D176" s="45"/>
      <c r="E176" s="46"/>
      <c r="F176" s="60"/>
      <c r="G176" s="50"/>
      <c r="H176" s="53">
        <f t="shared" si="11"/>
        <v>0</v>
      </c>
    </row>
    <row r="177" spans="2:8" ht="15">
      <c r="B177" s="44" t="s">
        <v>73</v>
      </c>
      <c r="C177" s="44" t="str">
        <f t="shared" si="10"/>
        <v>DRENAJE SANITARIO</v>
      </c>
      <c r="D177" s="45"/>
      <c r="E177" s="46"/>
      <c r="F177" s="59"/>
      <c r="G177" s="50"/>
      <c r="H177" s="51">
        <f t="shared" si="11"/>
        <v>0</v>
      </c>
    </row>
    <row r="178" spans="2:8" ht="15">
      <c r="B178" s="47" t="s">
        <v>74</v>
      </c>
      <c r="C178" s="47" t="str">
        <f t="shared" si="10"/>
        <v>LINEA PRINCIPAL</v>
      </c>
      <c r="D178" s="45"/>
      <c r="E178" s="46"/>
      <c r="F178" s="60"/>
      <c r="G178" s="50"/>
      <c r="H178" s="53">
        <f t="shared" si="11"/>
        <v>0</v>
      </c>
    </row>
    <row r="179" spans="2:8" ht="15">
      <c r="B179" s="47" t="s">
        <v>261</v>
      </c>
      <c r="C179" s="47" t="str">
        <f t="shared" si="10"/>
        <v>DESCARGAS DOMICILIARIAS</v>
      </c>
      <c r="D179" s="45"/>
      <c r="E179" s="46"/>
      <c r="F179" s="60"/>
      <c r="G179" s="50"/>
      <c r="H179" s="53">
        <f t="shared" si="11"/>
        <v>0</v>
      </c>
    </row>
    <row r="180" spans="2:8" ht="15">
      <c r="B180" s="47" t="s">
        <v>262</v>
      </c>
      <c r="C180" s="47" t="str">
        <f t="shared" si="10"/>
        <v>POZO VISITA</v>
      </c>
      <c r="D180" s="45"/>
      <c r="E180" s="46"/>
      <c r="F180" s="60"/>
      <c r="G180" s="50"/>
      <c r="H180" s="53">
        <f t="shared" si="11"/>
        <v>0</v>
      </c>
    </row>
    <row r="181" spans="2:8" ht="15">
      <c r="B181" s="44" t="s">
        <v>80</v>
      </c>
      <c r="C181" s="44" t="str">
        <f t="shared" si="10"/>
        <v>BANQUETA</v>
      </c>
      <c r="D181" s="45"/>
      <c r="E181" s="46"/>
      <c r="F181" s="59"/>
      <c r="G181" s="50"/>
      <c r="H181" s="51">
        <f t="shared" si="11"/>
        <v>0</v>
      </c>
    </row>
    <row r="182" spans="2:8" ht="15">
      <c r="B182" s="44" t="s">
        <v>85</v>
      </c>
      <c r="C182" s="44" t="str">
        <f>+VLOOKUP($B182,$B$19:$H$166,2,0)</f>
        <v>ALUMBRADO</v>
      </c>
      <c r="D182" s="45"/>
      <c r="E182" s="46"/>
      <c r="F182" s="59"/>
      <c r="G182" s="50"/>
      <c r="H182" s="51">
        <f t="shared" si="11"/>
        <v>0</v>
      </c>
    </row>
    <row r="183" spans="2:8" ht="15">
      <c r="B183" s="44" t="s">
        <v>95</v>
      </c>
      <c r="C183" s="44" t="str">
        <f>+VLOOKUP($B183,$B$19:$H$166,2,0)</f>
        <v>SEÑALAMIENTO</v>
      </c>
      <c r="D183" s="45"/>
      <c r="E183" s="46"/>
      <c r="F183" s="59"/>
      <c r="G183" s="50"/>
      <c r="H183" s="51">
        <f t="shared" si="11"/>
        <v>0</v>
      </c>
    </row>
    <row r="184" spans="2:8" ht="15">
      <c r="B184" s="47" t="s">
        <v>97</v>
      </c>
      <c r="C184" s="47" t="str">
        <f>+VLOOKUP($B184,$B$19:$H$166,2,0)</f>
        <v>SEÑALAMIENTO VERTICAL</v>
      </c>
      <c r="D184" s="45"/>
      <c r="E184" s="46"/>
      <c r="F184" s="60"/>
      <c r="G184" s="50"/>
      <c r="H184" s="53">
        <f t="shared" si="11"/>
        <v>0</v>
      </c>
    </row>
    <row r="185" spans="2:8" ht="15">
      <c r="B185" s="44" t="s">
        <v>99</v>
      </c>
      <c r="C185" s="44" t="str">
        <f>+VLOOKUP($B185,$B$19:$H$166,2,0)</f>
        <v>VEGETACIÓN</v>
      </c>
      <c r="D185" s="45"/>
      <c r="E185" s="46"/>
      <c r="F185" s="59"/>
      <c r="G185" s="50"/>
      <c r="H185" s="51">
        <f t="shared" si="11"/>
        <v>0</v>
      </c>
    </row>
    <row r="186" spans="2:8" ht="15">
      <c r="B186" s="44" t="s">
        <v>110</v>
      </c>
      <c r="C186" s="44" t="str">
        <f>+VLOOKUP($B186,$B$19:$H$166,2,0)</f>
        <v>LIMPIEZA</v>
      </c>
      <c r="D186" s="45"/>
      <c r="E186" s="46"/>
      <c r="F186" s="59"/>
      <c r="G186" s="50"/>
      <c r="H186" s="51">
        <f t="shared" si="11"/>
        <v>0</v>
      </c>
    </row>
    <row r="187" spans="2:8" ht="15">
      <c r="B187" s="87" t="s">
        <v>23</v>
      </c>
      <c r="C187" s="87"/>
      <c r="D187" s="87"/>
      <c r="E187" s="87"/>
      <c r="F187" s="87"/>
      <c r="G187" s="39" t="s">
        <v>24</v>
      </c>
      <c r="H187" s="28">
        <f>H168</f>
        <v>0</v>
      </c>
    </row>
    <row r="188" spans="2:8" s="29" customFormat="1" ht="15">
      <c r="B188" s="87" t="str">
        <f>+numtext(H189)</f>
        <v>CERO PESOS 00/100 M.N.</v>
      </c>
      <c r="C188" s="87"/>
      <c r="D188" s="87"/>
      <c r="E188" s="87"/>
      <c r="F188" s="87"/>
      <c r="G188" s="39" t="s">
        <v>25</v>
      </c>
      <c r="H188" s="28">
        <f>ROUND(H187*0.16,2)</f>
        <v>0</v>
      </c>
    </row>
    <row r="189" spans="2:8" s="29" customFormat="1" ht="15">
      <c r="B189" s="87"/>
      <c r="C189" s="87"/>
      <c r="D189" s="87"/>
      <c r="E189" s="87"/>
      <c r="F189" s="87"/>
      <c r="G189" s="39" t="s">
        <v>26</v>
      </c>
      <c r="H189" s="28">
        <f>+H187+H188</f>
        <v>0</v>
      </c>
    </row>
    <row r="190" spans="8:8" s="29" customFormat="1" ht="15">
      <c r="H190" s="40"/>
    </row>
    <row r="191" spans="8:8" ht="15">
      <c r="H191" s="30"/>
    </row>
    <row r="192" spans="8:8" ht="15">
      <c r="H192" s="30"/>
    </row>
    <row r="193" spans="8:8" ht="15">
      <c r="H193" s="30"/>
    </row>
  </sheetData>
  <autoFilter ref="B16:H189"/>
  <mergeCells count="13">
    <mergeCell ref="D1:G1"/>
    <mergeCell ref="D3:G5"/>
    <mergeCell ref="C4:C5"/>
    <mergeCell ref="D6:F6"/>
    <mergeCell ref="C7:C9"/>
    <mergeCell ref="D7:F7"/>
    <mergeCell ref="D8:F8"/>
    <mergeCell ref="D9:F9"/>
    <mergeCell ref="D10:G10"/>
    <mergeCell ref="C11:C12"/>
    <mergeCell ref="B14:H14"/>
    <mergeCell ref="B187:F187"/>
    <mergeCell ref="B188:F189"/>
  </mergeCells>
  <printOptions horizontalCentered="1"/>
  <pageMargins left="0.393700787401575" right="0.393700787401575" top="0.51" bottom="0.78740157480315" header="0.275590551181102" footer="0.393700787401575"/>
  <pageSetup fitToHeight="0" orientation="landscape" paperSize="1" scale="59" r:id="rId2"/>
  <headerFooter>
    <oddFooter>&amp;C&amp;8Página &amp;P de &amp;N</oddFooter>
  </headerFooter>
  <rowBreaks count="1" manualBreakCount="1">
    <brk id="166" min="1" max="7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CATALOGO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SANDRA NAYELI GALINDO TULE.</dc:creator>
  <cp:keywords/>
  <dc:description/>
  <cp:lastModifiedBy>Tomas Ramirez</cp:lastModifiedBy>
  <cp:lastPrinted>2026-06-24T19:26:40Z</cp:lastPrinted>
  <dcterms:created xsi:type="dcterms:W3CDTF">2026-05-13T15:31:47Z</dcterms:created>
  <dcterms:modified xsi:type="dcterms:W3CDTF">2026-08-17T21:39:11Z</dcterms:modified>
  <cp:category/>
</cp:coreProperties>
</file>