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C-0094\Downloads\"/>
    </mc:Choice>
  </mc:AlternateContent>
  <xr:revisionPtr revIDLastSave="0" documentId="13_ncr:1_{1B848167-7171-4AAD-8D46-32868FB14A01}" xr6:coauthVersionLast="47" xr6:coauthVersionMax="47" xr10:uidLastSave="{00000000-0000-0000-0000-000000000000}"/>
  <bookViews>
    <workbookView xWindow="750" yWindow="870" windowWidth="28020" windowHeight="12810" tabRatio="500" xr2:uid="{00000000-000D-0000-FFFF-FFFF00000000}"/>
  </bookViews>
  <sheets>
    <sheet name="CATALOGO" sheetId="4" r:id="rId1"/>
  </sheets>
  <definedNames>
    <definedName name="_xlnm._FilterDatabase" localSheetId="0" hidden="1">CATALOGO!$A$16:$G$99</definedName>
    <definedName name="_xleta.SUM" hidden="1">#NAME?</definedName>
    <definedName name="area">#REF!</definedName>
    <definedName name="_xlnm.Print_Area" localSheetId="0">CATALOGO!$A$1:$G$134</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4" l="1"/>
  <c r="G134" i="4"/>
  <c r="G133" i="4"/>
  <c r="A133" i="4" a="1"/>
  <c r="A133" i="4"/>
  <c r="G132" i="4"/>
  <c r="G109" i="4"/>
  <c r="G108" i="4"/>
  <c r="G107" i="4"/>
  <c r="G106" i="4"/>
  <c r="G105" i="4"/>
  <c r="G104" i="4"/>
  <c r="G103" i="4"/>
  <c r="B103" i="4"/>
  <c r="G99" i="4"/>
  <c r="F99" i="4" a="1"/>
  <c r="F99" i="4"/>
  <c r="G98" i="4"/>
  <c r="F98" i="4" a="1"/>
  <c r="F98" i="4"/>
  <c r="G97" i="4"/>
  <c r="F97" i="4" a="1"/>
  <c r="F97" i="4"/>
  <c r="G96" i="4"/>
  <c r="F96" i="4" a="1"/>
  <c r="F96" i="4"/>
  <c r="G95" i="4"/>
  <c r="F95" i="4" a="1"/>
  <c r="F95" i="4"/>
  <c r="G94" i="4"/>
  <c r="F94" i="4" a="1"/>
  <c r="F94" i="4"/>
  <c r="G93" i="4"/>
  <c r="F93" i="4" a="1"/>
  <c r="F93" i="4"/>
  <c r="G92" i="4"/>
  <c r="F92" i="4" a="1"/>
  <c r="F92" i="4"/>
  <c r="G91" i="4"/>
  <c r="F91" i="4" a="1"/>
  <c r="F91" i="4"/>
  <c r="G90" i="4"/>
  <c r="F90" i="4" a="1"/>
  <c r="F90" i="4"/>
  <c r="G89" i="4"/>
  <c r="G88" i="4"/>
  <c r="F88" i="4" a="1"/>
  <c r="F88" i="4"/>
  <c r="G87" i="4"/>
  <c r="F87" i="4" a="1"/>
  <c r="F87" i="4"/>
  <c r="G86" i="4"/>
  <c r="F86" i="4" a="1"/>
  <c r="F86" i="4"/>
  <c r="G85" i="4"/>
  <c r="F85" i="4" a="1"/>
  <c r="F85" i="4"/>
  <c r="G84" i="4"/>
  <c r="F84" i="4" a="1"/>
  <c r="F84" i="4"/>
  <c r="G83" i="4"/>
  <c r="F83" i="4" a="1"/>
  <c r="F83" i="4"/>
  <c r="G82" i="4"/>
  <c r="F82" i="4" a="1"/>
  <c r="F82" i="4"/>
  <c r="G81" i="4"/>
  <c r="F81" i="4" a="1"/>
  <c r="F81" i="4"/>
  <c r="G80" i="4"/>
  <c r="F80" i="4" a="1"/>
  <c r="F80" i="4"/>
  <c r="G79" i="4"/>
  <c r="F79" i="4" a="1"/>
  <c r="F79" i="4"/>
  <c r="G78" i="4"/>
  <c r="F78" i="4" a="1"/>
  <c r="F78" i="4"/>
  <c r="G77" i="4"/>
  <c r="F77" i="4" a="1"/>
  <c r="F77" i="4"/>
  <c r="G76" i="4"/>
  <c r="F76" i="4" a="1"/>
  <c r="F76" i="4"/>
  <c r="G75" i="4"/>
  <c r="F75" i="4" a="1"/>
  <c r="F75" i="4"/>
  <c r="G74" i="4"/>
  <c r="G73" i="4"/>
  <c r="F73" i="4" a="1"/>
  <c r="F73" i="4"/>
  <c r="G72" i="4"/>
  <c r="F72" i="4" a="1"/>
  <c r="F72" i="4"/>
  <c r="G71" i="4"/>
  <c r="F71" i="4" a="1"/>
  <c r="F71" i="4"/>
  <c r="G70" i="4"/>
  <c r="F70" i="4" a="1"/>
  <c r="F70" i="4"/>
  <c r="G69" i="4"/>
  <c r="F69" i="4" a="1"/>
  <c r="F69" i="4"/>
  <c r="G68" i="4"/>
  <c r="F68" i="4" a="1"/>
  <c r="F68" i="4"/>
  <c r="G67" i="4"/>
  <c r="F67" i="4" a="1"/>
  <c r="F67" i="4"/>
  <c r="G66" i="4"/>
  <c r="F66" i="4" a="1"/>
  <c r="F66" i="4"/>
  <c r="G65" i="4"/>
  <c r="F65" i="4" a="1"/>
  <c r="F65" i="4"/>
  <c r="G64" i="4"/>
  <c r="F64" i="4" a="1"/>
  <c r="F64" i="4"/>
  <c r="G63" i="4"/>
  <c r="F63" i="4" a="1"/>
  <c r="F63" i="4"/>
  <c r="G62" i="4"/>
  <c r="F62" i="4" a="1"/>
  <c r="F62" i="4"/>
  <c r="G61" i="4"/>
  <c r="F61" i="4" a="1"/>
  <c r="F61" i="4"/>
  <c r="G60" i="4"/>
  <c r="F60" i="4" a="1"/>
  <c r="F60" i="4"/>
  <c r="G59" i="4"/>
  <c r="F59" i="4" a="1"/>
  <c r="F59" i="4"/>
  <c r="G58" i="4"/>
  <c r="F58" i="4" a="1"/>
  <c r="F58" i="4"/>
  <c r="G57" i="4"/>
  <c r="F57" i="4" a="1"/>
  <c r="F57" i="4"/>
  <c r="G56" i="4"/>
  <c r="F56" i="4" a="1"/>
  <c r="F56" i="4"/>
  <c r="G55" i="4"/>
  <c r="F55" i="4" a="1"/>
  <c r="F55" i="4"/>
  <c r="G54" i="4"/>
  <c r="F54" i="4" a="1"/>
  <c r="F54" i="4"/>
  <c r="G53" i="4"/>
  <c r="F53" i="4" a="1"/>
  <c r="F53" i="4"/>
  <c r="G52" i="4"/>
  <c r="F52" i="4" a="1"/>
  <c r="F52" i="4"/>
  <c r="G51" i="4"/>
  <c r="F51" i="4" a="1"/>
  <c r="F51" i="4"/>
  <c r="G50" i="4"/>
  <c r="F50" i="4" a="1"/>
  <c r="F50" i="4"/>
  <c r="G49" i="4"/>
  <c r="F49" i="4" a="1"/>
  <c r="F49" i="4"/>
  <c r="G48" i="4"/>
  <c r="F48" i="4" a="1"/>
  <c r="F48" i="4"/>
  <c r="G47" i="4"/>
  <c r="G46" i="4"/>
  <c r="F46" i="4" a="1"/>
  <c r="F46" i="4"/>
  <c r="G45" i="4"/>
  <c r="F45" i="4" a="1"/>
  <c r="F45" i="4"/>
  <c r="G44" i="4"/>
  <c r="F44" i="4" a="1"/>
  <c r="F44" i="4"/>
  <c r="G43" i="4"/>
  <c r="F43" i="4" a="1"/>
  <c r="F43" i="4"/>
  <c r="G42" i="4"/>
  <c r="F42" i="4" a="1"/>
  <c r="F42" i="4"/>
  <c r="G41" i="4"/>
  <c r="F41" i="4" a="1"/>
  <c r="F41" i="4"/>
  <c r="G40" i="4"/>
  <c r="F40" i="4" a="1"/>
  <c r="F40" i="4"/>
  <c r="G39" i="4"/>
  <c r="F39" i="4" a="1"/>
  <c r="F39" i="4"/>
  <c r="G38" i="4"/>
  <c r="F38" i="4" a="1"/>
  <c r="F38" i="4"/>
  <c r="G37" i="4"/>
  <c r="F37" i="4" a="1"/>
  <c r="F37" i="4"/>
  <c r="G36" i="4"/>
  <c r="F36" i="4" a="1"/>
  <c r="F36" i="4"/>
  <c r="G35" i="4"/>
  <c r="F35" i="4" a="1"/>
  <c r="F35" i="4"/>
  <c r="G34" i="4"/>
  <c r="F34" i="4" a="1"/>
  <c r="F34" i="4"/>
  <c r="G33" i="4"/>
  <c r="F33" i="4" a="1"/>
  <c r="F33" i="4"/>
  <c r="G32" i="4"/>
  <c r="F32" i="4" a="1"/>
  <c r="F32" i="4"/>
  <c r="G31" i="4"/>
  <c r="F31" i="4" a="1"/>
  <c r="F31" i="4"/>
  <c r="G30" i="4"/>
  <c r="F30" i="4" a="1"/>
  <c r="F30" i="4"/>
  <c r="G29" i="4"/>
  <c r="F29" i="4" a="1"/>
  <c r="F29" i="4"/>
  <c r="G28" i="4"/>
  <c r="F28" i="4" a="1"/>
  <c r="F28" i="4"/>
  <c r="G27" i="4"/>
  <c r="F27" i="4" a="1"/>
  <c r="F27" i="4"/>
  <c r="G26" i="4"/>
  <c r="F26" i="4" a="1"/>
  <c r="F26" i="4"/>
  <c r="G25" i="4"/>
  <c r="F25" i="4" a="1"/>
  <c r="F25" i="4"/>
  <c r="G24" i="4"/>
  <c r="F24" i="4" a="1"/>
  <c r="F24" i="4"/>
  <c r="G23" i="4"/>
  <c r="G22" i="4"/>
  <c r="F22" i="4" a="1"/>
  <c r="F22" i="4"/>
  <c r="G21" i="4"/>
  <c r="F21" i="4" a="1"/>
  <c r="F21" i="4"/>
  <c r="G20" i="4"/>
  <c r="F20" i="4" a="1"/>
  <c r="F20" i="4"/>
  <c r="G19" i="4"/>
  <c r="G18" i="4"/>
  <c r="G1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<sst xmlns="http://schemas.openxmlformats.org/spreadsheetml/2006/main" count="279" uniqueCount="191">
  <si>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</si>
  <si>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</si>
  <si>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</si>
  <si>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</si>
  <si>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</si>
  <si>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</si>
  <si>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</si>
  <si>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</si>
  <si>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</si>
  <si>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</si>
  <si>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</si>
  <si>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</si>
  <si>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</si>
  <si>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</si>
  <si>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</si>
  <si>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</si>
  <si>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</si>
  <si>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</si>
  <si>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</si>
  <si>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</si>
  <si>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</si>
  <si>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t>
  </si>
  <si>
    <t>RESUMEN DE PARTIDAS</t>
  </si>
  <si>
    <t>IMPORTE CON LETRA (IVA INCLUIDO)</t>
  </si>
  <si>
    <t>SUBTOTAL M. N.</t>
  </si>
  <si>
    <t>IVA M. N.</t>
  </si>
  <si>
    <t>TOTAL M. N.</t>
  </si>
  <si>
    <t>A1</t>
  </si>
  <si>
    <t>A2</t>
  </si>
  <si>
    <t>A3</t>
  </si>
  <si>
    <t>SIOP-005</t>
  </si>
  <si>
    <t>SIOP-008</t>
  </si>
  <si>
    <t>SIOP-018</t>
  </si>
  <si>
    <t>SIOP-001</t>
  </si>
  <si>
    <t>SIOP-002</t>
  </si>
  <si>
    <t>SIOP-003</t>
  </si>
  <si>
    <t>SIOP-004</t>
  </si>
  <si>
    <t>SIOP-006</t>
  </si>
  <si>
    <t>SIOP-007</t>
  </si>
  <si>
    <t>SIOP-009</t>
  </si>
  <si>
    <t>SIOP-010</t>
  </si>
  <si>
    <t>SIOP-011</t>
  </si>
  <si>
    <t>SIOP-012</t>
  </si>
  <si>
    <t>SIOP-013</t>
  </si>
  <si>
    <t>SIOP-014</t>
  </si>
  <si>
    <t>SIOP-015</t>
  </si>
  <si>
    <t>SIOP-016</t>
  </si>
  <si>
    <t>SIOP-017</t>
  </si>
  <si>
    <t>SIOP-019</t>
  </si>
  <si>
    <t>SIOP-038</t>
  </si>
  <si>
    <t>PZA</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</si>
  <si>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</si>
  <si>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</si>
  <si>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</si>
  <si>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</si>
  <si>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</si>
  <si>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</si>
  <si>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</si>
  <si>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</si>
  <si>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</si>
  <si>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</si>
  <si>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</si>
  <si>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</si>
  <si>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</si>
  <si>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</si>
  <si>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</si>
  <si>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</si>
  <si>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</si>
  <si>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</si>
  <si>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</si>
  <si>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</si>
  <si>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</si>
  <si>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</si>
  <si>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</si>
  <si>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</si>
  <si>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</si>
  <si>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</si>
  <si>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</si>
  <si>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</si>
  <si>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</si>
  <si>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</si>
  <si>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</si>
  <si>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</si>
  <si>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</si>
  <si>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</si>
  <si>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</si>
  <si>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</si>
  <si>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</si>
  <si>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</si>
  <si>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</si>
  <si>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</si>
  <si>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</si>
  <si>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</si>
  <si>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</si>
  <si>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</si>
  <si>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</si>
  <si>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</si>
  <si>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</si>
  <si>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</si>
  <si>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</si>
  <si>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</si>
  <si>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</si>
  <si>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A4</t>
  </si>
  <si>
    <t>A5</t>
  </si>
  <si>
    <t>VIALIDADES</t>
  </si>
  <si>
    <t>SIOP-072</t>
  </si>
  <si>
    <t>SIOP-073</t>
  </si>
  <si>
    <t>SIOP-074</t>
  </si>
  <si>
    <t>SIOP-075</t>
  </si>
  <si>
    <t>SIOP-076</t>
  </si>
  <si>
    <t>SIOP-E-ECIFIDCCD-OB-LP-0665-2026</t>
  </si>
  <si>
    <t>Construcción del Primer Complejo Creativo de Ciudad Creativa Digital (media tensión, alimentador principal, sistema pararrayos, seccionador y planta de emergencia) de la Torre "B", en el municipio de Guadalajara, Jalisco. Segunda Etapa.</t>
  </si>
  <si>
    <t>CIUDAD CREATIVA DIGITAL</t>
  </si>
  <si>
    <t>MEDIA TENSION</t>
  </si>
  <si>
    <t>SUMINISTRO Y COLOCACION DE CODO PORTAFUSIBLES, 200A, 25KV, CALIBRE 1/0 AWG. INCLUYE: MANO DE OBRA, ACARREOS, HERRAMIENTA, DESPERDICIOS, LIMPIEZA Y TODO LO NECESARIO PARA SU CORRECTA INSTALACION.</t>
  </si>
  <si>
    <t>SUMINISTRO Y COLOCACION DE ADAPTADOR PARA TIERRA ELASTIMOLD MODELO 21MAH, 25KV, CALIBRE 1/0 AWG. INCLUYE: MANO DE OBRA, ACARREOS, HERRAMIENTA, DESPERDICIOS, LIMPIEZA Y TODO LO NECESARIO PARA SU CORRECTA INSTALACION.</t>
  </si>
  <si>
    <t>SUMINISTRO DE SECCIONADOR TIPO PEDESTAL 5 VIAS, 2/600A Y 3/200A, CON PUESTA A TIERRA AISLAMIENTO ESTADO SOLIDO , 25 kV, DERIVACION A LA CARGA  POR MEDIO DE PROTECCION ELECTRONICA, OPERACION MANUAL CON PREPARACION DE TELECONTROL ESPECIFICACION CFE VM000-74.</t>
  </si>
  <si>
    <t>ALIMENTADORES PRINCIPALES</t>
  </si>
  <si>
    <t>SUMINISTRO Y COLOCACION DE CABLE ARMADO ALUMINIO TIPO MC MARCA  STABILOY O SIMILAR 4-350 KCM + 1-2 AWG, INCLUYE: MANO DE OBRA, ACARREOS, HERRAMIENTA, DESPERDICIOS, LIMPIEZA Y TODO LO NECESARIO PARA SU CORRECTA INSTALACION.</t>
  </si>
  <si>
    <t>SUMINISTRO Y COLOCACION DE CABLE ARMADO ALUMINIO TIPO MC MARCA  STABILOY O SIMILAR 4-4/0 AWG + 1-2 AWG, INCLUYE: MANO DE OBRA, ACARREOS, HERRAMIENTA, DESPERDICIOS, LIMPIEZA Y TODO LO NECESARIO PARA SU CORRECTA INSTALACION.</t>
  </si>
  <si>
    <t>SUMINISTRO Y COLOCACION DE CABLE ARMADO ALUMINIO TIPO MC MARCA  STABILOY O SIMILAR 4-2 AWG + 1-6 AWG, INCLUYE: MANO DE OBRA, ACARREOS, HERRAMIENTA, DESPERDICIOS, LIMPIEZA Y TODO LO NECESARIO PARA SU CORRECTA INSTALACION.</t>
  </si>
  <si>
    <t>SUMINISTRO Y COLOCACION DE CABLE DE CONTROL CO10X10AWG MARCA CONDELMEX, INCLUYE: MANO DE OBRA, ACARREOS, HERRAMIENTA, DESPERDICIOS, LIMPIEZA Y TODO LO NECESARIO PARA SU CORRECTA INSTALACION.</t>
  </si>
  <si>
    <t>SUMINISTRO Y COLOCACION DE CONECTOR EMT PARA CABLE ARMADO ALUMINIO TIPO MC DEL 350 KCM, INCLUYE: MANO DE OBRA, ACARREOS, HERRAMIENTA, DESPERDICIOS, LIMPIEZA Y TODO LO NECESARIO PARA SU CORRECTA INSTALACION.</t>
  </si>
  <si>
    <t>SUMINISTRO Y COLOCACION DE CONECTOR EMT PARA CABLE ARMADO ALUMINIO TIPO MC DEL 4/0 AWG, INCLUYE: MANO DE OBRA, ACARREOS, HERRAMIENTA, DESPERDICIOS, LIMPIEZA Y TODO LO NECESARIO PARA SU CORRECTA INSTALACION.</t>
  </si>
  <si>
    <t>SUMINISTRO Y COLOCACION DE CONECTOR EMT PARA CABLE ARMADO ALUMINIO TIPO MC DEL 2 AWG, INCLUYE: MANO DE OBRA, ACARREOS, HERRAMIENTA, DESPERDICIOS, LIMPIEZA Y TODO LO NECESARIO PARA SU CORRECTA INSTALACION.</t>
  </si>
  <si>
    <t>SUMINISTRO Y COLOCACION DE TUBO CONDUIT  GALVANIZADO AJUSTE 53 MM (2"), INCLUYE: MANO DE OBRA, ACARREOS, HERRAMIENTA, DESPERDICIOS, LIMPIEZA Y TODO LO NECESARIO PARA SU CORRECTA INSTALACION.</t>
  </si>
  <si>
    <t>SUMINISTRO Y COLOCACION DE COPLE CONDUIT  GALVANIZADO AJUSTE 53 MM (2"), INCLUYE: MANO DE OBRA, ACARREOS, HERRAMIENTA, DESPERDICIOS, LIMPIEZA Y TODO LO NECESARIO PARA SU CORRECTA INSTALACION.</t>
  </si>
  <si>
    <t>SUMINISTRO Y COLOCACION DE CODO CONDUIT  GALVANIZADO AJUSTE 53 MM (2"), INCLUYE: MANO DE OBRA, ACARREOS, HERRAMIENTA, DESPERDICIOS, LIMPIEZA Y TODO LO NECESARIO PARA SU CORRECTA INSTALACION.</t>
  </si>
  <si>
    <t>SUMINISTRO Y COLOCACION DE CONDULET LB CONDUIT  GALVANIZADO AJUSTE 53 MM (2"), INCLUYE: MANO DE OBRA, ACARREOS, HERRAMIENTA, DESPERDICIOS, LIMPIEZA Y TODO LO NECESARIO PARA SU CORRECTA INSTALACION.</t>
  </si>
  <si>
    <t>SUMINISTRO Y COLOCACION DE CONECTOR CONDUIT  GALVANIZADO AJUSTE 53 MM (2"), INCLUYE: MANO DE OBRA, ACARREOS, HERRAMIENTA, DESPERDICIOS, LIMPIEZA Y TODO LO NECESARIO PARA SU CORRECTA INSTALACION.</t>
  </si>
  <si>
    <t>SUMINISTRO Y COLOCACION DE CABLOFIL DE 300 MM MODELO EZCF54/300, INCLUYE: MANO DE OBRA, ACARREOS, HERRAMIENTA, DESPERDICIOS, LIMPIEZA Y TODO LO NECESARIO PARA SU CORRECTA INSTALACION.</t>
  </si>
  <si>
    <t>SUMINISTRO Y COLOCACION DE CABLOFIL DE 300 MM MODELO EZCF54/150, INCLUYE: MANO DE OBRA, ACARREOS, HERRAMIENTA, DESPERDICIOS, LIMPIEZA Y TODO LO NECESARIO PARA SU CORRECTA INSTALACION.</t>
  </si>
  <si>
    <t>SUMINISTRO Y COLOCACION DE CURVA DE 90° PARA CHAROLA TIPO MALLA DE 300MM, INCLUYE: MANO DE OBRA, ACARREOS, HERRAMIENTA, DESPERDICIOS, LIMPIEZA Y TODO LO NECESARIO PARA SU CORRECTA INSTALACION.</t>
  </si>
  <si>
    <t>SUMINISTRO Y COLOCACION DE CURVA DE 90° PARA CHAROLA TIPO MALLA DE 150 MM, INCLUYE: MANO DE OBRA, ACARREOS, HERRAMIENTA, DESPERDICIOS, LIMPIEZA Y TODO LO NECESARIO PARA SU CORRECTA INSTALACION.</t>
  </si>
  <si>
    <t>SUMINISTRO Y COLOCACION DE TEE O CRUZ PARA CHAROFIL TIPO MALLA DE 300 MM, INCLUYE: MANO DE OBRA, ACARREOS, HERRAMIENTA, DESPERDICIOS, LIMPIEZA Y TODO LO NECESARIO PARA SU CORRECTA INSTALACION.</t>
  </si>
  <si>
    <t>SUMINISTRO Y COLOCACION DE TEE O CRUZ PARA CHAROFIL TIPO MALLA DE 1500 MM, INCLUYE: MANO DE OBRA, ACARREOS, HERRAMIENTA, DESPERDICIOS, LIMPIEZA Y TODO LO NECESARIO PARA SU CORRECTA INSTALACION.</t>
  </si>
  <si>
    <t>SUMINISTRO Y COLOCACION DE  UNION RAPIDA CM558081, INCLUYE: MANO DE OBRA, ACARREOS, HERRAMIENTA, DESPERDICIOS, LIMPIEZA Y TODO LO NECESARIO PARA SU CORRECTA INSTALACION.</t>
  </si>
  <si>
    <t>SUMINISTRO Y COLOCACION DE COPLE CABLOFIL PARA CHAROLA  MODELO CM558241, INCLUYE: MANO DE OBRA, ACARREOS, HERRAMIENTA, DESPERDICIOS, LIMPIEZA Y TODO LO NECESARIO PARA SU CORRECTA INSTALACION.</t>
  </si>
  <si>
    <t>SUMINISTRO Y COLOCACION DE FIJACION RAPIDA PARA UNICANAL CM599007, INCLUYE: MANO DE OBRA, ACARREOS, HERRAMIENTA, DESPERDICIOS, LIMPIEZA Y TODO LO NECESARIO PARA SU CORRECTA INSTALACION.</t>
  </si>
  <si>
    <t>SUMINISTRO Y COLOCACION DE SUJETA CABLES DE 15", INCLUYE: MANO DE OBRA, ACARREOS, HERRAMIENTA, DESPERDICIOS, LIMPIEZA Y TODO LO NECESARIO PARA SU CORRECTA INSTALACION.</t>
  </si>
  <si>
    <t>SUMINISTRO Y COLOCACION DE SOPORTE PARA CHAROFIL DE MALLA INCLUYE: 0.40 M PERFIL UNICANAL 4X2, E VARILLA ROSCADA DE 3/8", 6 JGOS DE TUERCA Y RONDANA 3/8", 2 TAQUETES EXPANSION TIPO Z DE 3/8", INCLUYE: MANO DE OBRA, ACARREOS, HERRAMIENTA, DESPERDICIOS, LIMPIEZA Y TODO LO NECESARIO PARA SU CORRECTA INSTALACION.</t>
  </si>
  <si>
    <t>ALIMENTADORES HVAC</t>
  </si>
  <si>
    <t>SUMINISTRO Y COLOCACION DE CABLE ARMADO ALUMINIO TIPO MC MARCA  STABILOY O SIMILAR 3-2 AWG + 1-6 AWG, INCLUYE: MANO DE OBRA, ACARREOS, HERRAMIENTA, DESPERDICIOS, LIMPIEZA Y TODO LO NECESARIO PARA SU CORRECTA INSTALACION.</t>
  </si>
  <si>
    <t>SUMINISTRO Y COLOCACION DE CABLE ARMADO ALUMINIO TIPO MC MARCA  STABILOY O SIMILAR 3-4 AWG + 1-6 AWG, INCLUYE: MANO DE OBRA, ACARREOS, HERRAMIENTA, DESPERDICIOS, LIMPIEZA Y TODO LO NECESARIO PARA SU CORRECTA INSTALACION.</t>
  </si>
  <si>
    <t>SUMINISTRO Y COLOCACION DE CONECTOR EMT PARA CABLE ARMADO ALUMINIO TIPO MC DEL 4 AWG, INCLUYE: MANO DE OBRA, ACARREOS, HERRAMIENTA, DESPERDICIOS, LIMPIEZA Y TODO LO NECESARIO PARA SU CORRECTA INSTALACION.</t>
  </si>
  <si>
    <t>SUMINISTRO Y COLOCACION DE CABLE Cu.CAL. 10 THW/THHW-LS 90°C 600V INDIANA O SIMILAR EN MARCA, INCLUYE: MANO DE OBRA, ACARREOS, HERRAMIENTA, DESPERDICIOS, LIMPIEZA Y TODO LO NECESARIO PARA SU CORRECTA INSTALACION.</t>
  </si>
  <si>
    <t>SUMINISTRO Y COLOCACION DE CABLE Cu.CAL. 12 THW/THHW-LS 90°C 600V INDIANA O SIMILAR EN MARCA, INCLUYE: MANO DE OBRA, ACARREOS, HERRAMIENTA, DESPERDICIOS, LIMPIEZA Y TODO LO NECESARIO PARA SU CORRECTA INSTALACION.</t>
  </si>
  <si>
    <t>SUMINISTRO Y COLOCACION DE TUBO CONDUIT  GALVANIZADO AJUSTE 21 MM (3/4"), INCLUYE: MANO DE OBRA, ACARREOS, HERRAMIENTA, DESPERDICIOS, LIMPIEZA Y TODO LO NECESARIO PARA SU CORRECTA INSTALACION.</t>
  </si>
  <si>
    <t>SUMINISTRO Y COLOCACION DE TUBO CONDUIT  GALVANIZADO AJUSTE 16 MM (1/2"), INCLUYE: MANO DE OBRA, ACARREOS, HERRAMIENTA, DESPERDICIOS, LIMPIEZA Y TODO LO NECESARIO PARA SU CORRECTA INSTALACION.</t>
  </si>
  <si>
    <t>SUMINISTRO Y COLOCACION DE COPLE CONDUIT  GALVANIZADO AJUSTE 16 MM (1/2"), INCLUYE: MANO DE OBRA, ACARREOS, HERRAMIENTA, DESPERDICIOS, LIMPIEZA Y TODO LO NECESARIO PARA SU CORRECTA INSTALACION.</t>
  </si>
  <si>
    <t>SUMINISTRO Y COLOCACION DE COPLE  CONDUIT  GALVANIZADO AJUSTE 16 MM (1/2"), INCLUYE: MANO DE OBRA, ACARREOS, HERRAMIENTA, DESPERDICIOS, LIMPIEZA Y TODO LO NECESARIO PARA SU CORRECTA INSTALACION.</t>
  </si>
  <si>
    <t>SUMINISTRO Y COLOCACION DE CURVA CONDUIT  GALVANIZADO AJUSTE 21 MM (3/4"), INCLUYE: MANO DE OBRA, ACARREOS, HERRAMIENTA, DESPERDICIOS, LIMPIEZA Y TODO LO NECESARIO PARA SU CORRECTA INSTALACION.</t>
  </si>
  <si>
    <t>SUMINISTRO Y COLOCACION DE CURVA CONDUIT  GALVANIZADO AJUSTE 16 MM (1/2"), INCLUYE: MANO DE OBRA, ACARREOS, HERRAMIENTA, DESPERDICIOS, LIMPIEZA Y TODO LO NECESARIO PARA SU CORRECTA INSTALACION.</t>
  </si>
  <si>
    <t>SUMINISTRO Y COLOCACION DE CONECTOR CONDUIT  GALVANIZADO AJUSTE 21 MM (3/4"), INCLUYE: MANO DE OBRA, ACARREOS, HERRAMIENTA, DESPERDICIOS, LIMPIEZA Y TODO LO NECESARIO PARA SU CORRECTA INSTALACION.</t>
  </si>
  <si>
    <t>SUMINISTRO Y COLOCACION DE CONECTOR CONDUIT  GALVANIZADO AJUSTE 16 MM (1/2"), INCLUYE: MANO DE OBRA, ACARREOS, HERRAMIENTA, DESPERDICIOS, LIMPIEZA Y TODO LO NECESARIO PARA SU CORRECTA INSTALACION.</t>
  </si>
  <si>
    <t>SUMINISTRO Y COLOCACION DE CAJA CUADRADA GALVANIZADA DE 19MM (3/4"), INCLUYE: MANO DE OBRA, ACARREOS, HERRAMIENTA, DESPERDICIOS, LIMPIEZA Y TODO LO NECESARIO PARA SU CORRECTA INSTALACION.</t>
  </si>
  <si>
    <t>SUMINISTRO Y COLOCACION DE CAPA CIEGA 3/4"  GALVANIZADA, INCLUYE: MANO DE OBRA, ACARREOS, HERRAMIENTA, DESPERDICIOS, LIMPIEZA Y TODO LO NECESARIO PARA SU CORRECTA INSTALACION.</t>
  </si>
  <si>
    <t>SUMINISTRO Y COLOCACION DE CABLE  TIPO ARMOFLEX MCA CONDUMEX (COBRE) CAL 10 AWG (3X10) 90°C 600V INCLUYE: MANO DE OBRA, ACARREOS, HERRAMIENTA, DESPERDICIOS, LIMPIEZA Y TODO LO NECESARIO PARA SU CORRECTA INSTALACION.</t>
  </si>
  <si>
    <t>SUMINISTRO Y COLOCACION DE CAPUCHON 3M PARA CONEXIÓN CALIBRE 10A12, INCLUYE: MANO DE OBRA, ACARREOS, HERRAMIENTA, DESPERDICIOS, LIMPIEZA Y TODO LO NECESARIO PARA SU CORRECTA INSTALACION.</t>
  </si>
  <si>
    <t>SUMINISTRO Y COLOCACION DE CONECTOR DE USO RUDO DE 1/2", INCLUYE: MANO DE OBRA, ACARREOS, HERRAMIENTA, DESPERDICIOS, LIMPIEZA Y TODO LO NECESARIO PARA SU CORRECTA INSTALACION.</t>
  </si>
  <si>
    <t>SUMINISTRO Y COLOCACION DE SOPORTE TIPO CLIP 3/4", INCLUYE: ABRAZDAERA CLIP 3/4", VARILLA ROSCADA 1/4 60 CM, TAQUETE EXPANSIVO, 3 JUEGOS DE RONDANA Y TUERCA DE 1/4 MANO MANO DE OBRA, ACARREOS, HERRAMIENTA, DESPERDICIOS, LIMPIEZA Y TODO LO NECESARIO PARA SU CORRECTA INSTALACION.</t>
  </si>
  <si>
    <t>SUMINISTRO Y COLOCACION DE SOPORTE TIPO CLIP 1/2", INCLUYE: ABRAZDAERA CLIP 1/2", VARILLA ROSCADA 1/4 60 CM, TAQUETE EXPANSIVO, 3 JUEGOS DE RONDANA Y TUERCA DE 1/4, MANO MANO DE OBRA, ACARREOS, HERRAMIENTA, DESPERDICIOS, LIMPIEZA Y TODO LO NECESARIO PARA SU CORRECTA INSTALACION.</t>
  </si>
  <si>
    <t>TABLEROS Y DISPOSITIVOS</t>
  </si>
  <si>
    <t>SUMINISTRO Y COLOCACION DE PLANTA DE EMERGENCIA MARCA CYNERGY, SERIE PS-150, CON POTENCIA DE EMERGENCIA DE 150 KW / 188 KVA Y POTENCIA CONTINUA DE 121.5 KW / 152.8 KVA, MOTOR PERKINS MODELO 1106D-E66TAG3, DIÉSEL, 6 CILINDROS EN LÍNEA, 1800 RPM, TURBOCARGADO, GENERADOR STAMFORD MODELO UCI274F, TRIFÁSICO, 60 HZ, FACTOR DE POTENCIA 0.8, TENSIÓN 220/127, 440/254 Y 480/277 VCA, REGULACIÓN DE VOLTAJE ±1.0%, INCLUYE TABLERO DE CONTROL, INTERRUPTOR PRINCIPAL, SISTEMA DE ENFRIAMIENTO POR REFRIGERANTE LÍQUIDO, TANQUE DE COMBUSTIBLE, BATERÍAS Y CARGADOR, SILENCIADOR Y ACCESORIOS PROPIOS DEL EQUIPO, INCLUYE: MANO DE OBRA, ACARREOS, HERRAMIENTA, DESPERDICIOS, LIMPIEZA Y TODO LO NECESARIO PARA SU CORRECTA INSTALACION.</t>
  </si>
  <si>
    <t>SUMINISTRO Y COLOCACION DE TABLERO DE CONTROL Y TRANSFERENCIA AUTOMÁTICA, MARCA KOSOV, MODELO TCT-7320-3S, 400 A, 3 FASES, PARA OPERACIÓN CON PLANTA DE EMERGENCIA, INCLUYE: GABINETE TIPO NEMA 1 PARA MONTAJE EN PISO, CONTROLADOR DIGITAL DEEP SEA DSE 7320 MKII, SECCIONADOR OTM MOTORIZADO, CARGADOR DE BATERÍAS DSE 9130 DE 5 A, ALIMENTACIÓN DE CONTROL A 12/24 VCD, PROTECCIONES, SEÑALIZACIÓN, CABLEADO INTERNO, CONEXIONES, PRUEBAS DE OPERACIÓN, PUESTA EN SERVICIO, MANO MANO DE OBRA, ACARREOS, HERRAMIENTA, DESPERDICIOS, LIMPIEZA Y TODO LO NECESARIO PARA SU CORRECTA INSTALACION.</t>
  </si>
  <si>
    <t>SUMINISTRO Y COLOCACION DE I-LINE 3F/4H, 127/220V, 8 CIRCUITOS, BARRAS DE 800A, MODELO MG800M82B CON INTERRUPTOR PRINCIPAL DE 3X800A MARCO M E INTERRUPTORES DERIVADOS 1 DE 3X400A MARCO M, 1 DE 3X60A MARCO H, 3 DE 3X50A MARCO H, INCLUYE: MANO DE OBRA, ACARREOS, HERRAMIENTA, DESPERDICIOS, LIMPIEZA Y TODO LO NECESARIO PARA SU CORRECTA INSTALACION.</t>
  </si>
  <si>
    <t>SUMINISTRO Y COLOCACION DE I-LINE 3F/4H, 127/220V, 8 CIRCUITOS, BARRAS DE 400A, MODELO LA400M81B CON INTERRUPTOR PRINCIPAL DE 3X800A MARCO M E INTERRUPTORES DERIVADOS 2 DE 3X150A MARCO J, INCLUYE: MANO DE OBRA, ACARREOS, HERRAMIENTA, DESPERDICIOS, LIMPIEZA Y TODO LO NECESARIO PARA SU CORRECTA INSTALACION.</t>
  </si>
  <si>
    <t>SUMINISTRO Y COLOCACIÓN DE TABLERO DE DISTRIBUCIÓN MARCA SQUARE D, NQ, 30 POLOS, BARRAS 225A, INTERIOR NQ430L2C, CAJA MH44M, FRENTE NC44(), KIT ITM PPAL NQMB2HJ, ITM PPAL JDL36150, INCLUYE  MANO DE OBRA, ACARREOS, HERRAMIENTA, DESPERDICIOS, LIMPIEZA Y TODO LO NECESARIO PARA SU CORRECTA INSTALACION.</t>
  </si>
  <si>
    <t>SUMINISTRO Y COLOCACIÓN DE TABLERO DE DISTRIBUCIÓN MARCA SQUARE D, NQ, 18 POLOS, BARRAS 100A, INTERIOR NQ418L1C, CAJA MH26M, FRENTE NC26(), ITM PPAL QOB350, INCLUYE  MANO DE OBRA, ACARREOS, HERRAMIENTA, DESPERDICIOS, LIMPIEZA Y TODO LO NECESARIO PARA SU CORRECTA INSTALACION.</t>
  </si>
  <si>
    <t>SUMINISTRO Y COLOCACIÓN DE ITM DERIVADO DE NQ, 2X30A, MARCO QO/QOB. INCLUYE  MANO DE OBRA, ACARREOS, HERRAMIENTA, DESPERDICIOS, LIMPIEZA Y TODO LO NECESARIO PARA SU CORRECTA INSTALACION.</t>
  </si>
  <si>
    <t>SUMINISTRO Y COLOCACIÓN DE ITM DERIVADO DE NQ, 2X20A, MARCO QO/QOB. INCLUYE  MANO DE OBRA, ACARREOS, HERRAMIENTA, DESPERDICIOS, LIMPIEZA Y TODO LO NECESARIO PARA SU CORRECTA INSTALACION.</t>
  </si>
  <si>
    <t>SUMINISTRO Y COLOCACIÓN DE ITM DERIVADO DE NQ, 1X20A, MARCO QO/QOB. INCLUYE  MANO DE OBRA, ACARREOS, HERRAMIENTA, DESPERDICIOS, LIMPIEZA Y TODO LO NECESARIO PARA SU CORRECTA INSTALACION.</t>
  </si>
  <si>
    <t>SUMINISTRO Y COLOCACIÓN DE ITM DERIVADO DE NQ, 1X15A, MARCO QO/QOB. INCLUYE  MANO DE OBRA, ACARREOS, HERRAMIENTA, DESPERDICIOS, LIMPIEZA Y TODO LO NECESARIO PARA SU CORRECTA INSTALACION.</t>
  </si>
  <si>
    <t>SUMINISTRO Y COLOCACIÓN DE INTERRUPTOR DE SEGURIDAD SIN PORTA FUSIBLES SQUARE D DE 30A, 2 POLOS, 240V, NEMA 1,  INCLUYE  MANO DE OBRA, ACARREOS, HERRAMIENTA, DESPERDICIOS, LIMPIEZA Y TODO LO NECESARIO PARA SU CORRECTA INSTALACION.</t>
  </si>
  <si>
    <t>SUMINISTRO Y COLOCACIÓN DEINTERRUPTOR DE SEGURIDAD SIN PORTA FUSIBLES SQUARE D DE 60A, 3 POLOS, 240V, NEMA3R ,  INCLUYE  MANO DE OBRA, ACARREOS, HERRAMIENTA, DESPERDICIOS, LIMPIEZA Y TODO LO NECESARIO PARA SU CORRECTA INSTALACION.</t>
  </si>
  <si>
    <t>SIMINISTRO Y COLOCACION DE BASE PARA MEDIDOR, 20 A, 13 TERMINALES,  INCLUYE  MANO DE OBRA, ACARREOS, HERRAMIENTA, DESPERDICIOS, LIMPIEZA Y TODO LO NECESARIO PARA SU CORRECTA INSTALACION.</t>
  </si>
  <si>
    <t>SIMINISTRO Y COLOCACION DE TRANSFORMADOR DE CORRIENTE TIPO DONA ARTECHEE MODELO IR-3 800:5,  INCLUYE  MANO DE OBRA, ACARREOS, HERRAMIENTA, DESPERDICIOS, LIMPIEZA Y TODO LO NECESARIO PARA SU CORRECTA INSTALACION.</t>
  </si>
  <si>
    <t>PARARRAYOS</t>
  </si>
  <si>
    <t>SIMINISTRO Y COLOCACION DE CABLE DE COBRE TRENZADO DE 28 HILOS (2/0 AWG), DESNUDO TEMPLE SUAVE, NO. CAT. AME-002, MCA. AMESA, INCLUYE  MANO DE OBRA, ACARREOS, HERRAMIENTA, DESPERDICIOS, LIMPIEZA Y TODO LO NECESARIO PARA SU CORRECTA INSTALACION.</t>
  </si>
  <si>
    <t>SIMINISTRO Y COLOCACION DE TUBERÍA CONDUIT PVC  1''Ø, MCA. OMEGA, INCLUYE  MANO DE OBRA, ACARREOS, HERRAMIENTA, DESPERDICIOS, LIMPIEZA Y TODO LO NECESARIO PARA SU CORRECTA INSTALACION.</t>
  </si>
  <si>
    <t>SIMINISTRO Y COLOCACION DE CODO CONDUIT PVC  1''Ø, MCA. OMEGA, INCLUYE  MANO DE OBRA, ACARREOS, HERRAMIENTA, DESPERDICIOS, LIMPIEZA Y TODO LO NECESARIO PARA SU CORRECTA INSTALACION.</t>
  </si>
  <si>
    <t>SUMINISTRO Y COLOCACION DE SOPORTE TIPO CLIP 1", INCLUYE: ABRAZDAERA CLIP 1", VARILLA ROSCADA 1/4 60 CM, TAQUETE EXPANSIVO, 3 JUEGOS DE RONDANA Y TUERCA DE 1/4 MANO MANO DE OBRA, ACARREOS, HERRAMIENTA, DESPERDICIOS, LIMPIEZA Y TODO LO NECESARIO PARA SU CORRECTA INSTALACION.</t>
  </si>
  <si>
    <t>PDA</t>
  </si>
  <si>
    <t>SIMINISTRO Y COLOCACION DE PUNTA PIEZOELÉCTRICAPARA PROTECCION DE PARARRAYOS MARCA FRANKLIN- FRANCE, LINEA SE-ACTIVE1D NIVEL DE PROTECCIÓN II, COMPLETA CON ACCESORIOS DE SOPORTE Y FIJACIÓN DE PUNTA Y BAJADAS, PARA DAR UNA ALTURA DE 4MTS. DESPUES DE LA AZOTEA, , INCLUYE  MANO DE OBRA, ACARREOS, HERRAMIENTA, DESPERDICIOS, LIMPIEZA Y TODO LO NECESARIO PARA SU CORRECTA INSTALACION.</t>
  </si>
  <si>
    <t>SIMINISTRO Y COLOCACION DE CONTADOR DE DESCARGAS AFV 0907CF MCA. FRANKLIN FRANCE, INCLUYE  MANO DE OBRA, ACARREOS, HERRAMIENTA, DESPERDICIOS, LIMPIEZA Y TODO LO NECESARIO PARA SU CORRECTA INSTALACION.</t>
  </si>
  <si>
    <t>SIMINISTRO Y COLOCACION DE DESCONECTADOR PARA BAJADA DE CABLE DE PARARRAYOS, CAT. AME-022, MCA. AMESA, INCLUYE  MANO DE OBRA, ACARREOS, HERRAMIENTA, DESPERDICIOS, LIMPIEZA Y TODO LO NECESARIO PARA SU CORRECTA INSTALACION.</t>
  </si>
  <si>
    <t>SIMINISTRO Y COLOCACION DE CABLE DE ACERO  PARA RETENIDA  DE 1/4" (20M), GRILLETE RECTO CON PERNO ROSCADO DE 5/16" (3 PZAS), TENSOR GANCHO-OJO DE 5/16" (3PZAS.), GRAPA TIPO PERRO DE 5/16" (6PZAS), TAQUETE DE CONCRETO DE 3/8" Y TORNILLERÍA (12 JGOS), PLAC, INCLUYE  MANO DE OBRA, ACARREOS, HERRAMIENTA, DESPERDICIOS, LIMPIEZA Y TODO LO NECESARIO PARA SU CORRECTA INSTALACION.</t>
  </si>
  <si>
    <t>LOTE</t>
  </si>
  <si>
    <t>SIMINISTRO Y COLOCACION DE CONECTOR DE COMPRESION DE COBRE CAL. 4/0 AWG MARCA BURNDY, INCLUYE  MANO DE OBRA, ACARREOS, HERRAMIENTA, DESPERDICIOS, LIMPIEZA Y TODO LO NECESARIO PARA SU CORRECTA INSTALACION.</t>
  </si>
  <si>
    <t>SIMINISTRO Y COLOCACION DE ABRAZADERA DE COBRE PARA CABLE DE PARARRAYOS. INCLUYE TAQUETE DE FIBRA DE 5/16" Y PIJA, INCLUYE  MANO DE OBRA, ACARREOS, HERRAMIENTA, DESPERDICIOS, LIMPIEZA Y TODO LO NECESARIO PARA SU CORRECTA INSTALACION.</t>
  </si>
  <si>
    <t>JGO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</si>
</sst>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5">
    <font>
      <sz val="11"/>
      <color rgb="FF000000"/>
      <name val="Calibri"/>
      <family val="2"/>
      <charset val="134"/>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sz val="10"/>
      <name val="Calibri"/>
      <family val="2"/>
      <scheme val="minor"/>
    </font>
    <font>
      <b/>
      <sz val="10"/>
      <color theme="1"/>
      <name val="Calibri"/>
      <family val="2"/>
      <scheme val="minor"/>
    </font>
    <font>
      <b/>
      <sz val="10"/>
      <color theme="4"/>
      <name val="Calibri"/>
      <family val="2"/>
      <scheme val="minor"/>
    </font>
    <font>
      <sz val="11"/>
      <color rgb="FF000000"/>
      <name val="Calibri"/>
      <family val="2"/>
      <charset val="134"/>
    </font>
  </fonts>
  <fills count="4">
    <fill>
      <patternFill patternType="none"/>
    </fill>
    <fill>
      <patternFill patternType="gray125"/>
    </fill>
    <fill>
      <patternFill patternType="solid">
        <fgColor rgb="FF369443"/>
        <bgColor indexed="64"/>
      </patternFill>
    </fill>
    <fill>
      <patternFill patternType="solid">
        <fgColor theme="0" tint="-0.24994659260841701"/>
        <bgColor indexed="64"/>
      </patternFill>
    </fill>
  </fills>
  <borders count="14">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style="medium">
        <color auto="1"/>
      </right>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rgb="FF333F48"/>
      </left>
      <right/>
      <top style="medium">
        <color rgb="FF333F48"/>
      </top>
      <bottom style="medium">
        <color rgb="FF333F48"/>
      </bottom>
      <diagonal/>
    </border>
    <border>
      <left/>
      <right/>
      <top style="medium">
        <color rgb="FF333F48"/>
      </top>
      <bottom style="medium">
        <color rgb="FF333F48"/>
      </bottom>
      <diagonal/>
    </border>
    <border>
      <left/>
      <right style="thin">
        <color rgb="FF333F48"/>
      </right>
      <top style="medium">
        <color rgb="FF333F48"/>
      </top>
      <bottom style="medium">
        <color rgb="FF333F48"/>
      </bottom>
      <diagonal/>
    </border>
    <border>
      <left style="medium">
        <color auto="1"/>
      </left>
      <right/>
      <top/>
      <bottom style="medium">
        <color auto="1"/>
      </bottom>
      <diagonal/>
    </border>
    <border>
      <left/>
      <right/>
      <top/>
      <bottom style="medium">
        <color auto="1"/>
      </bottom>
      <diagonal/>
    </border>
  </borders>
  <cellStyleXfs count="18">
    <xf numFmtId="0" fontId="0" fillId="0" borderId="0"/>
    <xf numFmtId="164" fontId="24" fillId="0" borderId="0" applyBorder="0" applyProtection="0"/>
    <xf numFmtId="0" fontId="13" fillId="0" borderId="0"/>
    <xf numFmtId="164" fontId="24" fillId="0" borderId="0" applyBorder="0" applyProtection="0"/>
    <xf numFmtId="0" fontId="13" fillId="0" borderId="0"/>
    <xf numFmtId="0" fontId="13" fillId="0" borderId="0"/>
    <xf numFmtId="165" fontId="13" fillId="0" borderId="0"/>
    <xf numFmtId="0" fontId="13" fillId="0" borderId="0"/>
    <xf numFmtId="0" fontId="13" fillId="0" borderId="0"/>
    <xf numFmtId="0" fontId="13" fillId="0" borderId="0"/>
    <xf numFmtId="164" fontId="24" fillId="0" borderId="0" applyBorder="0" applyProtection="0"/>
    <xf numFmtId="164" fontId="24" fillId="0" borderId="0" applyBorder="0" applyProtection="0"/>
    <xf numFmtId="0" fontId="13" fillId="0" borderId="0"/>
    <xf numFmtId="0" fontId="24" fillId="0" borderId="0"/>
    <xf numFmtId="0" fontId="1" fillId="0" borderId="0"/>
    <xf numFmtId="44" fontId="13"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cellStyleXfs>
  <cellXfs count="110">
    <xf numFmtId="0" fontId="0" fillId="0" borderId="0" xfId="0"/>
    <xf numFmtId="0" fontId="2" fillId="0" borderId="13" xfId="9" applyFont="1" applyBorder="1" applyAlignment="1">
      <alignment horizontal="center" vertical="top"/>
    </xf>
    <xf numFmtId="0" fontId="2" fillId="0" borderId="12" xfId="9" applyFont="1" applyBorder="1" applyAlignment="1">
      <alignment horizontal="center" vertical="top"/>
    </xf>
    <xf numFmtId="0" fontId="2" fillId="0" borderId="5" xfId="9" applyFont="1" applyBorder="1" applyAlignment="1">
      <alignment horizontal="center" vertical="top"/>
    </xf>
    <xf numFmtId="0" fontId="2" fillId="0" borderId="0" xfId="9" applyFont="1" applyAlignment="1">
      <alignment horizontal="center" vertical="top"/>
    </xf>
    <xf numFmtId="0" fontId="2" fillId="0" borderId="3" xfId="9" applyFont="1" applyBorder="1" applyAlignment="1">
      <alignment horizontal="center" vertical="top"/>
    </xf>
    <xf numFmtId="0" fontId="2" fillId="0" borderId="8" xfId="9" applyFont="1" applyBorder="1" applyAlignment="1">
      <alignment horizontal="justify" vertical="top"/>
    </xf>
    <xf numFmtId="0" fontId="16" fillId="2" borderId="0" xfId="13" applyFont="1" applyFill="1" applyAlignment="1">
      <alignment horizontal="center" vertical="center" wrapText="1"/>
    </xf>
    <xf numFmtId="14" fontId="5" fillId="0" borderId="12" xfId="9" applyNumberFormat="1" applyFont="1" applyBorder="1" applyAlignment="1">
      <alignment horizontal="right" vertical="top"/>
    </xf>
    <xf numFmtId="14" fontId="5" fillId="0" borderId="3" xfId="9" applyNumberFormat="1" applyFont="1" applyBorder="1" applyAlignment="1">
      <alignment horizontal="right" vertical="top"/>
    </xf>
    <xf numFmtId="0" fontId="3" fillId="0" borderId="8" xfId="9" applyFont="1" applyBorder="1" applyAlignment="1">
      <alignment horizontal="justify" vertical="top"/>
    </xf>
    <xf numFmtId="14" fontId="5" fillId="0" borderId="4" xfId="9" applyNumberFormat="1" applyFont="1" applyBorder="1" applyAlignment="1">
      <alignment horizontal="right" vertical="top"/>
    </xf>
    <xf numFmtId="0" fontId="5" fillId="0" borderId="8" xfId="9" applyFont="1" applyBorder="1" applyAlignment="1">
      <alignment horizontal="justify" vertical="top" wrapText="1"/>
    </xf>
    <xf numFmtId="0" fontId="7" fillId="0" borderId="8" xfId="9" applyFont="1" applyBorder="1" applyAlignment="1">
      <alignment horizontal="center" vertical="top"/>
    </xf>
    <xf numFmtId="0" fontId="5" fillId="0" borderId="1" xfId="9" applyFont="1" applyBorder="1" applyAlignment="1">
      <alignment horizontal="center" vertical="top"/>
    </xf>
    <xf numFmtId="0" fontId="2" fillId="0" borderId="7" xfId="9" applyFont="1" applyBorder="1" applyAlignment="1">
      <alignment horizontal="center" vertical="top"/>
    </xf>
    <xf numFmtId="0" fontId="2" fillId="0" borderId="0" xfId="9" applyFont="1" applyAlignment="1">
      <alignment vertical="top"/>
    </xf>
    <xf numFmtId="0" fontId="3" fillId="0" borderId="0" xfId="9" applyFont="1" applyAlignment="1">
      <alignment vertical="top"/>
    </xf>
    <xf numFmtId="0" fontId="2" fillId="0" borderId="0" xfId="4" applyFont="1" applyAlignment="1">
      <alignment horizontal="center" vertical="center"/>
    </xf>
    <xf numFmtId="0" fontId="4" fillId="0" borderId="0" xfId="0" applyFont="1"/>
    <xf numFmtId="0" fontId="0" fillId="0" borderId="0" xfId="0" applyAlignment="1">
      <alignment horizontal="justify"/>
    </xf>
    <xf numFmtId="0" fontId="5" fillId="0" borderId="1" xfId="9" applyFont="1" applyBorder="1" applyAlignment="1">
      <alignment horizontal="justify" vertical="top"/>
    </xf>
    <xf numFmtId="0" fontId="5" fillId="0" borderId="2" xfId="9" applyFont="1" applyBorder="1" applyAlignment="1">
      <alignment horizontal="justify" vertical="top" wrapText="1"/>
    </xf>
    <xf numFmtId="0" fontId="5" fillId="0" borderId="3" xfId="9" applyFont="1" applyBorder="1" applyAlignment="1">
      <alignment horizontal="center" vertical="top"/>
    </xf>
    <xf numFmtId="0" fontId="5" fillId="0" borderId="0" xfId="9" applyFont="1" applyAlignment="1">
      <alignment horizontal="center" vertical="top"/>
    </xf>
    <xf numFmtId="0" fontId="6" fillId="0" borderId="0" xfId="9" applyFont="1" applyAlignment="1">
      <alignment horizontal="justify" vertical="top" wrapText="1"/>
    </xf>
    <xf numFmtId="0" fontId="5" fillId="0" borderId="4" xfId="9" applyFont="1" applyBorder="1" applyAlignment="1">
      <alignment horizontal="justify" vertical="top"/>
    </xf>
    <xf numFmtId="0" fontId="6" fillId="0" borderId="1" xfId="9" applyFont="1" applyBorder="1" applyAlignment="1">
      <alignment horizontal="center" vertical="top"/>
    </xf>
    <xf numFmtId="0" fontId="3" fillId="0" borderId="0" xfId="9" applyFont="1" applyAlignment="1">
      <alignment horizontal="justify" vertical="top"/>
    </xf>
    <xf numFmtId="0" fontId="5" fillId="0" borderId="0" xfId="9" applyFont="1" applyAlignment="1">
      <alignment vertical="top"/>
    </xf>
    <xf numFmtId="0" fontId="5" fillId="0" borderId="0" xfId="9" applyFont="1" applyAlignment="1">
      <alignment horizontal="justify" vertical="top"/>
    </xf>
    <xf numFmtId="166" fontId="6" fillId="0" borderId="0" xfId="9" applyNumberFormat="1" applyFont="1" applyAlignment="1">
      <alignment horizontal="justify" vertical="top" wrapText="1"/>
    </xf>
    <xf numFmtId="166" fontId="6" fillId="0" borderId="0" xfId="9" applyNumberFormat="1" applyFont="1" applyAlignment="1">
      <alignment horizontal="right" vertical="top" wrapText="1"/>
    </xf>
    <xf numFmtId="49" fontId="11" fillId="0" borderId="0" xfId="0" applyNumberFormat="1" applyFont="1" applyAlignment="1">
      <alignment horizontal="left" vertical="top" shrinkToFit="1"/>
    </xf>
    <xf numFmtId="4" fontId="12" fillId="0" borderId="0" xfId="0" applyNumberFormat="1" applyFont="1" applyAlignment="1">
      <alignment horizontal="center" vertical="top" wrapText="1"/>
    </xf>
    <xf numFmtId="4" fontId="11" fillId="0" borderId="0" xfId="0" applyNumberFormat="1" applyFont="1" applyAlignment="1">
      <alignment horizontal="right" vertical="top" shrinkToFit="1"/>
    </xf>
    <xf numFmtId="49" fontId="11" fillId="0" borderId="0" xfId="0" applyNumberFormat="1" applyFont="1" applyAlignment="1">
      <alignment horizontal="justify" vertical="top" wrapText="1"/>
    </xf>
    <xf numFmtId="166" fontId="11" fillId="0" borderId="0" xfId="0" applyNumberFormat="1" applyFont="1" applyAlignment="1">
      <alignment horizontal="right" vertical="top" wrapText="1"/>
    </xf>
    <xf numFmtId="0" fontId="3" fillId="0" borderId="0" xfId="9" applyFont="1" applyAlignment="1">
      <alignment horizontal="center" vertical="top"/>
    </xf>
    <xf numFmtId="4" fontId="3" fillId="0" borderId="0" xfId="9" applyNumberFormat="1" applyFont="1" applyAlignment="1">
      <alignment vertical="top"/>
    </xf>
    <xf numFmtId="168" fontId="3" fillId="0" borderId="0" xfId="1" applyNumberFormat="1" applyFont="1" applyBorder="1" applyAlignment="1" applyProtection="1">
      <alignment vertical="top"/>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9" applyFont="1" applyAlignment="1">
      <alignment horizontal="justify" vertical="top"/>
    </xf>
    <xf numFmtId="0" fontId="5" fillId="0" borderId="5" xfId="9" applyFont="1" applyBorder="1" applyAlignment="1">
      <alignment horizontal="center" vertical="top" wrapText="1"/>
    </xf>
    <xf numFmtId="14" fontId="2" fillId="0" borderId="6" xfId="9" applyNumberFormat="1" applyFont="1" applyBorder="1" applyAlignment="1">
      <alignment horizontal="left" vertical="top" wrapText="1"/>
    </xf>
    <xf numFmtId="14" fontId="2" fillId="0" borderId="5" xfId="9" applyNumberFormat="1" applyFont="1" applyBorder="1" applyAlignment="1">
      <alignment horizontal="left" vertical="top" wrapText="1"/>
    </xf>
    <xf numFmtId="0" fontId="2" fillId="0" borderId="5" xfId="9" applyFont="1" applyBorder="1" applyAlignment="1">
      <alignment horizontal="left" vertical="top" wrapText="1"/>
    </xf>
    <xf numFmtId="14" fontId="2" fillId="0" borderId="7" xfId="9" applyNumberFormat="1" applyFont="1" applyBorder="1" applyAlignment="1">
      <alignment horizontal="left" vertical="top" wrapText="1"/>
    </xf>
    <xf numFmtId="0" fontId="3" fillId="0" borderId="0" xfId="9" applyFont="1" applyAlignment="1">
      <alignment vertical="top" wrapText="1"/>
    </xf>
    <xf numFmtId="0" fontId="5" fillId="0" borderId="0" xfId="9" applyFont="1" applyAlignment="1">
      <alignment vertical="top" wrapText="1"/>
    </xf>
    <xf numFmtId="4" fontId="11" fillId="0" borderId="0" xfId="0" applyNumberFormat="1" applyFont="1" applyAlignment="1">
      <alignment horizontal="center" vertical="top" wrapText="1"/>
    </xf>
    <xf numFmtId="0" fontId="0" fillId="0" borderId="0" xfId="0" applyAlignment="1">
      <alignment wrapText="1"/>
    </xf>
    <xf numFmtId="0" fontId="2" fillId="0" borderId="1" xfId="9" applyFont="1" applyBorder="1" applyAlignment="1">
      <alignment horizontal="left" vertical="top"/>
    </xf>
    <xf numFmtId="0" fontId="2" fillId="0" borderId="2" xfId="9" applyFont="1" applyBorder="1" applyAlignment="1">
      <alignment horizontal="left" vertical="top"/>
    </xf>
    <xf numFmtId="0" fontId="2" fillId="0" borderId="8" xfId="9" applyFont="1" applyBorder="1" applyAlignment="1">
      <alignment horizontal="left" vertical="top"/>
    </xf>
    <xf numFmtId="0" fontId="3" fillId="0" borderId="0" xfId="9" applyFont="1" applyAlignment="1">
      <alignment horizontal="left" vertical="top"/>
    </xf>
    <xf numFmtId="0" fontId="5" fillId="0" borderId="0" xfId="9" applyFont="1" applyAlignment="1">
      <alignment horizontal="left" vertical="top"/>
    </xf>
    <xf numFmtId="49" fontId="3" fillId="0" borderId="0" xfId="9" applyNumberFormat="1" applyFont="1" applyAlignment="1">
      <alignment horizontal="left" vertical="top"/>
    </xf>
    <xf numFmtId="167" fontId="3" fillId="0" borderId="0" xfId="9" applyNumberFormat="1" applyFont="1" applyAlignment="1">
      <alignment horizontal="left" vertical="top"/>
    </xf>
    <xf numFmtId="0" fontId="0" fillId="0" borderId="0" xfId="0" applyAlignment="1">
      <alignment horizontal="left"/>
    </xf>
    <xf numFmtId="0" fontId="5" fillId="0" borderId="1" xfId="9" applyFont="1" applyBorder="1" applyAlignment="1">
      <alignment vertical="top"/>
    </xf>
    <xf numFmtId="0" fontId="5" fillId="0" borderId="2" xfId="9" applyFont="1" applyBorder="1" applyAlignment="1">
      <alignment vertical="top"/>
    </xf>
    <xf numFmtId="0" fontId="5" fillId="0" borderId="8" xfId="9" applyFont="1" applyBorder="1" applyAlignment="1">
      <alignment vertical="top"/>
    </xf>
    <xf numFmtId="0" fontId="16" fillId="2" borderId="9" xfId="13" applyFont="1" applyFill="1" applyBorder="1" applyAlignment="1">
      <alignment horizontal="center" vertical="center" wrapText="1"/>
    </xf>
    <xf numFmtId="0" fontId="16" fillId="2" borderId="10" xfId="13" applyFont="1" applyFill="1" applyBorder="1" applyAlignment="1">
      <alignment horizontal="center" vertical="center" wrapText="1"/>
    </xf>
    <xf numFmtId="0" fontId="16" fillId="2" borderId="11" xfId="13" applyFont="1" applyFill="1" applyBorder="1" applyAlignment="1">
      <alignment horizontal="center" vertical="center" wrapText="1"/>
    </xf>
    <xf numFmtId="0" fontId="17" fillId="3" borderId="0" xfId="4" applyFont="1" applyFill="1" applyAlignment="1">
      <alignment vertical="top"/>
    </xf>
    <xf numFmtId="0" fontId="18" fillId="3" borderId="0" xfId="4" applyFont="1" applyFill="1" applyAlignment="1">
      <alignment horizontal="center" vertical="top"/>
    </xf>
    <xf numFmtId="0" fontId="17" fillId="3" borderId="0" xfId="4" applyFont="1" applyFill="1" applyAlignment="1">
      <alignment horizontal="center" vertical="top"/>
    </xf>
    <xf numFmtId="170" fontId="17" fillId="3" borderId="0" xfId="4" applyNumberFormat="1" applyFont="1" applyFill="1" applyAlignment="1">
      <alignment vertical="top"/>
    </xf>
    <xf numFmtId="0" fontId="16" fillId="2" borderId="0" xfId="13" applyFont="1" applyFill="1" applyAlignment="1">
      <alignment horizontal="center" vertical="center" wrapText="1"/>
    </xf>
    <xf numFmtId="0" fontId="16" fillId="2" borderId="0" xfId="13" applyFont="1" applyFill="1" applyAlignment="1">
      <alignment horizontal="left" vertical="center" wrapText="1"/>
    </xf>
    <xf numFmtId="168" fontId="16" fillId="2" borderId="0" xfId="13" applyNumberFormat="1" applyFont="1" applyFill="1" applyAlignment="1">
      <alignment horizontal="right" vertical="center" wrapText="1"/>
    </xf>
    <xf numFmtId="0" fontId="19" fillId="0" borderId="0" xfId="4" applyFont="1" applyAlignment="1">
      <alignment horizontal="justify" vertical="top"/>
    </xf>
    <xf numFmtId="0" fontId="20" fillId="0" borderId="0" xfId="4" applyFont="1" applyAlignment="1">
      <alignment horizontal="center" vertical="top" wrapText="1"/>
    </xf>
    <xf numFmtId="4" fontId="20" fillId="0" borderId="0" xfId="4" applyNumberFormat="1" applyFont="1" applyAlignment="1">
      <alignment horizontal="right" vertical="top"/>
    </xf>
    <xf numFmtId="4" fontId="19" fillId="0" borderId="0" xfId="4" applyNumberFormat="1" applyFont="1" applyAlignment="1">
      <alignment horizontal="center" vertical="top"/>
    </xf>
    <xf numFmtId="168" fontId="19" fillId="0" borderId="0" xfId="1" applyNumberFormat="1" applyFont="1" applyAlignment="1">
      <alignment vertical="top"/>
    </xf>
    <xf numFmtId="4" fontId="14" fillId="0" borderId="0" xfId="13" applyNumberFormat="1" applyFont="1" applyAlignment="1">
      <alignment horizontal="center" vertical="top" wrapText="1"/>
    </xf>
    <xf numFmtId="168" fontId="15" fillId="0" borderId="0" xfId="13" applyNumberFormat="1" applyFont="1" applyAlignment="1">
      <alignment horizontal="right" vertical="top"/>
    </xf>
    <xf numFmtId="0" fontId="3" fillId="0" borderId="0" xfId="4" applyFont="1" applyAlignment="1">
      <alignment vertical="top"/>
    </xf>
    <xf numFmtId="164" fontId="21" fillId="0" borderId="0" xfId="10" applyFont="1" applyAlignment="1">
      <alignment horizontal="right" vertical="top"/>
    </xf>
    <xf numFmtId="49" fontId="9" fillId="0" borderId="0" xfId="4" applyNumberFormat="1" applyFont="1" applyAlignment="1">
      <alignment horizontal="center" vertical="top" wrapText="1"/>
    </xf>
    <xf numFmtId="169" fontId="9" fillId="0" borderId="0" xfId="4" applyNumberFormat="1" applyFont="1" applyAlignment="1">
      <alignment horizontal="right" vertical="top"/>
    </xf>
    <xf numFmtId="166" fontId="10" fillId="0" borderId="0" xfId="13" applyNumberFormat="1" applyFont="1" applyAlignment="1">
      <alignment horizontal="justify" vertical="top" wrapText="1"/>
    </xf>
    <xf numFmtId="166" fontId="8" fillId="0" borderId="0" xfId="0" applyNumberFormat="1" applyFont="1" applyAlignment="1">
      <alignment horizontal="right" vertical="top" wrapText="1"/>
    </xf>
    <xf numFmtId="49" fontId="14" fillId="0" borderId="0" xfId="4" applyNumberFormat="1" applyFont="1" applyAlignment="1">
      <alignment horizontal="left" vertical="top"/>
    </xf>
    <xf numFmtId="0" fontId="14" fillId="0" borderId="0" xfId="4" applyFont="1" applyAlignment="1">
      <alignment horizontal="justify" vertical="top" wrapText="1"/>
    </xf>
    <xf numFmtId="0" fontId="14" fillId="0" borderId="0" xfId="4" applyFont="1" applyAlignment="1">
      <alignment horizontal="center" vertical="top" wrapText="1"/>
    </xf>
    <xf numFmtId="4" fontId="14" fillId="0" borderId="0" xfId="4" applyNumberFormat="1" applyFont="1" applyAlignment="1">
      <alignment horizontal="right" vertical="top"/>
    </xf>
    <xf numFmtId="168" fontId="14" fillId="0" borderId="0" xfId="10" applyNumberFormat="1" applyFont="1" applyAlignment="1">
      <alignment horizontal="right" vertical="top"/>
    </xf>
    <xf numFmtId="49" fontId="22" fillId="0" borderId="0" xfId="4" applyNumberFormat="1" applyFont="1" applyAlignment="1">
      <alignment horizontal="left" vertical="top"/>
    </xf>
    <xf numFmtId="0" fontId="22" fillId="0" borderId="0" xfId="4" applyFont="1" applyAlignment="1">
      <alignment horizontal="justify" vertical="top"/>
    </xf>
    <xf numFmtId="0" fontId="23" fillId="0" borderId="0" xfId="4" applyFont="1" applyAlignment="1">
      <alignment horizontal="center" vertical="top" wrapText="1"/>
    </xf>
    <xf numFmtId="169" fontId="23" fillId="0" borderId="0" xfId="4" applyNumberFormat="1" applyFont="1" applyAlignment="1">
      <alignment horizontal="right" vertical="top"/>
    </xf>
    <xf numFmtId="168" fontId="23" fillId="0" borderId="0" xfId="15" applyNumberFormat="1" applyFont="1" applyFill="1" applyAlignment="1">
      <alignment horizontal="right" vertical="top"/>
    </xf>
    <xf numFmtId="4" fontId="23" fillId="0" borderId="0" xfId="4" applyNumberFormat="1" applyFont="1" applyAlignment="1">
      <alignment horizontal="center" vertical="top"/>
    </xf>
    <xf numFmtId="168" fontId="20" fillId="0" borderId="0" xfId="17" applyNumberFormat="1" applyFont="1" applyAlignment="1">
      <alignment horizontal="right" vertical="top"/>
    </xf>
    <xf numFmtId="168" fontId="19" fillId="0" borderId="0" xfId="16" applyNumberFormat="1" applyFont="1" applyFill="1" applyAlignment="1">
      <alignment vertical="top"/>
    </xf>
    <xf numFmtId="4" fontId="21" fillId="0" borderId="0" xfId="4" applyNumberFormat="1" applyFont="1" applyAlignment="1">
      <alignment horizontal="center" vertical="top" wrapText="1"/>
    </xf>
    <xf numFmtId="4" fontId="21" fillId="0" borderId="0" xfId="4" applyNumberFormat="1" applyFont="1" applyAlignment="1">
      <alignment horizontal="right" vertical="top"/>
    </xf>
    <xf numFmtId="0" fontId="14" fillId="0" borderId="0" xfId="0" applyFont="1" applyAlignment="1">
      <alignment horizontal="center" vertical="center" wrapText="1"/>
    </xf>
    <xf numFmtId="0" fontId="14" fillId="0" borderId="0" xfId="12" applyFont="1" applyAlignment="1">
      <alignment horizontal="left" vertical="center" wrapText="1"/>
    </xf>
    <xf numFmtId="4" fontId="3" fillId="0" borderId="0" xfId="4" applyNumberFormat="1" applyFont="1" applyAlignment="1">
      <alignment vertical="top"/>
    </xf>
    <xf numFmtId="0" fontId="5" fillId="0" borderId="2" xfId="9" applyFont="1" applyBorder="1" applyAlignment="1">
      <alignment horizontal="center" vertical="top"/>
    </xf>
    <xf numFmtId="0" fontId="5" fillId="0" borderId="8" xfId="9" applyFont="1" applyBorder="1" applyAlignment="1">
      <alignment horizontal="center" vertical="top"/>
    </xf>
    <xf numFmtId="0" fontId="16" fillId="2" borderId="9" xfId="13" applyFont="1" applyFill="1" applyBorder="1" applyAlignment="1">
      <alignment horizontal="center" vertical="center" wrapText="1"/>
    </xf>
    <xf numFmtId="0" fontId="16" fillId="2" borderId="10" xfId="13" applyFont="1" applyFill="1" applyBorder="1" applyAlignment="1">
      <alignment horizontal="center" vertical="center" wrapText="1"/>
    </xf>
    <xf numFmtId="0" fontId="16" fillId="2" borderId="11" xfId="13" applyFont="1" applyFill="1" applyBorder="1" applyAlignment="1">
      <alignment horizontal="center" vertical="center" wrapText="1"/>
    </xf>
  </cellXfs>
  <cellStyles count="18">
    <cellStyle name="Millares 2" xfId="7" xr:uid="{00000000-0005-0000-0000-00000B000000}"/>
    <cellStyle name="Moneda" xfId="1" builtinId="4"/>
    <cellStyle name="Moneda 2" xfId="10" xr:uid="{00000000-0005-0000-0000-00000E000000}"/>
    <cellStyle name="Moneda 2 2" xfId="3" xr:uid="{00000000-0005-0000-0000-000007000000}"/>
    <cellStyle name="Moneda 2 2 2" xfId="11" xr:uid="{00000000-0005-0000-0000-00000F000000}"/>
    <cellStyle name="Moneda 2 2 3" xfId="17" xr:uid="{00000000-0005-0000-0000-000015000000}"/>
    <cellStyle name="Moneda 2 3" xfId="15" xr:uid="{00000000-0005-0000-0000-000013000000}"/>
    <cellStyle name="Moneda 3" xfId="16" xr:uid="{00000000-0005-0000-0000-000014000000}"/>
    <cellStyle name="Normal" xfId="0" builtinId="0"/>
    <cellStyle name="Normal 2" xfId="9" xr:uid="{00000000-0005-0000-0000-00000D000000}"/>
    <cellStyle name="Normal 2 2" xfId="4" xr:uid="{00000000-0005-0000-0000-000008000000}"/>
    <cellStyle name="Normal 2 2 2" xfId="12" xr:uid="{00000000-0005-0000-0000-000010000000}"/>
    <cellStyle name="Normal 2 3" xfId="5" xr:uid="{00000000-0005-0000-0000-000009000000}"/>
    <cellStyle name="Normal 3" xfId="2" xr:uid="{00000000-0005-0000-0000-000006000000}"/>
    <cellStyle name="Normal 3 2" xfId="8" xr:uid="{00000000-0005-0000-0000-00000C000000}"/>
    <cellStyle name="Normal 4" xfId="13" xr:uid="{00000000-0005-0000-0000-000011000000}"/>
    <cellStyle name="Normal 4 2" xfId="6" xr:uid="{00000000-0005-0000-0000-00000A000000}"/>
    <cellStyle name="Normal 5" xfId="14" xr:uid="{00000000-0005-0000-0000-000012000000}"/>
  </cellStyles>
  <dxfs count="4">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3</xdr:row>
      <xdr:rowOff>19050</xdr:rowOff>
    </xdr:from>
    <xdr:to>
      <xdr:col>0</xdr:col>
      <xdr:colOff>1128117</xdr:colOff>
      <xdr:row>8</xdr:row>
      <xdr:rowOff>23769</xdr:rowOff>
    </xdr:to>
    <xdr:pic>
      <xdr:nvPicPr>
        <xdr:cNvPr id="2" name="Imagen 1">
          <a:extLst>
            <a:ext uri="{FF2B5EF4-FFF2-40B4-BE49-F238E27FC236}">
              <a16:creationId xmlns:a16="http://schemas.microsoft.com/office/drawing/2014/main" id="{6D3D834B-6CB4-4AD0-B0E1-E3D67E5009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19075" y="561975"/>
          <a:ext cx="904875" cy="904875"/>
        </a:xfrm>
        <a:prstGeom prst="rect">
          <a:avLst/>
        </a:prstGeom>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3" name="Imagen 2">
          <a:extLst>
            <a:ext uri="{FF2B5EF4-FFF2-40B4-BE49-F238E27FC236}">
              <a16:creationId xmlns:a16="http://schemas.microsoft.com/office/drawing/2014/main" id="{5F1D3BC3-8872-494F-9179-6EC7A6F90C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0077450" y="714375"/>
          <a:ext cx="1495425" cy="323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pageSetUpPr fitToPage="1"/>
  </sheetPr>
  <dimension ref="A1:O134"/>
  <sheetViews>
    <sheetView showGridLines="0" tabSelected="1" view="pageBreakPreview" zoomScaleNormal="100" zoomScaleSheetLayoutView="100" workbookViewId="0"/>
  </sheetViews>
  <sheetFormatPr baseColWidth="10" defaultColWidth="14.5703125" defaultRowHeight="15"/>
  <cols>
    <col min="1" max="1" width="20.5703125" style="60" customWidth="1"/>
    <col min="2" max="2" width="57" style="20" customWidth="1"/>
    <col min="3" max="3" width="13.7109375" customWidth="1"/>
    <col min="4" max="4" width="15.140625" customWidth="1"/>
    <col min="5" max="5" width="18" customWidth="1"/>
    <col min="6" max="6" width="25.85546875" style="52" customWidth="1"/>
    <col min="7" max="7" width="24.28515625" customWidth="1"/>
  </cols>
  <sheetData>
    <row r="1" spans="1:7" s="16" customFormat="1">
      <c r="A1" s="53"/>
      <c r="B1" s="21" t="s">
        <v>0</v>
      </c>
      <c r="C1" s="14" t="s">
        <v>1</v>
      </c>
      <c r="D1" s="14"/>
      <c r="E1" s="14"/>
      <c r="F1" s="14"/>
      <c r="G1" s="61"/>
    </row>
    <row r="2" spans="1:7" s="16" customFormat="1">
      <c r="A2" s="54"/>
      <c r="B2" s="22" t="s">
        <v>2</v>
      </c>
      <c r="C2" s="23"/>
      <c r="D2" s="24"/>
      <c r="E2" s="24"/>
      <c r="F2" s="44"/>
      <c r="G2" s="62"/>
    </row>
    <row r="3" spans="1:7" s="16" customFormat="1" ht="15.75" thickBot="1">
      <c r="A3" s="54"/>
      <c r="B3" s="25" t="s">
        <v>3</v>
      </c>
      <c r="C3" s="13" t="s">
        <v>110</v>
      </c>
      <c r="D3" s="13"/>
      <c r="E3" s="13"/>
      <c r="F3" s="13"/>
      <c r="G3" s="62"/>
    </row>
    <row r="4" spans="1:7" s="16" customFormat="1" ht="15.75" thickBot="1">
      <c r="A4" s="54"/>
      <c r="B4" s="12"/>
      <c r="C4" s="13"/>
      <c r="D4" s="13"/>
      <c r="E4" s="13"/>
      <c r="F4" s="13"/>
      <c r="G4" s="62"/>
    </row>
    <row r="5" spans="1:7" s="16" customFormat="1" ht="15.75" thickBot="1">
      <c r="A5" s="54"/>
      <c r="B5" s="12"/>
      <c r="C5" s="13"/>
      <c r="D5" s="13"/>
      <c r="E5" s="13"/>
      <c r="F5" s="13"/>
      <c r="G5" s="62"/>
    </row>
    <row r="6" spans="1:7" s="16" customFormat="1">
      <c r="A6" s="54"/>
      <c r="B6" s="26" t="s">
        <v>4</v>
      </c>
      <c r="C6" s="11" t="s">
        <v>5</v>
      </c>
      <c r="D6" s="11"/>
      <c r="E6" s="11"/>
      <c r="F6" s="45"/>
      <c r="G6" s="62"/>
    </row>
    <row r="7" spans="1:7" s="16" customFormat="1" ht="15.75" thickBot="1">
      <c r="A7" s="54"/>
      <c r="B7" s="10" t="s">
        <v>111</v>
      </c>
      <c r="C7" s="9" t="s">
        <v>6</v>
      </c>
      <c r="D7" s="9"/>
      <c r="E7" s="9"/>
      <c r="F7" s="46"/>
      <c r="G7" s="62"/>
    </row>
    <row r="8" spans="1:7" s="16" customFormat="1" ht="15.75" thickBot="1">
      <c r="A8" s="54"/>
      <c r="B8" s="10"/>
      <c r="C8" s="9" t="s">
        <v>7</v>
      </c>
      <c r="D8" s="9"/>
      <c r="E8" s="9"/>
      <c r="F8" s="47"/>
      <c r="G8" s="62"/>
    </row>
    <row r="9" spans="1:7" s="16" customFormat="1" ht="25.9" customHeight="1" thickBot="1">
      <c r="A9" s="54"/>
      <c r="B9" s="10"/>
      <c r="C9" s="8" t="s">
        <v>8</v>
      </c>
      <c r="D9" s="8"/>
      <c r="E9" s="8"/>
      <c r="F9" s="48"/>
      <c r="G9" s="63"/>
    </row>
    <row r="10" spans="1:7" s="16" customFormat="1">
      <c r="A10" s="54"/>
      <c r="B10" s="21" t="s">
        <v>9</v>
      </c>
      <c r="C10" s="14" t="s">
        <v>10</v>
      </c>
      <c r="D10" s="14"/>
      <c r="E10" s="14"/>
      <c r="F10" s="14"/>
      <c r="G10" s="27" t="s">
        <v>11</v>
      </c>
    </row>
    <row r="11" spans="1:7" s="16" customFormat="1" ht="15.75" thickBot="1">
      <c r="A11" s="54"/>
      <c r="B11" s="6"/>
      <c r="C11" s="5"/>
      <c r="D11" s="4"/>
      <c r="E11" s="4"/>
      <c r="F11" s="3"/>
      <c r="G11" s="105"/>
    </row>
    <row r="12" spans="1:7" s="16" customFormat="1" ht="15.75" thickBot="1">
      <c r="A12" s="55"/>
      <c r="B12" s="6"/>
      <c r="C12" s="2"/>
      <c r="D12" s="1"/>
      <c r="E12" s="1"/>
      <c r="F12" s="15"/>
      <c r="G12" s="106"/>
    </row>
    <row r="13" spans="1:7" s="17" customFormat="1" ht="13.5" thickBot="1">
      <c r="A13" s="56"/>
      <c r="B13" s="28"/>
      <c r="D13" s="28"/>
      <c r="F13" s="49"/>
    </row>
    <row r="14" spans="1:7" s="16" customFormat="1" ht="15.75" thickBot="1">
      <c r="A14" s="107" t="s">
        <v>12</v>
      </c>
      <c r="B14" s="108"/>
      <c r="C14" s="108"/>
      <c r="D14" s="108"/>
      <c r="E14" s="108"/>
      <c r="F14" s="108"/>
      <c r="G14" s="109"/>
    </row>
    <row r="15" spans="1:7" s="16" customFormat="1" ht="15.75" thickBot="1">
      <c r="A15" s="57"/>
      <c r="B15" s="30"/>
      <c r="C15" s="29"/>
      <c r="D15" s="29"/>
      <c r="E15" s="29"/>
      <c r="F15" s="50"/>
      <c r="G15" s="29"/>
    </row>
    <row r="16" spans="1:7" s="18" customFormat="1" ht="30.75" thickBot="1">
      <c r="A16" s="64" t="s">
        <v>13</v>
      </c>
      <c r="B16" s="65" t="s">
        <v>14</v>
      </c>
      <c r="C16" s="65" t="s">
        <v>15</v>
      </c>
      <c r="D16" s="65" t="s">
        <v>16</v>
      </c>
      <c r="E16" s="65" t="s">
        <v>17</v>
      </c>
      <c r="F16" s="65" t="s">
        <v>18</v>
      </c>
      <c r="G16" s="66" t="s">
        <v>19</v>
      </c>
    </row>
    <row r="17" spans="1:15" s="17" customFormat="1" ht="51">
      <c r="A17" s="58"/>
      <c r="B17" s="43" t="str">
        <f>+B7</f>
        <v>Construcción del Primer Complejo Creativo de Ciudad Creativa Digital (media tensión, alimentador principal, sistema pararrayos, seccionador y planta de emergencia) de la Torre "B", en el municipio de Guadalajara, Jalisco. Segunda Etapa.</v>
      </c>
      <c r="C17" s="31"/>
      <c r="D17" s="31"/>
      <c r="E17" s="31"/>
      <c r="F17" s="31"/>
      <c r="G17" s="32">
        <f>G18</f>
        <v>0</v>
      </c>
    </row>
    <row r="18" spans="1:15" s="81" customFormat="1" ht="12.75">
      <c r="A18" s="92" t="s">
        <v>20</v>
      </c>
      <c r="B18" s="93" t="s">
        <v>112</v>
      </c>
      <c r="C18" s="94"/>
      <c r="D18" s="95"/>
      <c r="E18" s="96"/>
      <c r="F18" s="97"/>
      <c r="G18" s="32">
        <f>G19+G23+G47+G74+G89</f>
        <v>0</v>
      </c>
      <c r="I18" s="17"/>
      <c r="J18" s="17"/>
      <c r="K18" s="17"/>
      <c r="L18" s="17"/>
      <c r="M18" s="17"/>
      <c r="N18" s="17"/>
      <c r="O18" s="39"/>
    </row>
    <row r="19" spans="1:15" s="81" customFormat="1" ht="12.75">
      <c r="A19" s="74" t="s">
        <v>27</v>
      </c>
      <c r="B19" s="74" t="s">
        <v>113</v>
      </c>
      <c r="C19" s="75"/>
      <c r="D19" s="76"/>
      <c r="E19" s="98"/>
      <c r="F19" s="100"/>
      <c r="G19" s="99">
        <f>SUM(G20:G22)</f>
        <v>0</v>
      </c>
      <c r="O19" s="104"/>
    </row>
    <row r="20" spans="1:15" s="81" customFormat="1" ht="45">
      <c r="A20" s="87" t="s">
        <v>33</v>
      </c>
      <c r="B20" s="88" t="s">
        <v>114</v>
      </c>
      <c r="C20" s="89" t="s">
        <v>50</v>
      </c>
      <c r="D20" s="90">
        <v>3</v>
      </c>
      <c r="E20" s="91"/>
      <c r="F20" s="79" t="str" cm="1">
        <f t="array" ref="F20">+numtext(E20)</f>
        <v>CERO PESOS 00/100 M.N.</v>
      </c>
      <c r="G20" s="80">
        <f t="shared" ref="G20:G25" si="0">+ROUND(D20*E20,2)</f>
        <v>0</v>
      </c>
      <c r="H20" s="90"/>
      <c r="N20" s="104"/>
      <c r="O20" s="104"/>
    </row>
    <row r="21" spans="1:15" s="81" customFormat="1" ht="45">
      <c r="A21" s="87" t="s">
        <v>34</v>
      </c>
      <c r="B21" s="88" t="s">
        <v>115</v>
      </c>
      <c r="C21" s="89" t="s">
        <v>50</v>
      </c>
      <c r="D21" s="90">
        <v>3</v>
      </c>
      <c r="E21" s="91"/>
      <c r="F21" s="79" t="str" cm="1">
        <f t="array" ref="F21">+numtext(E21)</f>
        <v>CERO PESOS 00/100 M.N.</v>
      </c>
      <c r="G21" s="80">
        <f t="shared" si="0"/>
        <v>0</v>
      </c>
      <c r="H21" s="90"/>
      <c r="I21" s="101"/>
      <c r="K21" s="91"/>
      <c r="L21" s="101"/>
      <c r="O21" s="104"/>
    </row>
    <row r="22" spans="1:15" s="81" customFormat="1" ht="56.25">
      <c r="A22" s="87" t="s">
        <v>35</v>
      </c>
      <c r="B22" s="88" t="s">
        <v>116</v>
      </c>
      <c r="C22" s="89" t="s">
        <v>50</v>
      </c>
      <c r="D22" s="90">
        <v>1</v>
      </c>
      <c r="E22" s="91"/>
      <c r="F22" s="79" t="str" cm="1">
        <f t="array" ref="F22">+numtext(E22)</f>
        <v>CERO PESOS 00/100 M.N.</v>
      </c>
      <c r="G22" s="80">
        <f t="shared" si="0"/>
        <v>0</v>
      </c>
      <c r="H22" s="90"/>
      <c r="I22" s="101"/>
      <c r="K22" s="91"/>
      <c r="L22" s="101"/>
      <c r="N22" s="104"/>
      <c r="O22" s="104"/>
    </row>
    <row r="23" spans="1:15" s="81" customFormat="1" ht="12.75">
      <c r="A23" s="74" t="s">
        <v>28</v>
      </c>
      <c r="B23" s="74" t="s">
        <v>117</v>
      </c>
      <c r="C23" s="75"/>
      <c r="D23" s="76"/>
      <c r="E23" s="98"/>
      <c r="F23" s="100"/>
      <c r="G23" s="99">
        <f>SUM(G24:G46)</f>
        <v>0</v>
      </c>
      <c r="H23" s="90"/>
      <c r="I23" s="101"/>
      <c r="K23" s="91"/>
      <c r="L23" s="101"/>
      <c r="O23" s="104"/>
    </row>
    <row r="24" spans="1:15" s="81" customFormat="1" ht="45">
      <c r="A24" s="87" t="s">
        <v>36</v>
      </c>
      <c r="B24" s="88" t="s">
        <v>118</v>
      </c>
      <c r="C24" s="89" t="s">
        <v>21</v>
      </c>
      <c r="D24" s="90">
        <v>150</v>
      </c>
      <c r="E24" s="91"/>
      <c r="F24" s="79" t="str" cm="1">
        <f t="array" ref="F24">+numtext(E24)</f>
        <v>CERO PESOS 00/100 M.N.</v>
      </c>
      <c r="G24" s="80">
        <f t="shared" si="0"/>
        <v>0</v>
      </c>
      <c r="H24" s="90"/>
      <c r="I24" s="101"/>
      <c r="K24" s="91"/>
      <c r="L24" s="101"/>
      <c r="N24" s="104"/>
      <c r="O24" s="104"/>
    </row>
    <row r="25" spans="1:15" s="81" customFormat="1" ht="45">
      <c r="A25" s="87" t="s">
        <v>30</v>
      </c>
      <c r="B25" s="88" t="s">
        <v>119</v>
      </c>
      <c r="C25" s="89" t="s">
        <v>21</v>
      </c>
      <c r="D25" s="90">
        <v>65</v>
      </c>
      <c r="E25" s="91"/>
      <c r="F25" s="79" t="str" cm="1">
        <f t="array" ref="F25">+numtext(E25)</f>
        <v>CERO PESOS 00/100 M.N.</v>
      </c>
      <c r="G25" s="80">
        <f t="shared" si="0"/>
        <v>0</v>
      </c>
      <c r="H25" s="90"/>
      <c r="I25" s="101"/>
      <c r="K25" s="91"/>
      <c r="L25" s="101"/>
      <c r="O25" s="104"/>
    </row>
    <row r="26" spans="1:15" s="81" customFormat="1" ht="45">
      <c r="A26" s="87" t="s">
        <v>37</v>
      </c>
      <c r="B26" s="88" t="s">
        <v>120</v>
      </c>
      <c r="C26" s="89" t="s">
        <v>21</v>
      </c>
      <c r="D26" s="90">
        <v>140</v>
      </c>
      <c r="E26" s="91"/>
      <c r="F26" s="79" t="str" cm="1">
        <f t="array" ref="F26">+numtext(E26)</f>
        <v>CERO PESOS 00/100 M.N.</v>
      </c>
      <c r="G26" s="80">
        <f>+ROUND(D26*E26,2)</f>
        <v>0</v>
      </c>
      <c r="H26" s="90"/>
      <c r="I26" s="101"/>
      <c r="K26" s="91"/>
      <c r="L26" s="101"/>
      <c r="O26" s="104"/>
    </row>
    <row r="27" spans="1:15" s="81" customFormat="1" ht="45">
      <c r="A27" s="87" t="s">
        <v>38</v>
      </c>
      <c r="B27" s="88" t="s">
        <v>121</v>
      </c>
      <c r="C27" s="89" t="s">
        <v>21</v>
      </c>
      <c r="D27" s="90">
        <v>15</v>
      </c>
      <c r="E27" s="91"/>
      <c r="F27" s="79" t="str" cm="1">
        <f t="array" ref="F27">+numtext(E27)</f>
        <v>CERO PESOS 00/100 M.N.</v>
      </c>
      <c r="G27" s="80">
        <f>+ROUND(D27*E27,2)</f>
        <v>0</v>
      </c>
      <c r="H27" s="90"/>
      <c r="I27" s="101"/>
      <c r="K27" s="91"/>
      <c r="L27" s="101"/>
      <c r="O27" s="104"/>
    </row>
    <row r="28" spans="1:15" s="81" customFormat="1" ht="45">
      <c r="A28" s="87" t="s">
        <v>31</v>
      </c>
      <c r="B28" s="88" t="s">
        <v>122</v>
      </c>
      <c r="C28" s="89" t="s">
        <v>50</v>
      </c>
      <c r="D28" s="90">
        <v>15</v>
      </c>
      <c r="E28" s="91"/>
      <c r="F28" s="79" t="str" cm="1">
        <f t="array" ref="F28">+numtext(E28)</f>
        <v>CERO PESOS 00/100 M.N.</v>
      </c>
      <c r="G28" s="80">
        <f>+ROUND(D28*E28,2)</f>
        <v>0</v>
      </c>
      <c r="H28" s="90"/>
      <c r="I28" s="101"/>
      <c r="K28" s="91"/>
      <c r="L28" s="101"/>
      <c r="O28" s="104"/>
    </row>
    <row r="29" spans="1:15" s="81" customFormat="1" ht="45">
      <c r="A29" s="87" t="s">
        <v>39</v>
      </c>
      <c r="B29" s="88" t="s">
        <v>123</v>
      </c>
      <c r="C29" s="89" t="s">
        <v>50</v>
      </c>
      <c r="D29" s="90">
        <v>4</v>
      </c>
      <c r="E29" s="91"/>
      <c r="F29" s="79" t="str" cm="1">
        <f t="array" ref="F29">+numtext(E29)</f>
        <v>CERO PESOS 00/100 M.N.</v>
      </c>
      <c r="G29" s="80">
        <f>+ROUND(D29*E29,2)</f>
        <v>0</v>
      </c>
      <c r="H29" s="90"/>
      <c r="I29" s="101"/>
      <c r="K29" s="91"/>
      <c r="L29" s="101"/>
    </row>
    <row r="30" spans="1:15" s="81" customFormat="1" ht="45">
      <c r="A30" s="87" t="s">
        <v>40</v>
      </c>
      <c r="B30" s="88" t="s">
        <v>124</v>
      </c>
      <c r="C30" s="89" t="s">
        <v>50</v>
      </c>
      <c r="D30" s="90">
        <v>6</v>
      </c>
      <c r="E30" s="91"/>
      <c r="F30" s="79" t="str" cm="1">
        <f t="array" ref="F30">+numtext(E30)</f>
        <v>CERO PESOS 00/100 M.N.</v>
      </c>
      <c r="G30" s="80">
        <f t="shared" ref="G30:G34" si="1">+ROUND(D30*E30,2)</f>
        <v>0</v>
      </c>
      <c r="H30" s="90"/>
      <c r="I30" s="101"/>
      <c r="K30" s="91"/>
      <c r="L30" s="101"/>
      <c r="O30" s="104"/>
    </row>
    <row r="31" spans="1:15" s="81" customFormat="1" ht="45">
      <c r="A31" s="87" t="s">
        <v>41</v>
      </c>
      <c r="B31" s="88" t="s">
        <v>125</v>
      </c>
      <c r="C31" s="89" t="s">
        <v>21</v>
      </c>
      <c r="D31" s="90">
        <v>45</v>
      </c>
      <c r="E31" s="91"/>
      <c r="F31" s="79" t="str" cm="1">
        <f t="array" ref="F31">+numtext(E31)</f>
        <v>CERO PESOS 00/100 M.N.</v>
      </c>
      <c r="G31" s="80">
        <f t="shared" si="1"/>
        <v>0</v>
      </c>
      <c r="H31" s="90"/>
      <c r="I31" s="101"/>
      <c r="K31" s="91"/>
      <c r="L31" s="101"/>
      <c r="O31" s="104"/>
    </row>
    <row r="32" spans="1:15" s="81" customFormat="1" ht="45">
      <c r="A32" s="87" t="s">
        <v>42</v>
      </c>
      <c r="B32" s="88" t="s">
        <v>126</v>
      </c>
      <c r="C32" s="89" t="s">
        <v>50</v>
      </c>
      <c r="D32" s="90">
        <v>10</v>
      </c>
      <c r="E32" s="91"/>
      <c r="F32" s="79" t="str" cm="1">
        <f t="array" ref="F32">+numtext(E32)</f>
        <v>CERO PESOS 00/100 M.N.</v>
      </c>
      <c r="G32" s="80">
        <f t="shared" si="1"/>
        <v>0</v>
      </c>
      <c r="H32" s="90"/>
      <c r="I32" s="101"/>
      <c r="K32" s="91"/>
      <c r="L32" s="101"/>
    </row>
    <row r="33" spans="1:15" s="81" customFormat="1" ht="45">
      <c r="A33" s="87" t="s">
        <v>43</v>
      </c>
      <c r="B33" s="88" t="s">
        <v>127</v>
      </c>
      <c r="C33" s="89" t="s">
        <v>50</v>
      </c>
      <c r="D33" s="90">
        <v>4</v>
      </c>
      <c r="E33" s="91"/>
      <c r="F33" s="79" t="str" cm="1">
        <f t="array" ref="F33">+numtext(E33)</f>
        <v>CERO PESOS 00/100 M.N.</v>
      </c>
      <c r="G33" s="80">
        <f t="shared" si="1"/>
        <v>0</v>
      </c>
      <c r="H33" s="90"/>
      <c r="I33" s="101"/>
      <c r="K33" s="91"/>
      <c r="L33" s="101"/>
      <c r="O33" s="104"/>
    </row>
    <row r="34" spans="1:15" s="81" customFormat="1" ht="45">
      <c r="A34" s="87" t="s">
        <v>44</v>
      </c>
      <c r="B34" s="88" t="s">
        <v>128</v>
      </c>
      <c r="C34" s="89" t="s">
        <v>50</v>
      </c>
      <c r="D34" s="90">
        <v>4</v>
      </c>
      <c r="E34" s="91"/>
      <c r="F34" s="79" t="str" cm="1">
        <f t="array" ref="F34">+numtext(E34)</f>
        <v>CERO PESOS 00/100 M.N.</v>
      </c>
      <c r="G34" s="80">
        <f t="shared" si="1"/>
        <v>0</v>
      </c>
      <c r="H34" s="90"/>
      <c r="I34" s="101"/>
      <c r="K34" s="91"/>
      <c r="L34" s="101"/>
      <c r="O34" s="104"/>
    </row>
    <row r="35" spans="1:15" s="81" customFormat="1" ht="45">
      <c r="A35" s="87" t="s">
        <v>45</v>
      </c>
      <c r="B35" s="88" t="s">
        <v>129</v>
      </c>
      <c r="C35" s="89" t="s">
        <v>50</v>
      </c>
      <c r="D35" s="90">
        <v>12</v>
      </c>
      <c r="E35" s="91"/>
      <c r="F35" s="79" t="str" cm="1">
        <f t="array" ref="F35">+numtext(E35)</f>
        <v>CERO PESOS 00/100 M.N.</v>
      </c>
      <c r="G35" s="80">
        <f t="shared" ref="G35" si="2">+ROUND(D35*E35,2)</f>
        <v>0</v>
      </c>
      <c r="H35" s="90"/>
      <c r="I35" s="101"/>
      <c r="K35" s="91"/>
      <c r="L35" s="101"/>
      <c r="O35" s="104"/>
    </row>
    <row r="36" spans="1:15" s="81" customFormat="1" ht="33.75">
      <c r="A36" s="87" t="s">
        <v>46</v>
      </c>
      <c r="B36" s="88" t="s">
        <v>130</v>
      </c>
      <c r="C36" s="89" t="s">
        <v>21</v>
      </c>
      <c r="D36" s="90">
        <v>10</v>
      </c>
      <c r="E36" s="91"/>
      <c r="F36" s="79" t="str" cm="1">
        <f t="array" ref="F36">+numtext(E36)</f>
        <v>CERO PESOS 00/100 M.N.</v>
      </c>
      <c r="G36" s="80">
        <f t="shared" ref="G36:G37" si="3">+ROUND(D36*E36,2)</f>
        <v>0</v>
      </c>
      <c r="H36" s="90"/>
      <c r="I36" s="101"/>
      <c r="K36" s="91"/>
      <c r="L36" s="101"/>
      <c r="O36" s="104"/>
    </row>
    <row r="37" spans="1:15" s="81" customFormat="1" ht="33.75">
      <c r="A37" s="87" t="s">
        <v>47</v>
      </c>
      <c r="B37" s="88" t="s">
        <v>131</v>
      </c>
      <c r="C37" s="89" t="s">
        <v>21</v>
      </c>
      <c r="D37" s="90">
        <v>120</v>
      </c>
      <c r="E37" s="91"/>
      <c r="F37" s="79" t="str" cm="1">
        <f t="array" ref="F37">+numtext(E37)</f>
        <v>CERO PESOS 00/100 M.N.</v>
      </c>
      <c r="G37" s="80">
        <f t="shared" si="3"/>
        <v>0</v>
      </c>
      <c r="H37" s="90"/>
      <c r="I37" s="101"/>
      <c r="K37" s="91"/>
      <c r="L37" s="101"/>
      <c r="O37" s="104"/>
    </row>
    <row r="38" spans="1:15" s="81" customFormat="1" ht="45">
      <c r="A38" s="87" t="s">
        <v>32</v>
      </c>
      <c r="B38" s="88" t="s">
        <v>132</v>
      </c>
      <c r="C38" s="89" t="s">
        <v>50</v>
      </c>
      <c r="D38" s="90">
        <v>2</v>
      </c>
      <c r="E38" s="91"/>
      <c r="F38" s="79" t="str" cm="1">
        <f t="array" ref="F38">+numtext(E38)</f>
        <v>CERO PESOS 00/100 M.N.</v>
      </c>
      <c r="G38" s="80">
        <f t="shared" ref="G38:G49" si="4">+ROUND(D38*E38,2)</f>
        <v>0</v>
      </c>
      <c r="H38" s="90"/>
      <c r="I38" s="101"/>
      <c r="K38" s="91"/>
      <c r="L38" s="101"/>
    </row>
    <row r="39" spans="1:15" s="81" customFormat="1" ht="45">
      <c r="A39" s="87" t="s">
        <v>48</v>
      </c>
      <c r="B39" s="88" t="s">
        <v>133</v>
      </c>
      <c r="C39" s="89" t="s">
        <v>50</v>
      </c>
      <c r="D39" s="90">
        <v>8</v>
      </c>
      <c r="E39" s="91"/>
      <c r="F39" s="79" t="str" cm="1">
        <f t="array" ref="F39">+numtext(E39)</f>
        <v>CERO PESOS 00/100 M.N.</v>
      </c>
      <c r="G39" s="80">
        <f t="shared" si="4"/>
        <v>0</v>
      </c>
      <c r="H39" s="90"/>
      <c r="I39" s="101"/>
      <c r="K39" s="91"/>
      <c r="L39" s="101"/>
    </row>
    <row r="40" spans="1:15" s="81" customFormat="1" ht="45">
      <c r="A40" s="87" t="s">
        <v>51</v>
      </c>
      <c r="B40" s="88" t="s">
        <v>134</v>
      </c>
      <c r="C40" s="89" t="s">
        <v>50</v>
      </c>
      <c r="D40" s="90">
        <v>1</v>
      </c>
      <c r="E40" s="91"/>
      <c r="F40" s="79" t="str" cm="1">
        <f t="array" ref="F40">+numtext(E40)</f>
        <v>CERO PESOS 00/100 M.N.</v>
      </c>
      <c r="G40" s="80">
        <f t="shared" si="4"/>
        <v>0</v>
      </c>
      <c r="H40" s="90"/>
      <c r="I40" s="101"/>
      <c r="K40" s="91"/>
      <c r="L40" s="101"/>
    </row>
    <row r="41" spans="1:15" s="81" customFormat="1" ht="45">
      <c r="A41" s="87" t="s">
        <v>52</v>
      </c>
      <c r="B41" s="88" t="s">
        <v>135</v>
      </c>
      <c r="C41" s="89" t="s">
        <v>50</v>
      </c>
      <c r="D41" s="90">
        <v>2</v>
      </c>
      <c r="E41" s="91"/>
      <c r="F41" s="79" t="str" cm="1">
        <f t="array" ref="F41">+numtext(E41)</f>
        <v>CERO PESOS 00/100 M.N.</v>
      </c>
      <c r="G41" s="80">
        <f t="shared" si="4"/>
        <v>0</v>
      </c>
      <c r="H41" s="90"/>
      <c r="I41" s="101"/>
      <c r="K41" s="91"/>
      <c r="L41" s="101"/>
    </row>
    <row r="42" spans="1:15" s="81" customFormat="1" ht="33.75">
      <c r="A42" s="87" t="s">
        <v>53</v>
      </c>
      <c r="B42" s="88" t="s">
        <v>136</v>
      </c>
      <c r="C42" s="89" t="s">
        <v>50</v>
      </c>
      <c r="D42" s="90">
        <v>116</v>
      </c>
      <c r="E42" s="91"/>
      <c r="F42" s="79" t="str" cm="1">
        <f t="array" ref="F42">+numtext(E42)</f>
        <v>CERO PESOS 00/100 M.N.</v>
      </c>
      <c r="G42" s="80">
        <f t="shared" si="4"/>
        <v>0</v>
      </c>
      <c r="H42" s="90"/>
      <c r="I42" s="101"/>
      <c r="K42" s="91"/>
      <c r="L42" s="101"/>
      <c r="O42" s="104"/>
    </row>
    <row r="43" spans="1:15" s="81" customFormat="1" ht="45">
      <c r="A43" s="87" t="s">
        <v>54</v>
      </c>
      <c r="B43" s="88" t="s">
        <v>137</v>
      </c>
      <c r="C43" s="89" t="s">
        <v>50</v>
      </c>
      <c r="D43" s="90">
        <v>86</v>
      </c>
      <c r="E43" s="91"/>
      <c r="F43" s="79" t="str" cm="1">
        <f t="array" ref="F43">+numtext(E43)</f>
        <v>CERO PESOS 00/100 M.N.</v>
      </c>
      <c r="G43" s="80">
        <f t="shared" si="4"/>
        <v>0</v>
      </c>
      <c r="H43" s="90"/>
      <c r="I43" s="101"/>
      <c r="K43" s="91"/>
      <c r="L43" s="101"/>
      <c r="O43" s="104"/>
    </row>
    <row r="44" spans="1:15" s="81" customFormat="1" ht="45">
      <c r="A44" s="87" t="s">
        <v>55</v>
      </c>
      <c r="B44" s="88" t="s">
        <v>138</v>
      </c>
      <c r="C44" s="89" t="s">
        <v>50</v>
      </c>
      <c r="D44" s="90">
        <v>86</v>
      </c>
      <c r="E44" s="91"/>
      <c r="F44" s="79" t="str" cm="1">
        <f t="array" ref="F44">+numtext(E44)</f>
        <v>CERO PESOS 00/100 M.N.</v>
      </c>
      <c r="G44" s="80">
        <f t="shared" si="4"/>
        <v>0</v>
      </c>
      <c r="H44" s="90"/>
      <c r="I44" s="101"/>
      <c r="K44" s="91"/>
      <c r="L44" s="101"/>
      <c r="O44" s="104"/>
    </row>
    <row r="45" spans="1:15" s="81" customFormat="1" ht="33.75">
      <c r="A45" s="87" t="s">
        <v>56</v>
      </c>
      <c r="B45" s="88" t="s">
        <v>139</v>
      </c>
      <c r="C45" s="89" t="s">
        <v>50</v>
      </c>
      <c r="D45" s="90">
        <v>200</v>
      </c>
      <c r="E45" s="91"/>
      <c r="F45" s="79" t="str" cm="1">
        <f t="array" ref="F45">+numtext(E45)</f>
        <v>CERO PESOS 00/100 M.N.</v>
      </c>
      <c r="G45" s="80">
        <f t="shared" si="4"/>
        <v>0</v>
      </c>
      <c r="H45" s="90"/>
      <c r="I45" s="101"/>
      <c r="K45" s="91"/>
      <c r="L45" s="101"/>
      <c r="O45" s="104"/>
    </row>
    <row r="46" spans="1:15" s="81" customFormat="1" ht="56.25">
      <c r="A46" s="87" t="s">
        <v>57</v>
      </c>
      <c r="B46" s="88" t="s">
        <v>140</v>
      </c>
      <c r="C46" s="89" t="s">
        <v>50</v>
      </c>
      <c r="D46" s="90">
        <v>86</v>
      </c>
      <c r="E46" s="91"/>
      <c r="F46" s="79" t="str" cm="1">
        <f t="array" ref="F46">+numtext(E46)</f>
        <v>CERO PESOS 00/100 M.N.</v>
      </c>
      <c r="G46" s="80">
        <f t="shared" si="4"/>
        <v>0</v>
      </c>
      <c r="H46" s="90"/>
      <c r="I46" s="101"/>
      <c r="K46" s="91"/>
      <c r="L46" s="101"/>
      <c r="O46" s="104"/>
    </row>
    <row r="47" spans="1:15" s="81" customFormat="1" ht="12.75">
      <c r="A47" s="74" t="s">
        <v>29</v>
      </c>
      <c r="B47" s="74" t="s">
        <v>141</v>
      </c>
      <c r="C47" s="75"/>
      <c r="D47" s="76"/>
      <c r="E47" s="98"/>
      <c r="F47" s="100"/>
      <c r="G47" s="99">
        <f>SUM(G48:G73)</f>
        <v>0</v>
      </c>
      <c r="H47" s="90"/>
      <c r="I47" s="101"/>
      <c r="K47" s="91"/>
      <c r="L47" s="101"/>
      <c r="O47" s="104"/>
    </row>
    <row r="48" spans="1:15" s="81" customFormat="1" ht="45">
      <c r="A48" s="87" t="s">
        <v>58</v>
      </c>
      <c r="B48" s="88" t="s">
        <v>142</v>
      </c>
      <c r="C48" s="89" t="s">
        <v>21</v>
      </c>
      <c r="D48" s="90">
        <v>20</v>
      </c>
      <c r="E48" s="91"/>
      <c r="F48" s="79" t="str" cm="1">
        <f t="array" ref="F48">+numtext(E48)</f>
        <v>CERO PESOS 00/100 M.N.</v>
      </c>
      <c r="G48" s="80">
        <f t="shared" si="4"/>
        <v>0</v>
      </c>
      <c r="H48" s="90"/>
      <c r="I48" s="101"/>
      <c r="K48" s="91"/>
      <c r="L48" s="101"/>
      <c r="O48" s="104"/>
    </row>
    <row r="49" spans="1:15" s="81" customFormat="1" ht="45">
      <c r="A49" s="87" t="s">
        <v>59</v>
      </c>
      <c r="B49" s="88" t="s">
        <v>143</v>
      </c>
      <c r="C49" s="89" t="s">
        <v>21</v>
      </c>
      <c r="D49" s="90">
        <v>20</v>
      </c>
      <c r="E49" s="91"/>
      <c r="F49" s="79" t="str" cm="1">
        <f t="array" ref="F49">+numtext(E49)</f>
        <v>CERO PESOS 00/100 M.N.</v>
      </c>
      <c r="G49" s="80">
        <f t="shared" si="4"/>
        <v>0</v>
      </c>
      <c r="H49" s="90"/>
      <c r="I49" s="101"/>
      <c r="K49" s="91"/>
      <c r="L49" s="101"/>
      <c r="O49" s="104"/>
    </row>
    <row r="50" spans="1:15" s="81" customFormat="1" ht="45">
      <c r="A50" s="87" t="s">
        <v>60</v>
      </c>
      <c r="B50" s="88" t="s">
        <v>144</v>
      </c>
      <c r="C50" s="89" t="s">
        <v>50</v>
      </c>
      <c r="D50" s="90">
        <v>2</v>
      </c>
      <c r="E50" s="91"/>
      <c r="F50" s="79" t="str" cm="1">
        <f t="array" ref="F50">+numtext(E50)</f>
        <v>CERO PESOS 00/100 M.N.</v>
      </c>
      <c r="G50" s="80">
        <f t="shared" ref="G50" si="5">+ROUND(D50*E50,2)</f>
        <v>0</v>
      </c>
      <c r="H50" s="90"/>
      <c r="I50" s="101"/>
      <c r="K50" s="91"/>
      <c r="L50" s="101"/>
    </row>
    <row r="51" spans="1:15" s="81" customFormat="1" ht="33.75">
      <c r="A51" s="87" t="s">
        <v>61</v>
      </c>
      <c r="B51" s="88" t="s">
        <v>131</v>
      </c>
      <c r="C51" s="89" t="s">
        <v>21</v>
      </c>
      <c r="D51" s="90">
        <v>10</v>
      </c>
      <c r="E51" s="91"/>
      <c r="F51" s="79" t="str" cm="1">
        <f t="array" ref="F51">+numtext(E51)</f>
        <v>CERO PESOS 00/100 M.N.</v>
      </c>
      <c r="G51" s="80">
        <f t="shared" ref="G51:G59" si="6">+ROUND(D51*E51,2)</f>
        <v>0</v>
      </c>
      <c r="H51" s="90"/>
      <c r="I51" s="101"/>
      <c r="K51" s="91"/>
      <c r="L51" s="101"/>
      <c r="O51" s="104"/>
    </row>
    <row r="52" spans="1:15" s="81" customFormat="1" ht="45">
      <c r="A52" s="87" t="s">
        <v>62</v>
      </c>
      <c r="B52" s="88" t="s">
        <v>133</v>
      </c>
      <c r="C52" s="89" t="s">
        <v>50</v>
      </c>
      <c r="D52" s="90">
        <v>2</v>
      </c>
      <c r="E52" s="91"/>
      <c r="F52" s="79" t="str" cm="1">
        <f t="array" ref="F52">+numtext(E52)</f>
        <v>CERO PESOS 00/100 M.N.</v>
      </c>
      <c r="G52" s="80">
        <f t="shared" ref="G52:G58" si="7">+ROUND(D52*E52,2)</f>
        <v>0</v>
      </c>
      <c r="H52" s="90"/>
      <c r="I52" s="101"/>
      <c r="K52" s="91"/>
      <c r="L52" s="101"/>
    </row>
    <row r="53" spans="1:15" s="81" customFormat="1" ht="33.75">
      <c r="A53" s="87" t="s">
        <v>63</v>
      </c>
      <c r="B53" s="88" t="s">
        <v>136</v>
      </c>
      <c r="C53" s="89" t="s">
        <v>50</v>
      </c>
      <c r="D53" s="90">
        <v>16</v>
      </c>
      <c r="E53" s="91"/>
      <c r="F53" s="79" t="str" cm="1">
        <f t="array" ref="F53">+numtext(E53)</f>
        <v>CERO PESOS 00/100 M.N.</v>
      </c>
      <c r="G53" s="80">
        <f t="shared" si="7"/>
        <v>0</v>
      </c>
      <c r="H53" s="90"/>
      <c r="I53" s="101"/>
      <c r="K53" s="91"/>
      <c r="L53" s="101"/>
      <c r="O53" s="104"/>
    </row>
    <row r="54" spans="1:15" s="81" customFormat="1" ht="45">
      <c r="A54" s="87" t="s">
        <v>64</v>
      </c>
      <c r="B54" s="88" t="s">
        <v>138</v>
      </c>
      <c r="C54" s="89" t="s">
        <v>50</v>
      </c>
      <c r="D54" s="90">
        <v>2</v>
      </c>
      <c r="E54" s="91"/>
      <c r="F54" s="79" t="str" cm="1">
        <f t="array" ref="F54">+numtext(E54)</f>
        <v>CERO PESOS 00/100 M.N.</v>
      </c>
      <c r="G54" s="80">
        <f t="shared" si="7"/>
        <v>0</v>
      </c>
      <c r="H54" s="90"/>
      <c r="I54" s="101"/>
      <c r="K54" s="91"/>
      <c r="L54" s="101"/>
    </row>
    <row r="55" spans="1:15" s="81" customFormat="1" ht="33.75">
      <c r="A55" s="87" t="s">
        <v>65</v>
      </c>
      <c r="B55" s="88" t="s">
        <v>139</v>
      </c>
      <c r="C55" s="89" t="s">
        <v>50</v>
      </c>
      <c r="D55" s="90">
        <v>2</v>
      </c>
      <c r="E55" s="91"/>
      <c r="F55" s="79" t="str" cm="1">
        <f t="array" ref="F55">+numtext(E55)</f>
        <v>CERO PESOS 00/100 M.N.</v>
      </c>
      <c r="G55" s="80">
        <f t="shared" si="7"/>
        <v>0</v>
      </c>
      <c r="H55" s="90"/>
      <c r="I55" s="101"/>
      <c r="K55" s="91"/>
      <c r="L55" s="101"/>
    </row>
    <row r="56" spans="1:15" s="81" customFormat="1" ht="56.25">
      <c r="A56" s="87" t="s">
        <v>66</v>
      </c>
      <c r="B56" s="88" t="s">
        <v>140</v>
      </c>
      <c r="C56" s="89" t="s">
        <v>50</v>
      </c>
      <c r="D56" s="90">
        <v>10</v>
      </c>
      <c r="E56" s="91"/>
      <c r="F56" s="79" t="str" cm="1">
        <f t="array" ref="F56">+numtext(E56)</f>
        <v>CERO PESOS 00/100 M.N.</v>
      </c>
      <c r="G56" s="80">
        <f t="shared" si="7"/>
        <v>0</v>
      </c>
      <c r="H56" s="90"/>
      <c r="I56" s="101"/>
      <c r="K56" s="91"/>
      <c r="L56" s="101"/>
      <c r="O56" s="104"/>
    </row>
    <row r="57" spans="1:15" s="81" customFormat="1" ht="45">
      <c r="A57" s="87" t="s">
        <v>67</v>
      </c>
      <c r="B57" s="88" t="s">
        <v>145</v>
      </c>
      <c r="C57" s="89" t="s">
        <v>21</v>
      </c>
      <c r="D57" s="90">
        <v>288</v>
      </c>
      <c r="E57" s="91"/>
      <c r="F57" s="79" t="str" cm="1">
        <f t="array" ref="F57">+numtext(E57)</f>
        <v>CERO PESOS 00/100 M.N.</v>
      </c>
      <c r="G57" s="80">
        <f t="shared" si="7"/>
        <v>0</v>
      </c>
      <c r="H57" s="90"/>
      <c r="I57" s="101"/>
      <c r="K57" s="91"/>
      <c r="L57" s="101"/>
      <c r="O57" s="104"/>
    </row>
    <row r="58" spans="1:15" s="81" customFormat="1" ht="45">
      <c r="A58" s="87" t="s">
        <v>68</v>
      </c>
      <c r="B58" s="88" t="s">
        <v>146</v>
      </c>
      <c r="C58" s="89" t="s">
        <v>21</v>
      </c>
      <c r="D58" s="90">
        <v>144</v>
      </c>
      <c r="E58" s="91"/>
      <c r="F58" s="79" t="str" cm="1">
        <f t="array" ref="F58">+numtext(E58)</f>
        <v>CERO PESOS 00/100 M.N.</v>
      </c>
      <c r="G58" s="80">
        <f t="shared" si="7"/>
        <v>0</v>
      </c>
      <c r="H58" s="90"/>
      <c r="I58" s="101"/>
      <c r="K58" s="91"/>
      <c r="L58" s="101"/>
      <c r="O58" s="104"/>
    </row>
    <row r="59" spans="1:15" s="81" customFormat="1" ht="45">
      <c r="A59" s="87" t="s">
        <v>49</v>
      </c>
      <c r="B59" s="88" t="s">
        <v>147</v>
      </c>
      <c r="C59" s="89" t="s">
        <v>21</v>
      </c>
      <c r="D59" s="90">
        <v>6</v>
      </c>
      <c r="E59" s="91"/>
      <c r="F59" s="79" t="str" cm="1">
        <f t="array" ref="F59">+numtext(E59)</f>
        <v>CERO PESOS 00/100 M.N.</v>
      </c>
      <c r="G59" s="80">
        <f t="shared" si="6"/>
        <v>0</v>
      </c>
      <c r="H59" s="90"/>
      <c r="I59" s="101"/>
      <c r="K59" s="91"/>
      <c r="L59" s="101"/>
    </row>
    <row r="60" spans="1:15" s="81" customFormat="1" ht="45">
      <c r="A60" s="87" t="s">
        <v>69</v>
      </c>
      <c r="B60" s="88" t="s">
        <v>148</v>
      </c>
      <c r="C60" s="89" t="s">
        <v>21</v>
      </c>
      <c r="D60" s="90">
        <v>120</v>
      </c>
      <c r="E60" s="91"/>
      <c r="F60" s="79" t="str" cm="1">
        <f t="array" ref="F60">+numtext(E60)</f>
        <v>CERO PESOS 00/100 M.N.</v>
      </c>
      <c r="G60" s="80">
        <f t="shared" ref="G60:G95" si="8">+ROUND(D60*E60,2)</f>
        <v>0</v>
      </c>
      <c r="H60" s="90"/>
      <c r="I60" s="101"/>
      <c r="K60" s="91"/>
      <c r="L60" s="101"/>
      <c r="O60" s="104"/>
    </row>
    <row r="61" spans="1:15" s="81" customFormat="1" ht="45">
      <c r="A61" s="87" t="s">
        <v>70</v>
      </c>
      <c r="B61" s="88" t="s">
        <v>149</v>
      </c>
      <c r="C61" s="89" t="s">
        <v>50</v>
      </c>
      <c r="D61" s="90">
        <v>2</v>
      </c>
      <c r="E61" s="91"/>
      <c r="F61" s="79" t="str" cm="1">
        <f t="array" ref="F61">+numtext(E61)</f>
        <v>CERO PESOS 00/100 M.N.</v>
      </c>
      <c r="G61" s="80">
        <f t="shared" si="8"/>
        <v>0</v>
      </c>
      <c r="H61" s="90"/>
      <c r="I61" s="101"/>
      <c r="K61" s="91"/>
      <c r="L61" s="101"/>
    </row>
    <row r="62" spans="1:15" s="81" customFormat="1" ht="45">
      <c r="A62" s="87" t="s">
        <v>71</v>
      </c>
      <c r="B62" s="88" t="s">
        <v>150</v>
      </c>
      <c r="C62" s="89" t="s">
        <v>50</v>
      </c>
      <c r="D62" s="90">
        <v>40</v>
      </c>
      <c r="E62" s="91"/>
      <c r="F62" s="79" t="str" cm="1">
        <f t="array" ref="F62">+numtext(E62)</f>
        <v>CERO PESOS 00/100 M.N.</v>
      </c>
      <c r="G62" s="80">
        <f t="shared" si="8"/>
        <v>0</v>
      </c>
      <c r="H62" s="90"/>
      <c r="I62" s="101"/>
      <c r="K62" s="91"/>
      <c r="L62" s="101"/>
      <c r="O62" s="104"/>
    </row>
    <row r="63" spans="1:15" s="81" customFormat="1" ht="45">
      <c r="A63" s="87" t="s">
        <v>72</v>
      </c>
      <c r="B63" s="88" t="s">
        <v>151</v>
      </c>
      <c r="C63" s="89" t="s">
        <v>50</v>
      </c>
      <c r="D63" s="90">
        <v>1</v>
      </c>
      <c r="E63" s="91"/>
      <c r="F63" s="79" t="str" cm="1">
        <f t="array" ref="F63">+numtext(E63)</f>
        <v>CERO PESOS 00/100 M.N.</v>
      </c>
      <c r="G63" s="80">
        <f t="shared" si="8"/>
        <v>0</v>
      </c>
      <c r="H63" s="90"/>
      <c r="I63" s="101"/>
      <c r="K63" s="91"/>
      <c r="L63" s="101"/>
    </row>
    <row r="64" spans="1:15" s="81" customFormat="1" ht="45">
      <c r="A64" s="87" t="s">
        <v>73</v>
      </c>
      <c r="B64" s="88" t="s">
        <v>152</v>
      </c>
      <c r="C64" s="89" t="s">
        <v>50</v>
      </c>
      <c r="D64" s="90">
        <v>6</v>
      </c>
      <c r="E64" s="91"/>
      <c r="F64" s="79" t="str" cm="1">
        <f t="array" ref="F64">+numtext(E64)</f>
        <v>CERO PESOS 00/100 M.N.</v>
      </c>
      <c r="G64" s="80">
        <f t="shared" si="8"/>
        <v>0</v>
      </c>
      <c r="H64" s="90"/>
      <c r="I64" s="101"/>
      <c r="K64" s="91"/>
      <c r="L64" s="101"/>
    </row>
    <row r="65" spans="1:15" s="81" customFormat="1" ht="45">
      <c r="A65" s="87" t="s">
        <v>74</v>
      </c>
      <c r="B65" s="88" t="s">
        <v>153</v>
      </c>
      <c r="C65" s="89" t="s">
        <v>50</v>
      </c>
      <c r="D65" s="90">
        <v>2</v>
      </c>
      <c r="E65" s="91"/>
      <c r="F65" s="79" t="str" cm="1">
        <f t="array" ref="F65">+numtext(E65)</f>
        <v>CERO PESOS 00/100 M.N.</v>
      </c>
      <c r="G65" s="80">
        <f t="shared" si="8"/>
        <v>0</v>
      </c>
      <c r="H65" s="90"/>
      <c r="I65" s="101"/>
      <c r="K65" s="91"/>
      <c r="L65" s="101"/>
    </row>
    <row r="66" spans="1:15" s="81" customFormat="1" ht="45">
      <c r="A66" s="87" t="s">
        <v>75</v>
      </c>
      <c r="B66" s="88" t="s">
        <v>154</v>
      </c>
      <c r="C66" s="89" t="s">
        <v>50</v>
      </c>
      <c r="D66" s="90">
        <v>104</v>
      </c>
      <c r="E66" s="91"/>
      <c r="F66" s="79" t="str" cm="1">
        <f t="array" ref="F66">+numtext(E66)</f>
        <v>CERO PESOS 00/100 M.N.</v>
      </c>
      <c r="G66" s="80">
        <f t="shared" si="8"/>
        <v>0</v>
      </c>
      <c r="H66" s="90"/>
      <c r="I66" s="101"/>
      <c r="K66" s="91"/>
      <c r="L66" s="101"/>
      <c r="O66" s="104"/>
    </row>
    <row r="67" spans="1:15" s="81" customFormat="1" ht="45">
      <c r="A67" s="87" t="s">
        <v>76</v>
      </c>
      <c r="B67" s="88" t="s">
        <v>155</v>
      </c>
      <c r="C67" s="89" t="s">
        <v>50</v>
      </c>
      <c r="D67" s="90">
        <v>22</v>
      </c>
      <c r="E67" s="91"/>
      <c r="F67" s="79" t="str" cm="1">
        <f t="array" ref="F67">+numtext(E67)</f>
        <v>CERO PESOS 00/100 M.N.</v>
      </c>
      <c r="G67" s="80">
        <f t="shared" si="8"/>
        <v>0</v>
      </c>
      <c r="H67" s="90"/>
      <c r="I67" s="101"/>
      <c r="K67" s="91"/>
      <c r="L67" s="101"/>
      <c r="O67" s="104"/>
    </row>
    <row r="68" spans="1:15" s="81" customFormat="1" ht="33.75">
      <c r="A68" s="87" t="s">
        <v>77</v>
      </c>
      <c r="B68" s="88" t="s">
        <v>156</v>
      </c>
      <c r="C68" s="89" t="s">
        <v>50</v>
      </c>
      <c r="D68" s="90">
        <v>22</v>
      </c>
      <c r="E68" s="91"/>
      <c r="F68" s="79" t="str" cm="1">
        <f t="array" ref="F68">+numtext(E68)</f>
        <v>CERO PESOS 00/100 M.N.</v>
      </c>
      <c r="G68" s="80">
        <f t="shared" si="8"/>
        <v>0</v>
      </c>
      <c r="H68" s="90"/>
      <c r="I68" s="101"/>
      <c r="K68" s="91"/>
      <c r="L68" s="101"/>
    </row>
    <row r="69" spans="1:15" s="81" customFormat="1" ht="45">
      <c r="A69" s="87" t="s">
        <v>78</v>
      </c>
      <c r="B69" s="88" t="s">
        <v>157</v>
      </c>
      <c r="C69" s="89" t="s">
        <v>21</v>
      </c>
      <c r="D69" s="90">
        <v>39</v>
      </c>
      <c r="E69" s="91"/>
      <c r="F69" s="79" t="str" cm="1">
        <f t="array" ref="F69">+numtext(E69)</f>
        <v>CERO PESOS 00/100 M.N.</v>
      </c>
      <c r="G69" s="80">
        <f t="shared" si="8"/>
        <v>0</v>
      </c>
      <c r="H69" s="90"/>
      <c r="I69" s="101"/>
      <c r="K69" s="91"/>
      <c r="L69" s="101"/>
      <c r="O69" s="104"/>
    </row>
    <row r="70" spans="1:15" s="81" customFormat="1" ht="45">
      <c r="A70" s="87" t="s">
        <v>79</v>
      </c>
      <c r="B70" s="88" t="s">
        <v>158</v>
      </c>
      <c r="C70" s="89" t="s">
        <v>50</v>
      </c>
      <c r="D70" s="90">
        <v>156</v>
      </c>
      <c r="E70" s="91"/>
      <c r="F70" s="79" t="str" cm="1">
        <f t="array" ref="F70">+numtext(E70)</f>
        <v>CERO PESOS 00/100 M.N.</v>
      </c>
      <c r="G70" s="80">
        <f t="shared" si="8"/>
        <v>0</v>
      </c>
      <c r="H70" s="90"/>
      <c r="I70" s="101"/>
      <c r="K70" s="91"/>
      <c r="L70" s="101"/>
      <c r="O70" s="104"/>
    </row>
    <row r="71" spans="1:15" s="81" customFormat="1" ht="33.75">
      <c r="A71" s="87" t="s">
        <v>80</v>
      </c>
      <c r="B71" s="88" t="s">
        <v>159</v>
      </c>
      <c r="C71" s="89" t="s">
        <v>50</v>
      </c>
      <c r="D71" s="90">
        <v>52</v>
      </c>
      <c r="E71" s="91"/>
      <c r="F71" s="79" t="str" cm="1">
        <f t="array" ref="F71">+numtext(E71)</f>
        <v>CERO PESOS 00/100 M.N.</v>
      </c>
      <c r="G71" s="80">
        <f t="shared" si="8"/>
        <v>0</v>
      </c>
      <c r="H71" s="90"/>
      <c r="I71" s="101"/>
      <c r="K71" s="91"/>
      <c r="L71" s="101"/>
      <c r="O71" s="104"/>
    </row>
    <row r="72" spans="1:15" s="81" customFormat="1" ht="56.25">
      <c r="A72" s="87" t="s">
        <v>81</v>
      </c>
      <c r="B72" s="88" t="s">
        <v>160</v>
      </c>
      <c r="C72" s="89" t="s">
        <v>50</v>
      </c>
      <c r="D72" s="90">
        <v>2</v>
      </c>
      <c r="E72" s="91"/>
      <c r="F72" s="79" t="str" cm="1">
        <f t="array" ref="F72">+numtext(E72)</f>
        <v>CERO PESOS 00/100 M.N.</v>
      </c>
      <c r="G72" s="80">
        <f t="shared" si="8"/>
        <v>0</v>
      </c>
      <c r="H72" s="90"/>
      <c r="I72" s="101"/>
      <c r="K72" s="91"/>
      <c r="L72" s="101"/>
    </row>
    <row r="73" spans="1:15" s="81" customFormat="1" ht="56.25">
      <c r="A73" s="87" t="s">
        <v>82</v>
      </c>
      <c r="B73" s="88" t="s">
        <v>161</v>
      </c>
      <c r="C73" s="89" t="s">
        <v>50</v>
      </c>
      <c r="D73" s="90">
        <v>80</v>
      </c>
      <c r="E73" s="91"/>
      <c r="F73" s="79" t="str" cm="1">
        <f t="array" ref="F73">+numtext(E73)</f>
        <v>CERO PESOS 00/100 M.N.</v>
      </c>
      <c r="G73" s="80">
        <f t="shared" si="8"/>
        <v>0</v>
      </c>
      <c r="H73" s="90"/>
      <c r="I73" s="101"/>
      <c r="K73" s="91"/>
      <c r="L73" s="101"/>
      <c r="O73" s="104"/>
    </row>
    <row r="74" spans="1:15" s="81" customFormat="1" ht="12.75">
      <c r="A74" s="74" t="s">
        <v>102</v>
      </c>
      <c r="B74" s="74" t="s">
        <v>162</v>
      </c>
      <c r="C74" s="75"/>
      <c r="D74" s="76"/>
      <c r="E74" s="98"/>
      <c r="F74" s="100"/>
      <c r="G74" s="99">
        <f>SUM(G75:G88)</f>
        <v>0</v>
      </c>
      <c r="H74" s="90"/>
      <c r="I74" s="101"/>
      <c r="K74" s="91"/>
      <c r="L74" s="101"/>
      <c r="O74" s="104"/>
    </row>
    <row r="75" spans="1:15" s="81" customFormat="1" ht="135">
      <c r="A75" s="87" t="s">
        <v>83</v>
      </c>
      <c r="B75" s="88" t="s">
        <v>163</v>
      </c>
      <c r="C75" s="89" t="s">
        <v>50</v>
      </c>
      <c r="D75" s="90">
        <v>1</v>
      </c>
      <c r="E75" s="91"/>
      <c r="F75" s="79" t="str" cm="1">
        <f t="array" ref="F75">+numtext(E75)</f>
        <v>CERO PESOS 00/100 M.N.</v>
      </c>
      <c r="G75" s="80">
        <f t="shared" ref="G75" si="9">+ROUND(D75*E75,2)</f>
        <v>0</v>
      </c>
      <c r="H75" s="90"/>
      <c r="I75" s="101"/>
      <c r="K75" s="91"/>
      <c r="L75" s="101"/>
      <c r="N75" s="104"/>
      <c r="O75" s="104"/>
    </row>
    <row r="76" spans="1:15" s="81" customFormat="1" ht="112.5">
      <c r="A76" s="87" t="s">
        <v>84</v>
      </c>
      <c r="B76" s="88" t="s">
        <v>164</v>
      </c>
      <c r="C76" s="89" t="s">
        <v>50</v>
      </c>
      <c r="D76" s="90">
        <v>1</v>
      </c>
      <c r="E76" s="91"/>
      <c r="F76" s="79" t="str" cm="1">
        <f t="array" ref="F76">+numtext(E76)</f>
        <v>CERO PESOS 00/100 M.N.</v>
      </c>
      <c r="G76" s="80">
        <f t="shared" si="8"/>
        <v>0</v>
      </c>
      <c r="H76" s="90"/>
      <c r="I76" s="101"/>
      <c r="K76" s="91"/>
      <c r="L76" s="101"/>
      <c r="N76" s="104"/>
      <c r="O76" s="104"/>
    </row>
    <row r="77" spans="1:15" s="81" customFormat="1" ht="67.5">
      <c r="A77" s="87" t="s">
        <v>85</v>
      </c>
      <c r="B77" s="88" t="s">
        <v>165</v>
      </c>
      <c r="C77" s="89" t="s">
        <v>50</v>
      </c>
      <c r="D77" s="90">
        <v>1</v>
      </c>
      <c r="E77" s="91"/>
      <c r="F77" s="79" t="str" cm="1">
        <f t="array" ref="F77">+numtext(E77)</f>
        <v>CERO PESOS 00/100 M.N.</v>
      </c>
      <c r="G77" s="80">
        <f t="shared" si="8"/>
        <v>0</v>
      </c>
      <c r="H77" s="90"/>
      <c r="I77" s="101"/>
      <c r="K77" s="91"/>
      <c r="L77" s="101"/>
      <c r="N77" s="104"/>
      <c r="O77" s="104"/>
    </row>
    <row r="78" spans="1:15" s="81" customFormat="1" ht="56.25">
      <c r="A78" s="87" t="s">
        <v>86</v>
      </c>
      <c r="B78" s="88" t="s">
        <v>166</v>
      </c>
      <c r="C78" s="89" t="s">
        <v>50</v>
      </c>
      <c r="D78" s="90">
        <v>1</v>
      </c>
      <c r="E78" s="91"/>
      <c r="F78" s="79" t="str" cm="1">
        <f t="array" ref="F78">+numtext(E78)</f>
        <v>CERO PESOS 00/100 M.N.</v>
      </c>
      <c r="G78" s="80">
        <f t="shared" si="8"/>
        <v>0</v>
      </c>
      <c r="H78" s="90"/>
      <c r="I78" s="101"/>
      <c r="K78" s="91"/>
      <c r="L78" s="101"/>
      <c r="N78" s="104"/>
      <c r="O78" s="104"/>
    </row>
    <row r="79" spans="1:15" s="81" customFormat="1" ht="56.25">
      <c r="A79" s="87" t="s">
        <v>87</v>
      </c>
      <c r="B79" s="88" t="s">
        <v>167</v>
      </c>
      <c r="C79" s="89" t="s">
        <v>50</v>
      </c>
      <c r="D79" s="90">
        <v>2</v>
      </c>
      <c r="E79" s="91"/>
      <c r="F79" s="79" t="str" cm="1">
        <f t="array" ref="F79">+numtext(E79)</f>
        <v>CERO PESOS 00/100 M.N.</v>
      </c>
      <c r="G79" s="80">
        <f t="shared" si="8"/>
        <v>0</v>
      </c>
      <c r="H79" s="90"/>
      <c r="I79" s="101"/>
      <c r="K79" s="91"/>
      <c r="L79" s="101"/>
      <c r="N79" s="104"/>
      <c r="O79" s="104"/>
    </row>
    <row r="80" spans="1:15" s="81" customFormat="1" ht="56.25">
      <c r="A80" s="87" t="s">
        <v>88</v>
      </c>
      <c r="B80" s="88" t="s">
        <v>168</v>
      </c>
      <c r="C80" s="89" t="s">
        <v>50</v>
      </c>
      <c r="D80" s="90">
        <v>2</v>
      </c>
      <c r="E80" s="91"/>
      <c r="F80" s="79" t="str" cm="1">
        <f t="array" ref="F80">+numtext(E80)</f>
        <v>CERO PESOS 00/100 M.N.</v>
      </c>
      <c r="G80" s="80">
        <f t="shared" si="8"/>
        <v>0</v>
      </c>
      <c r="H80" s="90"/>
      <c r="I80" s="101"/>
      <c r="K80" s="91"/>
      <c r="L80" s="101"/>
      <c r="N80" s="104"/>
      <c r="O80" s="104"/>
    </row>
    <row r="81" spans="1:15" s="81" customFormat="1" ht="45">
      <c r="A81" s="87" t="s">
        <v>89</v>
      </c>
      <c r="B81" s="88" t="s">
        <v>169</v>
      </c>
      <c r="C81" s="89" t="s">
        <v>50</v>
      </c>
      <c r="D81" s="90">
        <v>2</v>
      </c>
      <c r="E81" s="91"/>
      <c r="F81" s="79" t="str" cm="1">
        <f t="array" ref="F81">+numtext(E81)</f>
        <v>CERO PESOS 00/100 M.N.</v>
      </c>
      <c r="G81" s="80">
        <f t="shared" si="8"/>
        <v>0</v>
      </c>
      <c r="H81" s="90"/>
      <c r="I81" s="101"/>
      <c r="K81" s="91"/>
      <c r="L81" s="101"/>
      <c r="O81" s="104"/>
    </row>
    <row r="82" spans="1:15" s="81" customFormat="1" ht="45">
      <c r="A82" s="87" t="s">
        <v>90</v>
      </c>
      <c r="B82" s="88" t="s">
        <v>170</v>
      </c>
      <c r="C82" s="89" t="s">
        <v>50</v>
      </c>
      <c r="D82" s="90">
        <v>2</v>
      </c>
      <c r="E82" s="91"/>
      <c r="F82" s="79" t="str" cm="1">
        <f t="array" ref="F82">+numtext(E82)</f>
        <v>CERO PESOS 00/100 M.N.</v>
      </c>
      <c r="G82" s="80">
        <f t="shared" si="8"/>
        <v>0</v>
      </c>
      <c r="H82" s="90"/>
      <c r="I82" s="101"/>
      <c r="K82" s="91"/>
      <c r="L82" s="101"/>
      <c r="O82" s="104"/>
    </row>
    <row r="83" spans="1:15" s="81" customFormat="1" ht="45">
      <c r="A83" s="87" t="s">
        <v>91</v>
      </c>
      <c r="B83" s="88" t="s">
        <v>171</v>
      </c>
      <c r="C83" s="89" t="s">
        <v>50</v>
      </c>
      <c r="D83" s="90">
        <v>14</v>
      </c>
      <c r="E83" s="91"/>
      <c r="F83" s="79" t="str" cm="1">
        <f t="array" ref="F83">+numtext(E83)</f>
        <v>CERO PESOS 00/100 M.N.</v>
      </c>
      <c r="G83" s="80">
        <f t="shared" si="8"/>
        <v>0</v>
      </c>
      <c r="H83" s="90"/>
      <c r="I83" s="101"/>
      <c r="K83" s="91"/>
      <c r="L83" s="101"/>
      <c r="O83" s="104"/>
    </row>
    <row r="84" spans="1:15" s="81" customFormat="1" ht="45">
      <c r="A84" s="87" t="s">
        <v>92</v>
      </c>
      <c r="B84" s="88" t="s">
        <v>172</v>
      </c>
      <c r="C84" s="89" t="s">
        <v>50</v>
      </c>
      <c r="D84" s="90">
        <v>6</v>
      </c>
      <c r="E84" s="91"/>
      <c r="F84" s="79" t="str" cm="1">
        <f t="array" ref="F84">+numtext(E84)</f>
        <v>CERO PESOS 00/100 M.N.</v>
      </c>
      <c r="G84" s="80">
        <f t="shared" si="8"/>
        <v>0</v>
      </c>
      <c r="H84" s="90"/>
      <c r="I84" s="101"/>
      <c r="K84" s="91"/>
      <c r="L84" s="101"/>
      <c r="O84" s="104"/>
    </row>
    <row r="85" spans="1:15" s="81" customFormat="1" ht="45">
      <c r="A85" s="87" t="s">
        <v>93</v>
      </c>
      <c r="B85" s="88" t="s">
        <v>173</v>
      </c>
      <c r="C85" s="89" t="s">
        <v>50</v>
      </c>
      <c r="D85" s="90">
        <v>26</v>
      </c>
      <c r="E85" s="91"/>
      <c r="F85" s="79" t="str" cm="1">
        <f t="array" ref="F85">+numtext(E85)</f>
        <v>CERO PESOS 00/100 M.N.</v>
      </c>
      <c r="G85" s="80">
        <f t="shared" si="8"/>
        <v>0</v>
      </c>
      <c r="H85" s="90"/>
      <c r="I85" s="101"/>
      <c r="K85" s="91"/>
      <c r="L85" s="101"/>
      <c r="N85" s="104"/>
      <c r="O85" s="104"/>
    </row>
    <row r="86" spans="1:15" s="81" customFormat="1" ht="45">
      <c r="A86" s="87" t="s">
        <v>94</v>
      </c>
      <c r="B86" s="88" t="s">
        <v>174</v>
      </c>
      <c r="C86" s="89" t="s">
        <v>50</v>
      </c>
      <c r="D86" s="90">
        <v>2</v>
      </c>
      <c r="E86" s="91"/>
      <c r="F86" s="79" t="str" cm="1">
        <f t="array" ref="F86">+numtext(E86)</f>
        <v>CERO PESOS 00/100 M.N.</v>
      </c>
      <c r="G86" s="80">
        <f t="shared" si="8"/>
        <v>0</v>
      </c>
      <c r="H86" s="90"/>
      <c r="I86" s="101"/>
      <c r="K86" s="91"/>
      <c r="L86" s="101"/>
      <c r="N86" s="104"/>
      <c r="O86" s="104"/>
    </row>
    <row r="87" spans="1:15" s="81" customFormat="1" ht="33.75">
      <c r="A87" s="87" t="s">
        <v>95</v>
      </c>
      <c r="B87" s="88" t="s">
        <v>175</v>
      </c>
      <c r="C87" s="89" t="s">
        <v>50</v>
      </c>
      <c r="D87" s="90">
        <v>1</v>
      </c>
      <c r="E87" s="91"/>
      <c r="F87" s="79" t="str" cm="1">
        <f t="array" ref="F87">+numtext(E87)</f>
        <v>CERO PESOS 00/100 M.N.</v>
      </c>
      <c r="G87" s="80">
        <f t="shared" si="8"/>
        <v>0</v>
      </c>
      <c r="H87" s="90"/>
      <c r="I87" s="101"/>
      <c r="K87" s="91"/>
      <c r="L87" s="101"/>
      <c r="N87" s="104"/>
      <c r="O87" s="104"/>
    </row>
    <row r="88" spans="1:15" s="81" customFormat="1" ht="45">
      <c r="A88" s="87" t="s">
        <v>96</v>
      </c>
      <c r="B88" s="88" t="s">
        <v>176</v>
      </c>
      <c r="C88" s="89" t="s">
        <v>50</v>
      </c>
      <c r="D88" s="90">
        <v>3</v>
      </c>
      <c r="E88" s="91"/>
      <c r="F88" s="79" t="str" cm="1">
        <f t="array" ref="F88">+numtext(E88)</f>
        <v>CERO PESOS 00/100 M.N.</v>
      </c>
      <c r="G88" s="80">
        <f t="shared" si="8"/>
        <v>0</v>
      </c>
      <c r="H88" s="90"/>
      <c r="I88" s="101"/>
      <c r="K88" s="91"/>
      <c r="L88" s="101"/>
      <c r="N88" s="104"/>
      <c r="O88" s="104"/>
    </row>
    <row r="89" spans="1:15" s="81" customFormat="1" ht="12.75">
      <c r="A89" s="74" t="s">
        <v>103</v>
      </c>
      <c r="B89" s="74" t="s">
        <v>177</v>
      </c>
      <c r="C89" s="75"/>
      <c r="D89" s="76"/>
      <c r="E89" s="98"/>
      <c r="F89" s="100"/>
      <c r="G89" s="99">
        <f>SUM(G90:G99)</f>
        <v>0</v>
      </c>
      <c r="H89" s="90"/>
      <c r="I89" s="101"/>
      <c r="K89" s="91"/>
      <c r="L89" s="101"/>
      <c r="O89" s="104"/>
    </row>
    <row r="90" spans="1:15" s="81" customFormat="1" ht="45">
      <c r="A90" s="87" t="s">
        <v>97</v>
      </c>
      <c r="B90" s="88" t="s">
        <v>178</v>
      </c>
      <c r="C90" s="89" t="s">
        <v>21</v>
      </c>
      <c r="D90" s="90">
        <v>200</v>
      </c>
      <c r="E90" s="91"/>
      <c r="F90" s="79" t="str" cm="1">
        <f t="array" ref="F90">+numtext(E90)</f>
        <v>CERO PESOS 00/100 M.N.</v>
      </c>
      <c r="G90" s="80">
        <f t="shared" si="8"/>
        <v>0</v>
      </c>
      <c r="H90" s="90"/>
      <c r="I90" s="101"/>
      <c r="K90" s="91"/>
      <c r="L90" s="101"/>
      <c r="O90" s="104"/>
    </row>
    <row r="91" spans="1:15" s="81" customFormat="1" ht="33.75">
      <c r="A91" s="87" t="s">
        <v>98</v>
      </c>
      <c r="B91" s="88" t="s">
        <v>179</v>
      </c>
      <c r="C91" s="89" t="s">
        <v>21</v>
      </c>
      <c r="D91" s="90">
        <v>180</v>
      </c>
      <c r="E91" s="91"/>
      <c r="F91" s="79" t="str" cm="1">
        <f t="array" ref="F91">+numtext(E91)</f>
        <v>CERO PESOS 00/100 M.N.</v>
      </c>
      <c r="G91" s="80">
        <f t="shared" si="8"/>
        <v>0</v>
      </c>
      <c r="H91" s="90"/>
      <c r="I91" s="101"/>
      <c r="K91" s="91"/>
      <c r="L91" s="101"/>
      <c r="O91" s="104"/>
    </row>
    <row r="92" spans="1:15" s="81" customFormat="1" ht="33.75">
      <c r="A92" s="87" t="s">
        <v>99</v>
      </c>
      <c r="B92" s="88" t="s">
        <v>180</v>
      </c>
      <c r="C92" s="89" t="s">
        <v>50</v>
      </c>
      <c r="D92" s="90">
        <v>12</v>
      </c>
      <c r="E92" s="91"/>
      <c r="F92" s="79" t="str" cm="1">
        <f t="array" ref="F92">+numtext(E92)</f>
        <v>CERO PESOS 00/100 M.N.</v>
      </c>
      <c r="G92" s="80">
        <f t="shared" si="8"/>
        <v>0</v>
      </c>
      <c r="H92" s="90"/>
      <c r="I92" s="101"/>
      <c r="K92" s="91"/>
      <c r="L92" s="101"/>
      <c r="O92" s="104"/>
    </row>
    <row r="93" spans="1:15" s="81" customFormat="1" ht="56.25">
      <c r="A93" s="87" t="s">
        <v>100</v>
      </c>
      <c r="B93" s="88" t="s">
        <v>181</v>
      </c>
      <c r="C93" s="89" t="s">
        <v>182</v>
      </c>
      <c r="D93" s="90">
        <v>120</v>
      </c>
      <c r="E93" s="91"/>
      <c r="F93" s="79" t="str" cm="1">
        <f t="array" ref="F93">+numtext(E93)</f>
        <v>CERO PESOS 00/100 M.N.</v>
      </c>
      <c r="G93" s="80">
        <f t="shared" si="8"/>
        <v>0</v>
      </c>
      <c r="H93" s="90"/>
      <c r="I93" s="101"/>
      <c r="K93" s="91"/>
      <c r="L93" s="101"/>
      <c r="O93" s="104"/>
    </row>
    <row r="94" spans="1:15" s="81" customFormat="1" ht="78.75">
      <c r="A94" s="87" t="s">
        <v>101</v>
      </c>
      <c r="B94" s="88" t="s">
        <v>183</v>
      </c>
      <c r="C94" s="89" t="s">
        <v>182</v>
      </c>
      <c r="D94" s="90">
        <v>2</v>
      </c>
      <c r="E94" s="91"/>
      <c r="F94" s="79" t="str" cm="1">
        <f t="array" ref="F94">+numtext(E94)</f>
        <v>CERO PESOS 00/100 M.N.</v>
      </c>
      <c r="G94" s="80">
        <f t="shared" si="8"/>
        <v>0</v>
      </c>
      <c r="H94" s="90"/>
      <c r="I94" s="101"/>
      <c r="K94" s="91"/>
      <c r="L94" s="101"/>
      <c r="N94" s="104"/>
      <c r="O94" s="104"/>
    </row>
    <row r="95" spans="1:15" s="81" customFormat="1" ht="45">
      <c r="A95" s="87" t="s">
        <v>105</v>
      </c>
      <c r="B95" s="88" t="s">
        <v>184</v>
      </c>
      <c r="C95" s="89" t="s">
        <v>50</v>
      </c>
      <c r="D95" s="90">
        <v>4</v>
      </c>
      <c r="E95" s="91"/>
      <c r="F95" s="79" t="str" cm="1">
        <f t="array" ref="F95">+numtext(E95)</f>
        <v>CERO PESOS 00/100 M.N.</v>
      </c>
      <c r="G95" s="80">
        <f t="shared" si="8"/>
        <v>0</v>
      </c>
      <c r="H95" s="90"/>
      <c r="I95" s="101"/>
      <c r="K95" s="91"/>
      <c r="L95" s="101"/>
      <c r="N95" s="104"/>
      <c r="O95" s="104"/>
    </row>
    <row r="96" spans="1:15" s="81" customFormat="1" ht="45">
      <c r="A96" s="87" t="s">
        <v>106</v>
      </c>
      <c r="B96" s="88" t="s">
        <v>185</v>
      </c>
      <c r="C96" s="89" t="s">
        <v>50</v>
      </c>
      <c r="D96" s="90">
        <v>4</v>
      </c>
      <c r="E96" s="91"/>
      <c r="F96" s="79" t="str" cm="1">
        <f t="array" ref="F96">+numtext(E96)</f>
        <v>CERO PESOS 00/100 M.N.</v>
      </c>
      <c r="G96" s="80">
        <f t="shared" ref="G96:G99" si="10">+ROUND(D96*E96,2)</f>
        <v>0</v>
      </c>
      <c r="H96" s="90"/>
      <c r="I96" s="101"/>
      <c r="K96" s="91"/>
      <c r="L96" s="101"/>
      <c r="N96" s="104"/>
      <c r="O96" s="104"/>
    </row>
    <row r="97" spans="1:15" s="81" customFormat="1" ht="67.5">
      <c r="A97" s="87" t="s">
        <v>107</v>
      </c>
      <c r="B97" s="88" t="s">
        <v>186</v>
      </c>
      <c r="C97" s="89" t="s">
        <v>187</v>
      </c>
      <c r="D97" s="90">
        <v>2</v>
      </c>
      <c r="E97" s="91"/>
      <c r="F97" s="79" t="str" cm="1">
        <f t="array" ref="F97">+numtext(E97)</f>
        <v>CERO PESOS 00/100 M.N.</v>
      </c>
      <c r="G97" s="80">
        <f t="shared" si="10"/>
        <v>0</v>
      </c>
      <c r="H97" s="90"/>
      <c r="I97" s="101"/>
      <c r="K97" s="91"/>
      <c r="L97" s="101"/>
      <c r="N97" s="104"/>
      <c r="O97" s="104"/>
    </row>
    <row r="98" spans="1:15" s="81" customFormat="1" ht="45">
      <c r="A98" s="87" t="s">
        <v>108</v>
      </c>
      <c r="B98" s="88" t="s">
        <v>188</v>
      </c>
      <c r="C98" s="89" t="s">
        <v>50</v>
      </c>
      <c r="D98" s="90">
        <v>4</v>
      </c>
      <c r="E98" s="91"/>
      <c r="F98" s="79" t="str" cm="1">
        <f t="array" ref="F98">+numtext(E98)</f>
        <v>CERO PESOS 00/100 M.N.</v>
      </c>
      <c r="G98" s="80">
        <f t="shared" si="10"/>
        <v>0</v>
      </c>
      <c r="H98" s="90"/>
      <c r="I98" s="101"/>
      <c r="K98" s="91"/>
      <c r="L98" s="101"/>
    </row>
    <row r="99" spans="1:15" s="81" customFormat="1" ht="45">
      <c r="A99" s="87" t="s">
        <v>109</v>
      </c>
      <c r="B99" s="88" t="s">
        <v>189</v>
      </c>
      <c r="C99" s="89" t="s">
        <v>190</v>
      </c>
      <c r="D99" s="90">
        <v>4</v>
      </c>
      <c r="E99" s="91"/>
      <c r="F99" s="79" t="str" cm="1">
        <f t="array" ref="F99">+numtext(E99)</f>
        <v>CERO PESOS 00/100 M.N.</v>
      </c>
      <c r="G99" s="80">
        <f t="shared" si="10"/>
        <v>0</v>
      </c>
      <c r="H99" s="90"/>
      <c r="I99" s="101"/>
      <c r="K99" s="91"/>
      <c r="L99" s="101"/>
    </row>
    <row r="100" spans="1:15" s="81" customFormat="1" ht="12.75">
      <c r="A100" s="87"/>
      <c r="B100" s="103"/>
      <c r="C100" s="102"/>
      <c r="D100" s="102"/>
      <c r="E100" s="91"/>
      <c r="F100" s="79"/>
      <c r="G100" s="80"/>
      <c r="H100" s="90"/>
      <c r="I100" s="101"/>
      <c r="K100" s="91"/>
      <c r="L100" s="101"/>
    </row>
    <row r="101" spans="1:15" ht="12" customHeight="1">
      <c r="A101" s="67"/>
      <c r="B101" s="68" t="s">
        <v>22</v>
      </c>
      <c r="C101" s="69"/>
      <c r="D101" s="70"/>
      <c r="E101" s="67"/>
      <c r="F101" s="67"/>
      <c r="G101" s="67"/>
    </row>
    <row r="102" spans="1:15" s="17" customFormat="1" ht="12" customHeight="1">
      <c r="A102" s="59"/>
      <c r="B102" s="42"/>
      <c r="C102" s="38"/>
      <c r="D102" s="39"/>
      <c r="E102" s="40"/>
      <c r="F102" s="51"/>
      <c r="G102" s="41"/>
    </row>
    <row r="103" spans="1:15" s="19" customFormat="1" ht="51">
      <c r="A103" s="58"/>
      <c r="B103" s="43" t="str">
        <f>B17</f>
        <v>Construcción del Primer Complejo Creativo de Ciudad Creativa Digital (media tensión, alimentador principal, sistema pararrayos, seccionador y planta de emergencia) de la Torre "B", en el municipio de Guadalajara, Jalisco. Segunda Etapa.</v>
      </c>
      <c r="C103"/>
      <c r="D103"/>
      <c r="E103"/>
      <c r="F103"/>
      <c r="G103" s="32">
        <f>G17</f>
        <v>0</v>
      </c>
    </row>
    <row r="104" spans="1:15" s="19" customFormat="1">
      <c r="A104" s="92" t="s">
        <v>20</v>
      </c>
      <c r="B104" s="93" t="s">
        <v>104</v>
      </c>
      <c r="C104" s="83"/>
      <c r="D104" s="84"/>
      <c r="E104" s="85"/>
      <c r="F104" s="85"/>
      <c r="G104" s="86">
        <f>+VLOOKUP($A104,$A$17:$G$88,7,0)</f>
        <v>0</v>
      </c>
    </row>
    <row r="105" spans="1:15" s="19" customFormat="1" ht="12.75">
      <c r="A105" s="74" t="s">
        <v>27</v>
      </c>
      <c r="B105" s="74" t="s">
        <v>113</v>
      </c>
      <c r="C105" s="75"/>
      <c r="D105" s="76"/>
      <c r="E105" s="82"/>
      <c r="F105" s="77"/>
      <c r="G105" s="37">
        <f>+VLOOKUP($A105,$A$17:$G$100,7,0)</f>
        <v>0</v>
      </c>
    </row>
    <row r="106" spans="1:15" s="19" customFormat="1" ht="12.75">
      <c r="A106" s="74" t="s">
        <v>28</v>
      </c>
      <c r="B106" s="74" t="s">
        <v>117</v>
      </c>
      <c r="C106" s="75"/>
      <c r="D106" s="76"/>
      <c r="E106" s="82"/>
      <c r="F106" s="77"/>
      <c r="G106" s="37">
        <f>+VLOOKUP($A106,$A$17:$G$100,7,0)</f>
        <v>0</v>
      </c>
    </row>
    <row r="107" spans="1:15" s="19" customFormat="1" ht="12.75">
      <c r="A107" s="74" t="s">
        <v>29</v>
      </c>
      <c r="B107" s="74" t="s">
        <v>141</v>
      </c>
      <c r="C107" s="75"/>
      <c r="D107" s="76"/>
      <c r="E107" s="82"/>
      <c r="F107" s="77"/>
      <c r="G107" s="37">
        <f>+VLOOKUP($A107,$A$17:$G$100,7,0)</f>
        <v>0</v>
      </c>
    </row>
    <row r="108" spans="1:15" s="19" customFormat="1" ht="12.75">
      <c r="A108" s="74" t="s">
        <v>102</v>
      </c>
      <c r="B108" s="74" t="s">
        <v>162</v>
      </c>
      <c r="C108" s="75"/>
      <c r="D108" s="76"/>
      <c r="E108" s="82"/>
      <c r="F108" s="77"/>
      <c r="G108" s="37">
        <f>+VLOOKUP($A108,$A$17:$G$100,7,0)</f>
        <v>0</v>
      </c>
    </row>
    <row r="109" spans="1:15" s="19" customFormat="1" ht="12" customHeight="1">
      <c r="A109" s="74" t="s">
        <v>103</v>
      </c>
      <c r="B109" s="74" t="s">
        <v>177</v>
      </c>
      <c r="C109"/>
      <c r="D109"/>
      <c r="E109"/>
      <c r="F109"/>
      <c r="G109" s="37">
        <f>+VLOOKUP($A109,$A$17:$G$100,7,0)</f>
        <v>0</v>
      </c>
    </row>
    <row r="110" spans="1:15" s="19" customFormat="1" ht="12" customHeight="1">
      <c r="A110" s="74"/>
      <c r="B110" s="74"/>
      <c r="C110"/>
      <c r="D110"/>
      <c r="E110"/>
      <c r="F110"/>
      <c r="G110" s="37"/>
    </row>
    <row r="111" spans="1:15" s="19" customFormat="1" ht="12" customHeight="1">
      <c r="A111" s="74"/>
      <c r="B111" s="74"/>
      <c r="C111"/>
      <c r="D111"/>
      <c r="E111"/>
      <c r="F111"/>
      <c r="G111" s="37"/>
    </row>
    <row r="112" spans="1:15" s="19" customFormat="1" ht="12" customHeight="1">
      <c r="A112" s="74"/>
      <c r="B112" s="74"/>
      <c r="C112"/>
      <c r="D112"/>
      <c r="E112"/>
      <c r="F112"/>
      <c r="G112" s="37"/>
    </row>
    <row r="113" spans="1:7" s="19" customFormat="1" ht="12" customHeight="1">
      <c r="A113" s="74"/>
      <c r="B113" s="74"/>
      <c r="C113"/>
      <c r="D113"/>
      <c r="E113"/>
      <c r="F113"/>
      <c r="G113" s="37"/>
    </row>
    <row r="114" spans="1:7" s="19" customFormat="1" ht="12" customHeight="1">
      <c r="A114" s="92"/>
      <c r="B114" s="93"/>
      <c r="C114"/>
      <c r="D114"/>
      <c r="E114"/>
      <c r="F114"/>
      <c r="G114" s="78"/>
    </row>
    <row r="115" spans="1:7" s="19" customFormat="1" ht="12" customHeight="1">
      <c r="A115" s="74"/>
      <c r="B115" s="74"/>
      <c r="C115"/>
      <c r="D115"/>
      <c r="E115"/>
      <c r="F115"/>
      <c r="G115" s="78"/>
    </row>
    <row r="116" spans="1:7" s="19" customFormat="1" ht="12" customHeight="1">
      <c r="A116" s="74"/>
      <c r="B116" s="74"/>
      <c r="C116"/>
      <c r="D116"/>
      <c r="E116"/>
      <c r="F116"/>
      <c r="G116" s="78"/>
    </row>
    <row r="117" spans="1:7" s="19" customFormat="1" ht="12" customHeight="1">
      <c r="A117" s="74"/>
      <c r="B117" s="74"/>
      <c r="C117"/>
      <c r="D117"/>
      <c r="E117"/>
      <c r="F117"/>
      <c r="G117" s="78"/>
    </row>
    <row r="118" spans="1:7" s="19" customFormat="1" ht="12" customHeight="1">
      <c r="A118" s="74"/>
      <c r="B118" s="74"/>
      <c r="C118"/>
      <c r="D118"/>
      <c r="E118"/>
      <c r="F118"/>
      <c r="G118" s="78"/>
    </row>
    <row r="119" spans="1:7" s="19" customFormat="1" ht="12" customHeight="1">
      <c r="A119" s="92"/>
      <c r="B119" s="93"/>
      <c r="C119"/>
      <c r="D119"/>
      <c r="E119"/>
      <c r="F119"/>
      <c r="G119" s="78"/>
    </row>
    <row r="120" spans="1:7" s="19" customFormat="1" ht="12" customHeight="1">
      <c r="A120" s="92"/>
      <c r="B120" s="93"/>
      <c r="C120"/>
      <c r="D120"/>
      <c r="E120"/>
      <c r="F120"/>
      <c r="G120" s="78"/>
    </row>
    <row r="121" spans="1:7" s="19" customFormat="1" ht="12" customHeight="1">
      <c r="A121" s="74"/>
      <c r="B121" s="74"/>
      <c r="C121"/>
      <c r="D121"/>
      <c r="E121"/>
      <c r="F121"/>
      <c r="G121" s="78"/>
    </row>
    <row r="122" spans="1:7" s="19" customFormat="1" ht="12" customHeight="1">
      <c r="A122" s="74"/>
      <c r="B122" s="74"/>
      <c r="C122"/>
      <c r="D122"/>
      <c r="E122"/>
      <c r="F122"/>
      <c r="G122" s="78"/>
    </row>
    <row r="123" spans="1:7" s="19" customFormat="1" ht="12" customHeight="1">
      <c r="A123" s="74"/>
      <c r="B123" s="74"/>
      <c r="C123"/>
      <c r="D123"/>
      <c r="E123"/>
      <c r="F123"/>
      <c r="G123" s="78"/>
    </row>
    <row r="124" spans="1:7" s="19" customFormat="1" ht="12" customHeight="1">
      <c r="A124" s="74"/>
      <c r="B124" s="74"/>
      <c r="C124"/>
      <c r="D124"/>
      <c r="E124"/>
      <c r="F124"/>
      <c r="G124" s="78"/>
    </row>
    <row r="125" spans="1:7" s="19" customFormat="1" ht="12" customHeight="1">
      <c r="A125" s="74"/>
      <c r="B125" s="74"/>
      <c r="C125"/>
      <c r="D125"/>
      <c r="E125"/>
      <c r="F125"/>
      <c r="G125" s="78"/>
    </row>
    <row r="126" spans="1:7" s="19" customFormat="1" ht="12" customHeight="1">
      <c r="A126" s="74"/>
      <c r="B126" s="74"/>
      <c r="C126"/>
      <c r="D126"/>
      <c r="E126"/>
      <c r="F126"/>
      <c r="G126" s="78"/>
    </row>
    <row r="127" spans="1:7" s="19" customFormat="1" ht="12" customHeight="1">
      <c r="A127" s="74"/>
      <c r="B127" s="74"/>
      <c r="C127"/>
      <c r="D127"/>
      <c r="E127"/>
      <c r="F127"/>
      <c r="G127" s="78"/>
    </row>
    <row r="128" spans="1:7" s="19" customFormat="1" ht="12" customHeight="1">
      <c r="A128" s="33"/>
      <c r="B128" s="33"/>
      <c r="C128" s="34"/>
      <c r="D128" s="35"/>
      <c r="E128" s="36"/>
      <c r="F128" s="36"/>
      <c r="G128" s="37"/>
    </row>
    <row r="129" spans="1:7" s="19" customFormat="1" ht="12" customHeight="1">
      <c r="A129" s="33"/>
      <c r="B129" s="33"/>
      <c r="C129" s="34"/>
      <c r="D129" s="35"/>
      <c r="E129" s="36"/>
      <c r="F129" s="36"/>
      <c r="G129" s="37"/>
    </row>
    <row r="130" spans="1:7" s="19" customFormat="1" ht="12" customHeight="1">
      <c r="A130" s="33"/>
      <c r="B130" s="33"/>
      <c r="C130" s="34"/>
      <c r="D130" s="35"/>
      <c r="E130" s="36"/>
      <c r="F130" s="36"/>
      <c r="G130" s="37"/>
    </row>
    <row r="131" spans="1:7" s="19" customFormat="1" ht="12" customHeight="1">
      <c r="A131" s="33"/>
      <c r="B131" s="33"/>
      <c r="C131" s="34"/>
      <c r="D131" s="35"/>
      <c r="E131" s="36"/>
      <c r="F131" s="36"/>
      <c r="G131" s="37"/>
    </row>
    <row r="132" spans="1:7" ht="12" customHeight="1">
      <c r="A132" s="7" t="s">
        <v>23</v>
      </c>
      <c r="B132" s="7"/>
      <c r="C132" s="7"/>
      <c r="D132" s="7"/>
      <c r="E132" s="7"/>
      <c r="F132" s="72" t="s">
        <v>24</v>
      </c>
      <c r="G132" s="73">
        <f>+G103</f>
        <v>0</v>
      </c>
    </row>
    <row r="133" spans="1:7" ht="12" customHeight="1">
      <c r="A133" s="7" t="str" cm="1">
        <f t="array" ref="A133">+numtext(G134)</f>
        <v>CERO PESOS 00/100 M.N.</v>
      </c>
      <c r="B133" s="7"/>
      <c r="C133" s="7"/>
      <c r="D133" s="7"/>
      <c r="E133" s="7"/>
      <c r="F133" s="72" t="s">
        <v>25</v>
      </c>
      <c r="G133" s="73">
        <f>ROUND(G132*0.16,2)</f>
        <v>0</v>
      </c>
    </row>
    <row r="134" spans="1:7" ht="12" customHeight="1">
      <c r="A134" s="71"/>
      <c r="B134" s="71"/>
      <c r="C134" s="71"/>
      <c r="D134" s="71"/>
      <c r="E134" s="71"/>
      <c r="F134" s="72" t="s">
        <v>26</v>
      </c>
      <c r="G134" s="73">
        <f>+G132+G133</f>
        <v>0</v>
      </c>
    </row>
  </sheetData>
  <mergeCells count="15">
    <mergeCell ref="A133:E133"/>
    <mergeCell ref="C10:F10"/>
    <mergeCell ref="B11:B12"/>
    <mergeCell ref="C11:F12"/>
    <mergeCell ref="G11:G12"/>
    <mergeCell ref="A14:G14"/>
    <mergeCell ref="A132:E132"/>
    <mergeCell ref="C1:F1"/>
    <mergeCell ref="C3:F5"/>
    <mergeCell ref="B4:B5"/>
    <mergeCell ref="C6:E6"/>
    <mergeCell ref="B7:B9"/>
    <mergeCell ref="C7:E7"/>
    <mergeCell ref="C8:E8"/>
    <mergeCell ref="C9:E9"/>
  </mergeCells>
  <conditionalFormatting sqref="F17:F100 F105:F108">
    <cfRule type="containsText" dxfId="3" priority="99" operator="containsText" text="CERO">
      <formula>NOT(ISERROR(SEARCH("CERO",F17)))</formula>
    </cfRule>
  </conditionalFormatting>
  <conditionalFormatting sqref="F104">
    <cfRule type="containsText" dxfId="2" priority="47" operator="containsText" text="CERO">
      <formula>NOT(ISERROR(SEARCH("CERO",F104)))</formula>
    </cfRule>
  </conditionalFormatting>
  <conditionalFormatting sqref="A128:B131">
    <cfRule type="duplicateValues" dxfId="1" priority="1034"/>
  </conditionalFormatting>
  <conditionalFormatting sqref="A121:B127">
    <cfRule type="duplicateValues" dxfId="0" priority="1035"/>
  </conditionalFormatting>
  <pageMargins left="0.196850393700787" right="0.196850393700787" top="0.196850393700787" bottom="0.196850393700787" header="0.511811023622047" footer="0"/>
  <pageSetup scale="79" fitToHeight="0" orientation="landscape" useFirstPageNumber="1" horizontalDpi="300" verticalDpi="300" r:id="rId1"/>
  <headerFooter>
    <oddFooter>&amp;CPágina &amp;P de &amp;N</oddFooter>
  </headerFooter>
  <rowBreaks count="2" manualBreakCount="2">
    <brk id="73" max="6" man="1"/>
    <brk id="100" max="6"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ELIDA IVETTE AGUIRRE ROCHIN.</cp:lastModifiedBy>
  <cp:revision>10</cp:revision>
  <cp:lastPrinted>2026-09-01T23:28:18Z</cp:lastPrinted>
  <dcterms:created xsi:type="dcterms:W3CDTF">2020-01-21T15:53:00Z</dcterms:created>
  <dcterms:modified xsi:type="dcterms:W3CDTF">2026-09-01T23:55:42Z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