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326" codeName="{26A90621-87C4-6C01-FD6A-EE6E7C140903}"/>
  <workbookPr codeName="ThisWorkbook"/>
  <mc:AlternateContent xmlns:mc="http://schemas.openxmlformats.org/markup-compatibility/2006">
    <mc:Choice Requires="x15">
      <x15ac:absPath xmlns:x15ac="http://schemas.microsoft.com/office/spreadsheetml/2010/11/ac" url="E:\SIOP-2026\CONVOCATORIAS 2026\CONVO 036-2026\"/>
    </mc:Choice>
  </mc:AlternateContent>
  <bookViews>
    <workbookView xWindow="-98" yWindow="-98" windowWidth="21795" windowHeight="12975" tabRatio="500" activeTab="0"/>
  </bookViews>
  <sheets>
    <sheet name="CATALOGO" sheetId="3" r:id="rId3"/>
  </sheets>
  <definedNames>
    <definedName name="_xlnm._FilterDatabase" localSheetId="0" hidden="1">CATALOGO!$C$16:$I$38</definedName>
    <definedName name="area">#REF!</definedName>
    <definedName name="_xlnm.Print_Area" localSheetId="0">CATALOGO!$C$1:$I$70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CATALOGO!$1:$16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3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<sst xmlns="http://schemas.openxmlformats.org/spreadsheetml/2006/main" count="91" uniqueCount="74">
  <si>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</si>
  <si>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</si>
  <si>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</si>
  <si>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</si>
  <si>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</si>
  <si>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</si>
  <si>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</si>
  <si>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</si>
  <si>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</si>
  <si>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</si>
  <si>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</si>
  <si>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</si>
  <si>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</si>
  <si>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</si>
  <si>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</si>
  <si>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</si>
  <si>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</si>
  <si>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</si>
  <si>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</si>
  <si>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</si>
  <si>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</si>
  <si>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PZA</t>
  </si>
  <si>
    <t>M2</t>
  </si>
  <si>
    <t>M</t>
  </si>
  <si>
    <t>RESUMEN DE PARTIDAS</t>
  </si>
  <si>
    <t>IMPORTE CON LETRA (IVA INCLUIDO)</t>
  </si>
  <si>
    <t>SUBTOTAL M. N.</t>
  </si>
  <si>
    <t>IVA M. N.</t>
  </si>
  <si>
    <t>TOTAL M. N.</t>
  </si>
  <si>
    <t>SIOP-001</t>
  </si>
  <si>
    <t>A1</t>
  </si>
  <si>
    <t>A2</t>
  </si>
  <si>
    <t>A1.1</t>
  </si>
  <si>
    <t>KG</t>
  </si>
  <si>
    <t>LIMPIEZA</t>
  </si>
  <si>
    <t>A1.2</t>
  </si>
  <si>
    <t>A1.3</t>
  </si>
  <si>
    <t>A1.4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</si>
  <si>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</si>
  <si>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</si>
  <si>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</si>
  <si>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</si>
  <si>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</si>
  <si>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</si>
  <si>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</si>
  <si>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</si>
  <si>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</si>
  <si>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</si>
  <si>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</si>
  <si>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SIOP-013</t>
  </si>
  <si>
    <t>SIOP-E-IV-OB-LP-0711-2026</t>
  </si>
  <si>
    <t>Construcción de pasarela e instalación eléctrica y luminarias para puente peatonal ubicado sobre la carretera Ocotlán - Jamay, entre el Río Santiago y la Av. Francisco Zarco, en el municipio de Ocotlán, Jalisco.</t>
  </si>
  <si>
    <t>PUENTE PEATONAL</t>
  </si>
  <si>
    <t/>
  </si>
  <si>
    <t xml:space="preserve">PASARELA DE PUENTE </t>
  </si>
  <si>
    <t xml:space="preserve">ESTRUCTURA METALICA </t>
  </si>
  <si>
    <t>PINTURA DE ESMALTE ALQUIDÁLICO ANTICORROSIVO, ACABADO BRILLANTE, PARA INTERIORES Y EXTERIORES QUE NO DESPRENDA VAPORES TÓXICOS NI OLORES DESAGRADABLES, CON LAS SIGUIENTES CARACTERÍSTICAS (SÓLIDOS POR PESO 49-60%, SÓLIDOS POR VOLUMEN 40-46%, VISCOSIDAD DE 110-160 UK A 25°C, DENSIDAD 0.9-1.2 TON/M3, BRILLO A 60°C, 90%, TIEMPO DE SECADO AL TACTO, MENOR O IGUAL A 6 HORAS, TIEMPO DE SECADO DURO MENOR O IGUAL A 24 HORAS, ADHERENCIA 100%, DILUCIÓN MÁXIMA (AGUARRÁS, THINNER), 15 %, EN BARANDAL METÁLICO, EN COLOR DE ACUERDO A INDICADO POR SUPERVISIÓN MEDIDO POR UN SOLO LADO, TRABAJO TERMINADO, A DOS MANOS, INCLUYE: MATERIALES MENORES Y DE CONSUMO, PREPARACIÓN DE LA SUPERFICIE, ANDAMIOS, HERRAMIENTAS, LIMPIEZA, MANO DE OBRA Y EQUIPO DE SEGURIDAD, A CUALQUIER ALTURA.</t>
  </si>
  <si>
    <t>PISO DE PASARELA (LOSACERO)</t>
  </si>
  <si>
    <t>LOSA A BASE DE LOSACERO SECCIÓN 4 CAL. 22, CON CAPA DE COMPRESION DE 6 CM DE ESPESOR DE CONCRETO PREMEZCLADO DE F'C=250 KG/CM2 REV. 14 TMA = 20 MM BOMBEADO, ARMADA CON MALLA ELECTROSOLDADA 6X6/6-6,  CON CONECTORES SOLDADOS A LOS ELEMENTOS DE APOYO DE LA LÁMINA, INCLUYE: MATERIALES, ACARREOS, CORTES, TRASLAPES, DESPERDICIOS, HABILITADO,  LIMPIEZA, EQUIPO, HERRAMIENTA Y TODO LO NECESARIO PARA SU CORRECTA EJECUCION.</t>
  </si>
  <si>
    <t xml:space="preserve">PROTECCION DE PASARELAS </t>
  </si>
  <si>
    <t>SUMINISTRO Y COLOCACION DE PROTECTO-REJA MARCA LADESA MODELO CLASICO, INCLUYE: FIJACION, RECORTES, HERRAMIENTA, MATERIALES, MANO DE OBRA Y TODO LO NECESARIO PARA SU CORRECTA EJECUCION.</t>
  </si>
  <si>
    <t>CUBIERTA DE PASARELAS</t>
  </si>
  <si>
    <t>SUMINISTRO Y COLOCACIÓN DE LÁMINA MULTYTECHO DE MULTYPANEL O GALVATECHO DE GALVAMET DE 1 1/2" DE ESPESOR, LÁMINA GALVANIZADA PINTRO A 2 CARAS, CAL. 26/26 EN COLOR ARENA Y/O BLANCO, INCLUYE: ELEMENTOS DE FIJACIÓN, CORTES, DESPERDICIOS, AJUSTES, TRASLAPES, TAPAJUNTAS Y ACARREOS DE LOS MATERIALES AL LUGAR DE SU UTILIZACIÓN, A CUALQUIER NIVEL.</t>
  </si>
  <si>
    <t>SUMINISTRO Y COLOCACION DE CANAL PLUVIAL PINTRO CALIBRE 22 CON DESARROLLO DE 91 CM, COLOCADO A 3.0 M DE ALTURA EN PUENTE PEATONAL, INCLUYE: MATERIALES, DESPERDICIOS, MANO DE OBRA, HERRAMIENTA, ANDAMIOS Y EQUIPO NECESARIO PARA SU CORRECTA EJECUCION.</t>
  </si>
  <si>
    <t>SUMINISTRO Y COLOCACION DE REMATE PERIMETRAL PINTRO CALIBRE 24 CON DESARROLLO DE 61 CM, COLOCADO A 3.0 M DE ALTURA EN PUENTE PEATONAL, INCLUYE: MATERIALES, DESPERDICIOS, MANO DE OBRA, HERRAMIENTA, ANDAMIOS Y EQUIPO NECESARIO PARA SU CORRECTA EJECUCION.</t>
  </si>
  <si>
    <t xml:space="preserve">ILUMINACION PASARELA </t>
  </si>
  <si>
    <t>SALIDA PARA LUMINARIA CON TUBO CONDUIT GALVANIZADO DE AJUSTE DE 3/4" DE DIAMETRO DE 10 M PROMEDIO, CABLE DE COBRE THW CALIBRE 12, 600 VOLTS MARCA CONDUMEX O SIMILAR (2 HILOS), CABLE DE COBRE THW CALIBRE 14, 600 VOLTS MARCA CONDUMEX O SIMILAR (1 HILO PARA TIERRA), 3 CONECTORES, 2 CURVAS, 2 COPLES, 3 ABRAZADERAS CLIP, 6 TORNIBROCAS DE 3/8" DE DIAMETRO, 1 CAJA CUADRADA GALVANIZADA DE 3/4" CON TAPA, 3 CAPUCHONES 3M CALIBRE 12, 2 CONDULET LB DE AJUSTE, INCLUYE: MATERIALES, DESPERDICIOS, MANO DE OBRA, HERRAMIENTA, ANDAMIOS Y EQUIPO NECESARIO PARA SU CORRECTA EJECUCION.</t>
  </si>
  <si>
    <t>SUMINISTRO Y COLOCACION DE LUMINARIA DE GABINETE HERMETICO P65 LED 2X16W 4000K 3200LM 120-277V, MODELO LDA82875, MARCA LEDVANCE, O SIMILAR, INCLUYE: MATERIALES, ACARREOS, INSTALACION, PRUEBAS, MANO DE OBRA, EQUIPO, HERRAMIENTA Y TODO LO NECESARIO PARA SU CORRECTA EJECUCION.</t>
  </si>
  <si>
    <t>LIMPIEZA GRUESA DE OBRA, INCLUYE: ACARREO A BANCO DE OBRA, MANO DE OBRA, EQUIPO Y HERRAMIENTA.</t>
  </si>
  <si>
    <t>LIMPIEZA FINA DE LA OBRA PARA ENTREGA, INCLUYE: MATERIALES, MANO DE OBRA, EQUIPO, HERRAMIENTA Y TODO LO NECESARIO PARA SU CORRECTA EJECUCIÓN.</t>
  </si>
  <si>
    <t xml:space="preserve">SUMINISTRO, FABRICACION, HABILITADO, COLOCACION, MONTAJE, NIVELACION Y PLOMEO DE CARTABÓN, CON ACERO A36, DE CUMBRERA - EXTREMO INFERIOR DE COLUMNA, CON PLACA DE CUALQUIER ESPESOR TRIANGULAR EN CARTABÓN, CON SOLDADURA A 45º DE 5 MM PERIMETRAL EN AMBAS CARAS. INCLUYE: SUMINISTRO, CORTE, HABILITADO, MONTAJE, SOLDADURA E70, ANDAMIOS, ESCALERA, SOLDADORA, MANO DE OBRA, HERRAMIENTA Y EQUIPO. </t>
  </si>
  <si>
    <t>SUMINISTRO, FABRICACION, HABILITADO, COLOCACION, MONTAJE, NIVELACION Y PLOMEO DE ESTRUCTURA METALICA DE ACERO FY=3,515 KG/CM2 SOLDADOS Y/O ATORNILLADOS (PERFILES IPR. IPS, CPS, OR, OC, TUBOS REDONDOS, PTR, REDONDOS SOLIDO, SOLERAS Y PLACAS, PERNOS, ETC, DIFERENTES DIMENSIONES Y CALIBRES) EN PASARELA DE PUENTE PEATONAL, INCLUYE: MATERIALES, DESPERDICIOS, DESCALIBRES, ACARREOS, CORTES, TRAZO, HABILITADO, SOLDADURA, APLICACIÓN DE PRIMARIO ANTICORROSIVO, MONTAJE, MANO DE OBRA, PLOMEADO, NIVELADO, EQUIPO, HERRAMIENTA, ANDAMIOS Y TODO LO NECESARIO PARA SU CORRECTA EJECUCION.</t>
  </si>
  <si>
    <t>SUMINISTRO, FABRICACION, HABILITADO, COLOCACION, MONTAJE, NIVELACION Y PLOMEO DE PLACA DE ACERO FY=3,515 KG/CM2 DE CUALQUIER ESPESOR EN MENSULAS DE PUENTE PEATONAL DE 0.00 A 12.0 M DE ALTURA, INCLUYE: MATERIALES, DESPERDICIOS, DESCALIBRES, ACARREOS, SOLDADURA, APLICACIÓN DE PRIMARIO ANTICORROSIVO, MONTAJE, MANO DE OBRA, PLOMEADO, NIVELADO, EQUIPO, HERRAMIENTA, ANDAMIOS Y TODO LO NECESARIO PARA SU CORRECTA EJECUCION.</t>
  </si>
  <si>
    <t>A1.5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</si>
</sst>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* #,##0.00_-;&quot;-$&quot;* #,##0.00_-;_-&quot;$&quot;* \-??_-;_-@_-"/>
    <numFmt numFmtId="165" formatCode="_-[$€-2]* #,##0.00_-;\-[$€-2]* #,##0.00_-;_-[$€-2]* \-??_-"/>
    <numFmt numFmtId="166" formatCode="&quot;$&quot;#,##0.00;[Red]&quot;-$&quot;#,##0.00"/>
    <numFmt numFmtId="167" formatCode="&quot;SIOP-&quot;000"/>
    <numFmt numFmtId="168" formatCode="&quot;$&quot;#,##0.00"/>
    <numFmt numFmtId="169" formatCode="0.000"/>
  </numFmts>
  <fonts count="20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00660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10"/>
      <color rgb="FF0000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880000948906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Border="0" applyProtection="0">
      <alignment/>
    </xf>
    <xf numFmtId="0" fontId="11" fillId="0" borderId="0">
      <alignment/>
      <protection/>
    </xf>
    <xf numFmtId="164" fontId="0" fillId="0" borderId="0" applyBorder="0" applyProtection="0">
      <alignment/>
    </xf>
    <xf numFmtId="0" fontId="11" fillId="0" borderId="0">
      <alignment/>
      <protection/>
    </xf>
    <xf numFmtId="0" fontId="11" fillId="0" borderId="0">
      <alignment/>
      <protection/>
    </xf>
    <xf numFmtId="165" fontId="11" fillId="0" borderId="0">
      <alignment/>
      <protection/>
    </xf>
    <xf numFmtId="0" fontId="11" fillId="0" borderId="0">
      <alignment/>
      <protection/>
    </xf>
    <xf numFmtId="0" fontId="11" fillId="0" borderId="0">
      <alignment/>
      <protection/>
    </xf>
    <xf numFmtId="0" fontId="11" fillId="0" borderId="0">
      <alignment/>
      <protection/>
    </xf>
    <xf numFmtId="164" fontId="0" fillId="0" borderId="0" applyBorder="0" applyProtection="0">
      <alignment/>
    </xf>
    <xf numFmtId="164" fontId="0" fillId="0" borderId="0" applyBorder="0" applyProtection="0">
      <alignment/>
    </xf>
    <xf numFmtId="0" fontId="11" fillId="0" borderId="0">
      <alignment/>
      <protection/>
    </xf>
    <xf numFmtId="0" fontId="0" fillId="0" borderId="0">
      <alignment/>
      <protection/>
    </xf>
    <xf numFmtId="0" fontId="11" fillId="0" borderId="0">
      <alignment/>
      <protection/>
    </xf>
  </cellStyleXfs>
  <cellXfs count="104">
    <xf numFmtId="0" fontId="0" fillId="0" borderId="0" xfId="0"/>
    <xf numFmtId="0" fontId="14" fillId="2" borderId="0" xfId="32" applyFont="1" applyFill="1" applyAlignment="1">
      <alignment horizontal="center" vertical="center" wrapText="1"/>
      <protection/>
    </xf>
    <xf numFmtId="0" fontId="14" fillId="2" borderId="1" xfId="32" applyFont="1" applyFill="1" applyBorder="1" applyAlignment="1">
      <alignment horizontal="center" vertical="center" wrapText="1"/>
      <protection/>
    </xf>
    <xf numFmtId="0" fontId="14" fillId="2" borderId="2" xfId="32" applyFont="1" applyFill="1" applyBorder="1" applyAlignment="1">
      <alignment horizontal="center" vertical="center" wrapText="1"/>
      <protection/>
    </xf>
    <xf numFmtId="0" fontId="14" fillId="2" borderId="3" xfId="32" applyFont="1" applyFill="1" applyBorder="1" applyAlignment="1">
      <alignment horizontal="center" vertical="center" wrapText="1"/>
      <protection/>
    </xf>
    <xf numFmtId="0" fontId="2" fillId="0" borderId="0" xfId="28" applyFont="1" applyAlignment="1">
      <alignment vertical="top"/>
      <protection/>
    </xf>
    <xf numFmtId="0" fontId="3" fillId="0" borderId="0" xfId="28" applyFont="1" applyAlignment="1">
      <alignment vertical="top"/>
      <protection/>
    </xf>
    <xf numFmtId="0" fontId="2" fillId="0" borderId="0" xfId="23" applyFont="1" applyAlignment="1">
      <alignment horizontal="center" vertical="center"/>
      <protection/>
    </xf>
    <xf numFmtId="0" fontId="4" fillId="0" borderId="0" xfId="0" applyFont="1"/>
    <xf numFmtId="0" fontId="0" fillId="0" borderId="0" xfId="0" applyAlignment="1">
      <alignment horizontal="justify"/>
    </xf>
    <xf numFmtId="0" fontId="5" fillId="0" borderId="4" xfId="28" applyFont="1" applyBorder="1" applyAlignment="1">
      <alignment horizontal="justify" vertical="top"/>
      <protection/>
    </xf>
    <xf numFmtId="0" fontId="5" fillId="0" borderId="5" xfId="28" applyFont="1" applyBorder="1" applyAlignment="1">
      <alignment horizontal="justify" vertical="top" wrapText="1"/>
      <protection/>
    </xf>
    <xf numFmtId="0" fontId="5" fillId="0" borderId="6" xfId="28" applyFont="1" applyBorder="1" applyAlignment="1">
      <alignment horizontal="center" vertical="top"/>
      <protection/>
    </xf>
    <xf numFmtId="0" fontId="5" fillId="0" borderId="0" xfId="28" applyFont="1" applyAlignment="1">
      <alignment horizontal="center" vertical="top"/>
      <protection/>
    </xf>
    <xf numFmtId="0" fontId="6" fillId="0" borderId="0" xfId="28" applyFont="1" applyAlignment="1">
      <alignment horizontal="justify" vertical="top" wrapText="1"/>
      <protection/>
    </xf>
    <xf numFmtId="0" fontId="5" fillId="0" borderId="7" xfId="28" applyFont="1" applyBorder="1" applyAlignment="1">
      <alignment horizontal="justify" vertical="top"/>
      <protection/>
    </xf>
    <xf numFmtId="0" fontId="6" fillId="0" borderId="4" xfId="28" applyFont="1" applyBorder="1" applyAlignment="1">
      <alignment horizontal="center" vertical="top"/>
      <protection/>
    </xf>
    <xf numFmtId="0" fontId="3" fillId="0" borderId="0" xfId="28" applyFont="1" applyAlignment="1">
      <alignment horizontal="justify" vertical="top"/>
      <protection/>
    </xf>
    <xf numFmtId="0" fontId="5" fillId="0" borderId="0" xfId="28" applyFont="1" applyAlignment="1">
      <alignment vertical="top"/>
      <protection/>
    </xf>
    <xf numFmtId="0" fontId="5" fillId="0" borderId="0" xfId="28" applyFont="1" applyAlignment="1">
      <alignment horizontal="justify" vertical="top"/>
      <protection/>
    </xf>
    <xf numFmtId="166" fontId="6" fillId="0" borderId="0" xfId="28" applyNumberFormat="1" applyFont="1" applyAlignment="1">
      <alignment horizontal="justify" vertical="top" wrapText="1"/>
      <protection/>
    </xf>
    <xf numFmtId="166" fontId="6" fillId="0" borderId="0" xfId="28" applyNumberFormat="1" applyFont="1" applyAlignment="1">
      <alignment horizontal="right" vertical="top" wrapText="1"/>
      <protection/>
    </xf>
    <xf numFmtId="49" fontId="9" fillId="0" borderId="0" xfId="0" applyNumberFormat="1" applyFont="1" applyAlignment="1">
      <alignment horizontal="left" vertical="top" shrinkToFit="1"/>
    </xf>
    <xf numFmtId="4" fontId="10" fillId="0" borderId="0" xfId="0" applyNumberFormat="1" applyFont="1" applyAlignment="1">
      <alignment horizontal="center" vertical="top" wrapText="1"/>
    </xf>
    <xf numFmtId="4" fontId="9" fillId="0" borderId="0" xfId="0" applyNumberFormat="1" applyFont="1" applyAlignment="1">
      <alignment horizontal="right" vertical="top" shrinkToFit="1"/>
    </xf>
    <xf numFmtId="49" fontId="9" fillId="0" borderId="0" xfId="0" applyNumberFormat="1" applyFont="1" applyAlignment="1">
      <alignment horizontal="justify" vertical="top" wrapText="1"/>
    </xf>
    <xf numFmtId="166" fontId="9" fillId="0" borderId="0" xfId="0" applyNumberFormat="1" applyFont="1" applyAlignment="1">
      <alignment horizontal="right" vertical="top" wrapText="1"/>
    </xf>
    <xf numFmtId="0" fontId="3" fillId="0" borderId="0" xfId="28" applyFont="1" applyAlignment="1">
      <alignment horizontal="center" vertical="top"/>
      <protection/>
    </xf>
    <xf numFmtId="4" fontId="3" fillId="0" borderId="0" xfId="28" applyNumberFormat="1" applyFont="1" applyAlignment="1">
      <alignment vertical="top"/>
      <protection/>
    </xf>
    <xf numFmtId="168" fontId="3" fillId="0" borderId="0" xfId="20" applyNumberFormat="1" applyFont="1" applyBorder="1" applyAlignment="1" applyProtection="1">
      <alignment vertical="top"/>
      <protection/>
    </xf>
    <xf numFmtId="168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166" fontId="8" fillId="0" borderId="0" xfId="0" applyNumberFormat="1" applyFont="1" applyAlignment="1">
      <alignment horizontal="right" vertical="top" wrapText="1"/>
    </xf>
    <xf numFmtId="0" fontId="6" fillId="0" borderId="0" xfId="28" applyFont="1" applyAlignment="1">
      <alignment horizontal="justify" vertical="top"/>
      <protection/>
    </xf>
    <xf numFmtId="0" fontId="8" fillId="0" borderId="0" xfId="28" applyFont="1" applyAlignment="1">
      <alignment horizontal="left" vertical="top"/>
      <protection/>
    </xf>
    <xf numFmtId="0" fontId="8" fillId="0" borderId="0" xfId="28" applyFont="1" applyAlignment="1">
      <alignment horizontal="justify" vertical="top"/>
      <protection/>
    </xf>
    <xf numFmtId="0" fontId="5" fillId="0" borderId="8" xfId="28" applyFont="1" applyBorder="1" applyAlignment="1">
      <alignment horizontal="center" vertical="top" wrapText="1"/>
      <protection/>
    </xf>
    <xf numFmtId="14" fontId="2" fillId="0" borderId="9" xfId="28" applyNumberFormat="1" applyFont="1" applyBorder="1" applyAlignment="1">
      <alignment horizontal="left" vertical="top" wrapText="1"/>
      <protection/>
    </xf>
    <xf numFmtId="14" fontId="2" fillId="0" borderId="8" xfId="28" applyNumberFormat="1" applyFont="1" applyBorder="1" applyAlignment="1">
      <alignment horizontal="left" vertical="top" wrapText="1"/>
      <protection/>
    </xf>
    <xf numFmtId="0" fontId="2" fillId="0" borderId="8" xfId="28" applyFont="1" applyBorder="1" applyAlignment="1">
      <alignment horizontal="left" vertical="top" wrapText="1"/>
      <protection/>
    </xf>
    <xf numFmtId="14" fontId="2" fillId="0" borderId="10" xfId="28" applyNumberFormat="1" applyFont="1" applyBorder="1" applyAlignment="1">
      <alignment horizontal="left" vertical="top" wrapText="1"/>
      <protection/>
    </xf>
    <xf numFmtId="0" fontId="3" fillId="0" borderId="0" xfId="28" applyFont="1" applyAlignment="1">
      <alignment vertical="top" wrapText="1"/>
      <protection/>
    </xf>
    <xf numFmtId="0" fontId="5" fillId="0" borderId="0" xfId="28" applyFont="1" applyAlignment="1">
      <alignment vertical="top" wrapText="1"/>
      <protection/>
    </xf>
    <xf numFmtId="4" fontId="9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justify" vertical="top"/>
    </xf>
    <xf numFmtId="4" fontId="12" fillId="0" borderId="0" xfId="0" applyNumberFormat="1" applyFont="1" applyAlignment="1">
      <alignment horizontal="center" vertical="top" wrapText="1"/>
    </xf>
    <xf numFmtId="168" fontId="13" fillId="0" borderId="0" xfId="0" applyNumberFormat="1" applyFont="1" applyAlignment="1">
      <alignment horizontal="right" vertical="top"/>
    </xf>
    <xf numFmtId="0" fontId="12" fillId="0" borderId="0" xfId="28" applyFont="1" applyAlignment="1">
      <alignment vertical="top"/>
      <protection/>
    </xf>
    <xf numFmtId="0" fontId="2" fillId="0" borderId="4" xfId="28" applyFont="1" applyBorder="1" applyAlignment="1">
      <alignment horizontal="left" vertical="top"/>
      <protection/>
    </xf>
    <xf numFmtId="0" fontId="2" fillId="0" borderId="5" xfId="28" applyFont="1" applyBorder="1" applyAlignment="1">
      <alignment horizontal="left" vertical="top"/>
      <protection/>
    </xf>
    <xf numFmtId="0" fontId="2" fillId="0" borderId="11" xfId="28" applyFont="1" applyBorder="1" applyAlignment="1">
      <alignment horizontal="left" vertical="top"/>
      <protection/>
    </xf>
    <xf numFmtId="0" fontId="3" fillId="0" borderId="0" xfId="28" applyFont="1" applyAlignment="1">
      <alignment horizontal="left" vertical="top"/>
      <protection/>
    </xf>
    <xf numFmtId="0" fontId="5" fillId="0" borderId="0" xfId="28" applyFont="1" applyAlignment="1">
      <alignment horizontal="left" vertical="top"/>
      <protection/>
    </xf>
    <xf numFmtId="49" fontId="3" fillId="0" borderId="0" xfId="28" applyNumberFormat="1" applyFont="1" applyAlignment="1">
      <alignment horizontal="left" vertical="top"/>
      <protection/>
    </xf>
    <xf numFmtId="167" fontId="3" fillId="0" borderId="0" xfId="28" applyNumberFormat="1" applyFont="1" applyAlignment="1">
      <alignment horizontal="left" vertical="top"/>
      <protection/>
    </xf>
    <xf numFmtId="0" fontId="0" fillId="0" borderId="0" xfId="0" applyAlignment="1">
      <alignment horizontal="left"/>
    </xf>
    <xf numFmtId="0" fontId="5" fillId="0" borderId="4" xfId="28" applyFont="1" applyBorder="1" applyAlignment="1">
      <alignment vertical="top"/>
      <protection/>
    </xf>
    <xf numFmtId="0" fontId="5" fillId="0" borderId="5" xfId="28" applyFont="1" applyBorder="1" applyAlignment="1">
      <alignment vertical="top"/>
      <protection/>
    </xf>
    <xf numFmtId="0" fontId="5" fillId="0" borderId="11" xfId="28" applyFont="1" applyBorder="1" applyAlignment="1">
      <alignment vertical="top"/>
      <protection/>
    </xf>
    <xf numFmtId="0" fontId="15" fillId="3" borderId="0" xfId="23" applyFont="1" applyFill="1" applyAlignment="1">
      <alignment vertical="top"/>
      <protection/>
    </xf>
    <xf numFmtId="0" fontId="16" fillId="3" borderId="0" xfId="23" applyFont="1" applyFill="1" applyAlignment="1">
      <alignment horizontal="center" vertical="top"/>
      <protection/>
    </xf>
    <xf numFmtId="0" fontId="15" fillId="3" borderId="0" xfId="23" applyFont="1" applyFill="1" applyAlignment="1">
      <alignment horizontal="center" vertical="top"/>
      <protection/>
    </xf>
    <xf numFmtId="169" fontId="15" fillId="3" borderId="0" xfId="23" applyNumberFormat="1" applyFont="1" applyFill="1" applyAlignment="1">
      <alignment vertical="top"/>
      <protection/>
    </xf>
    <xf numFmtId="0" fontId="14" fillId="2" borderId="0" xfId="32" applyFont="1" applyFill="1" applyAlignment="1">
      <alignment horizontal="left" vertical="center" wrapText="1"/>
      <protection/>
    </xf>
    <xf numFmtId="168" fontId="14" fillId="2" borderId="0" xfId="32" applyNumberFormat="1" applyFont="1" applyFill="1" applyAlignment="1">
      <alignment horizontal="right" vertical="center" wrapText="1"/>
      <protection/>
    </xf>
    <xf numFmtId="0" fontId="17" fillId="0" borderId="0" xfId="23" applyFont="1" applyAlignment="1">
      <alignment horizontal="justify" vertical="top"/>
      <protection/>
    </xf>
    <xf numFmtId="0" fontId="18" fillId="0" borderId="0" xfId="23" applyFont="1" applyAlignment="1">
      <alignment horizontal="center" vertical="top" wrapText="1"/>
      <protection/>
    </xf>
    <xf numFmtId="4" fontId="18" fillId="0" borderId="0" xfId="23" applyNumberFormat="1" applyFont="1" applyAlignment="1">
      <alignment horizontal="right" vertical="top"/>
      <protection/>
    </xf>
    <xf numFmtId="168" fontId="17" fillId="0" borderId="0" xfId="20" applyNumberFormat="1" applyFont="1" applyAlignment="1">
      <alignment vertical="top"/>
    </xf>
    <xf numFmtId="167" fontId="12" fillId="0" borderId="0" xfId="23" applyNumberFormat="1" applyFont="1" applyAlignment="1">
      <alignment horizontal="left" vertical="top"/>
      <protection/>
    </xf>
    <xf numFmtId="0" fontId="12" fillId="0" borderId="0" xfId="23" applyFont="1" applyAlignment="1">
      <alignment horizontal="center" vertical="top"/>
      <protection/>
    </xf>
    <xf numFmtId="4" fontId="12" fillId="0" borderId="0" xfId="23" applyNumberFormat="1" applyFont="1" applyAlignment="1">
      <alignment vertical="top"/>
      <protection/>
    </xf>
    <xf numFmtId="168" fontId="12" fillId="0" borderId="0" xfId="29" applyNumberFormat="1" applyFont="1" applyBorder="1" applyAlignment="1" applyProtection="1">
      <alignment vertical="top"/>
      <protection/>
    </xf>
    <xf numFmtId="0" fontId="12" fillId="0" borderId="0" xfId="32" applyFont="1" applyAlignment="1">
      <alignment horizontal="justify" vertical="top"/>
      <protection/>
    </xf>
    <xf numFmtId="168" fontId="12" fillId="0" borderId="0" xfId="20" applyNumberFormat="1" applyFont="1" applyBorder="1" applyAlignment="1" applyProtection="1">
      <alignment vertical="top"/>
      <protection/>
    </xf>
    <xf numFmtId="0" fontId="19" fillId="0" borderId="0" xfId="28" applyFont="1" applyAlignment="1">
      <alignment horizontal="justify" vertical="top" wrapText="1"/>
      <protection/>
    </xf>
    <xf numFmtId="0" fontId="3" fillId="0" borderId="0" xfId="28" applyFont="1" applyAlignment="1">
      <alignment horizontal="center" vertical="top" wrapText="1"/>
      <protection/>
    </xf>
    <xf numFmtId="4" fontId="4" fillId="0" borderId="0" xfId="33" applyNumberFormat="1" applyFont="1" applyAlignment="1">
      <alignment horizontal="right" vertical="top" wrapText="1"/>
      <protection/>
    </xf>
    <xf numFmtId="168" fontId="4" fillId="0" borderId="0" xfId="29" applyNumberFormat="1" applyFont="1" applyBorder="1" applyAlignment="1" applyProtection="1">
      <alignment horizontal="right" vertical="top" wrapText="1"/>
      <protection/>
    </xf>
    <xf numFmtId="168" fontId="3" fillId="0" borderId="0" xfId="28" applyNumberFormat="1" applyFont="1" applyAlignment="1">
      <alignment horizontal="center" vertical="top" wrapText="1"/>
      <protection/>
    </xf>
    <xf numFmtId="166" fontId="19" fillId="0" borderId="0" xfId="0" applyNumberFormat="1" applyFont="1" applyAlignment="1">
      <alignment horizontal="right" vertical="top" wrapText="1"/>
    </xf>
    <xf numFmtId="0" fontId="12" fillId="0" borderId="0" xfId="32" applyFont="1" applyAlignment="1">
      <alignment horizontal="justify" vertical="top" wrapText="1"/>
      <protection/>
    </xf>
    <xf numFmtId="168" fontId="3" fillId="0" borderId="0" xfId="28" applyNumberFormat="1" applyFont="1" applyAlignment="1">
      <alignment vertical="top"/>
      <protection/>
    </xf>
    <xf numFmtId="0" fontId="14" fillId="2" borderId="0" xfId="32" applyFont="1" applyFill="1" applyAlignment="1">
      <alignment horizontal="center" vertical="center" wrapText="1"/>
      <protection/>
    </xf>
    <xf numFmtId="0" fontId="5" fillId="0" borderId="4" xfId="28" applyFont="1" applyBorder="1" applyAlignment="1">
      <alignment horizontal="center" vertical="top"/>
      <protection/>
    </xf>
    <xf numFmtId="0" fontId="2" fillId="0" borderId="11" xfId="28" applyFont="1" applyBorder="1" applyAlignment="1">
      <alignment horizontal="justify" vertical="top"/>
      <protection/>
    </xf>
    <xf numFmtId="0" fontId="2" fillId="0" borderId="6" xfId="28" applyFont="1" applyBorder="1" applyAlignment="1">
      <alignment horizontal="center" vertical="top"/>
      <protection/>
    </xf>
    <xf numFmtId="0" fontId="2" fillId="0" borderId="0" xfId="28" applyFont="1" applyAlignment="1">
      <alignment horizontal="center" vertical="top"/>
      <protection/>
    </xf>
    <xf numFmtId="0" fontId="2" fillId="0" borderId="8" xfId="28" applyFont="1" applyBorder="1" applyAlignment="1">
      <alignment horizontal="center" vertical="top"/>
      <protection/>
    </xf>
    <xf numFmtId="0" fontId="2" fillId="0" borderId="12" xfId="28" applyFont="1" applyBorder="1" applyAlignment="1">
      <alignment horizontal="center" vertical="top"/>
      <protection/>
    </xf>
    <xf numFmtId="0" fontId="2" fillId="0" borderId="13" xfId="28" applyFont="1" applyBorder="1" applyAlignment="1">
      <alignment horizontal="center" vertical="top"/>
      <protection/>
    </xf>
    <xf numFmtId="0" fontId="2" fillId="0" borderId="10" xfId="28" applyFont="1" applyBorder="1" applyAlignment="1">
      <alignment horizontal="center" vertical="top"/>
      <protection/>
    </xf>
    <xf numFmtId="0" fontId="5" fillId="0" borderId="5" xfId="28" applyFont="1" applyBorder="1" applyAlignment="1">
      <alignment horizontal="center" vertical="top"/>
      <protection/>
    </xf>
    <xf numFmtId="0" fontId="5" fillId="0" borderId="11" xfId="28" applyFont="1" applyBorder="1" applyAlignment="1">
      <alignment horizontal="center" vertical="top"/>
      <protection/>
    </xf>
    <xf numFmtId="0" fontId="14" fillId="2" borderId="3" xfId="32" applyFont="1" applyFill="1" applyBorder="1" applyAlignment="1">
      <alignment horizontal="center" vertical="center" wrapText="1"/>
      <protection/>
    </xf>
    <xf numFmtId="0" fontId="14" fillId="2" borderId="2" xfId="32" applyFont="1" applyFill="1" applyBorder="1" applyAlignment="1">
      <alignment horizontal="center" vertical="center" wrapText="1"/>
      <protection/>
    </xf>
    <xf numFmtId="0" fontId="14" fillId="2" borderId="1" xfId="32" applyFont="1" applyFill="1" applyBorder="1" applyAlignment="1">
      <alignment horizontal="center" vertical="center" wrapText="1"/>
      <protection/>
    </xf>
    <xf numFmtId="0" fontId="7" fillId="0" borderId="11" xfId="28" applyFont="1" applyBorder="1" applyAlignment="1">
      <alignment horizontal="center" vertical="top"/>
      <protection/>
    </xf>
    <xf numFmtId="0" fontId="5" fillId="0" borderId="11" xfId="28" applyFont="1" applyBorder="1" applyAlignment="1">
      <alignment horizontal="justify" vertical="top" wrapText="1"/>
      <protection/>
    </xf>
    <xf numFmtId="14" fontId="5" fillId="0" borderId="7" xfId="28" applyNumberFormat="1" applyFont="1" applyBorder="1" applyAlignment="1">
      <alignment horizontal="right" vertical="top"/>
      <protection/>
    </xf>
    <xf numFmtId="0" fontId="3" fillId="0" borderId="11" xfId="28" applyFont="1" applyBorder="1" applyAlignment="1">
      <alignment horizontal="justify" vertical="top"/>
      <protection/>
    </xf>
    <xf numFmtId="14" fontId="5" fillId="0" borderId="6" xfId="28" applyNumberFormat="1" applyFont="1" applyBorder="1" applyAlignment="1">
      <alignment horizontal="right" vertical="top"/>
      <protection/>
    </xf>
    <xf numFmtId="14" fontId="5" fillId="0" borderId="12" xfId="28" applyNumberFormat="1" applyFont="1" applyBorder="1" applyAlignment="1">
      <alignment horizontal="right" vertical="top"/>
      <protection/>
    </xf>
  </cellXfs>
  <cellStyles count="2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Moneda 2 2" xfId="22"/>
    <cellStyle name="Normal 2 2" xfId="23"/>
    <cellStyle name="Normal 2 3" xfId="24"/>
    <cellStyle name="Normal 4 2" xfId="25"/>
    <cellStyle name="Millares 2" xfId="26"/>
    <cellStyle name="Normal 3 2" xfId="27"/>
    <cellStyle name="Normal 2" xfId="28"/>
    <cellStyle name="Moneda 2" xfId="29"/>
    <cellStyle name="Moneda 2 2 2" xfId="30"/>
    <cellStyle name="Normal 2 2 2" xfId="31"/>
    <cellStyle name="Normal 4" xfId="32"/>
    <cellStyle name="Normal 10" xfId="33"/>
  </cellStyles>
  <dxfs count="21">
    <dxf>
      <font>
        <color theme="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</xdr:col>
      <xdr:colOff>219075</xdr:colOff>
      <xdr:row>3</xdr:row>
      <xdr:rowOff>19050</xdr:rowOff>
    </xdr:from>
    <xdr:to>
      <xdr:col>2</xdr:col>
      <xdr:colOff>1128117</xdr:colOff>
      <xdr:row>7</xdr:row>
      <xdr:rowOff>52344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375534-6f0d-4f6f-91c6-cf1f73fff55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9075" y="561975"/>
          <a:ext cx="904875" cy="942975"/>
        </a:xfrm>
        <a:prstGeom prst="rect"/>
      </xdr:spPr>
    </xdr:pic>
    <xdr:clientData/>
  </xdr:twoCellAnchor>
  <xdr:twoCellAnchor editAs="oneCell">
    <xdr:from>
      <xdr:col>8</xdr:col>
      <xdr:colOff>58875</xdr:colOff>
      <xdr:row>3</xdr:row>
      <xdr:rowOff>171330</xdr:rowOff>
    </xdr:from>
    <xdr:to>
      <xdr:col>8</xdr:col>
      <xdr:colOff>1554300</xdr:colOff>
      <xdr:row>5</xdr:row>
      <xdr:rowOff>137512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c0007e-b7ff-4f6b-9068-e4751851293e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7450" y="714375"/>
          <a:ext cx="1495425" cy="3238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6AE9B25-0C48-4F7C-9F5A-98AE2DD5973C}">
  <sheetPr codeName="Hoja3">
    <pageSetUpPr fitToPage="1"/>
  </sheetPr>
  <dimension ref="C1:X70"/>
  <sheetViews>
    <sheetView showGridLines="0" tabSelected="1" view="pageBreakPreview" zoomScaleNormal="100" zoomScaleSheetLayoutView="100" workbookViewId="0" topLeftCell="C1">
      <selection pane="topLeft" activeCell="F17" sqref="F17"/>
    </sheetView>
  </sheetViews>
  <sheetFormatPr defaultColWidth="14.5942857142857" defaultRowHeight="14.25"/>
  <cols>
    <col min="1" max="2" width="0" hidden="1" customWidth="1"/>
    <col min="3" max="3" width="20.5714285714286" style="56" customWidth="1"/>
    <col min="4" max="4" width="57" style="9" customWidth="1"/>
    <col min="5" max="5" width="13.7142857142857" customWidth="1"/>
    <col min="6" max="6" width="15.1428571428571" customWidth="1"/>
    <col min="7" max="7" width="18" customWidth="1"/>
    <col min="8" max="8" width="25.8571428571429" style="44" customWidth="1"/>
    <col min="9" max="9" width="24.2857142857143" customWidth="1"/>
  </cols>
  <sheetData>
    <row r="1" spans="3:9" s="5" customFormat="1" ht="14.25">
      <c r="C1" s="49"/>
      <c r="D1" s="10" t="s">
        <v>0</v>
      </c>
      <c r="E1" s="85" t="s">
        <v>1</v>
      </c>
      <c r="F1" s="85"/>
      <c r="G1" s="85"/>
      <c r="H1" s="85"/>
      <c r="I1" s="57"/>
    </row>
    <row r="2" spans="3:9" s="5" customFormat="1" ht="14.25">
      <c r="C2" s="50"/>
      <c r="D2" s="11" t="s">
        <v>2</v>
      </c>
      <c r="E2" s="12"/>
      <c r="F2" s="13"/>
      <c r="G2" s="13"/>
      <c r="H2" s="36"/>
      <c r="I2" s="58"/>
    </row>
    <row r="3" spans="3:9" s="5" customFormat="1" ht="14.65" thickBot="1">
      <c r="C3" s="50"/>
      <c r="D3" s="14" t="s">
        <v>3</v>
      </c>
      <c r="E3" s="98" t="s">
        <v>50</v>
      </c>
      <c r="F3" s="98"/>
      <c r="G3" s="98"/>
      <c r="H3" s="98"/>
      <c r="I3" s="58"/>
    </row>
    <row r="4" spans="3:9" s="5" customFormat="1" ht="14.65" thickBot="1">
      <c r="C4" s="50"/>
      <c r="D4" s="99"/>
      <c r="E4" s="98"/>
      <c r="F4" s="98"/>
      <c r="G4" s="98"/>
      <c r="H4" s="98"/>
      <c r="I4" s="58"/>
    </row>
    <row r="5" spans="3:9" s="5" customFormat="1" ht="14.65" thickBot="1">
      <c r="C5" s="50"/>
      <c r="D5" s="99"/>
      <c r="E5" s="98"/>
      <c r="F5" s="98"/>
      <c r="G5" s="98"/>
      <c r="H5" s="98"/>
      <c r="I5" s="58"/>
    </row>
    <row r="6" spans="3:9" s="5" customFormat="1" ht="14.25">
      <c r="C6" s="50"/>
      <c r="D6" s="15" t="s">
        <v>4</v>
      </c>
      <c r="E6" s="100" t="s">
        <v>5</v>
      </c>
      <c r="F6" s="100"/>
      <c r="G6" s="100"/>
      <c r="H6" s="37"/>
      <c r="I6" s="58"/>
    </row>
    <row r="7" spans="3:9" s="5" customFormat="1" ht="29.25" customHeight="1" thickBot="1">
      <c r="C7" s="50"/>
      <c r="D7" s="101" t="s">
        <v>51</v>
      </c>
      <c r="E7" s="102" t="s">
        <v>6</v>
      </c>
      <c r="F7" s="102"/>
      <c r="G7" s="102"/>
      <c r="H7" s="38"/>
      <c r="I7" s="58"/>
    </row>
    <row r="8" spans="3:9" s="5" customFormat="1" ht="14.65" thickBot="1">
      <c r="C8" s="50"/>
      <c r="D8" s="101"/>
      <c r="E8" s="102" t="s">
        <v>7</v>
      </c>
      <c r="F8" s="102"/>
      <c r="G8" s="102"/>
      <c r="H8" s="39"/>
      <c r="I8" s="58"/>
    </row>
    <row r="9" spans="3:9" s="5" customFormat="1" ht="14.65" thickBot="1">
      <c r="C9" s="50"/>
      <c r="D9" s="101"/>
      <c r="E9" s="103" t="s">
        <v>8</v>
      </c>
      <c r="F9" s="103"/>
      <c r="G9" s="103"/>
      <c r="H9" s="40"/>
      <c r="I9" s="59"/>
    </row>
    <row r="10" spans="3:9" s="5" customFormat="1" ht="14.25">
      <c r="C10" s="50"/>
      <c r="D10" s="10" t="s">
        <v>9</v>
      </c>
      <c r="E10" s="85" t="s">
        <v>10</v>
      </c>
      <c r="F10" s="85"/>
      <c r="G10" s="85"/>
      <c r="H10" s="85"/>
      <c r="I10" s="16" t="s">
        <v>11</v>
      </c>
    </row>
    <row r="11" spans="3:9" s="5" customFormat="1" ht="14.65" thickBot="1">
      <c r="C11" s="50"/>
      <c r="D11" s="86"/>
      <c r="E11" s="87"/>
      <c r="F11" s="88"/>
      <c r="G11" s="88"/>
      <c r="H11" s="89"/>
      <c r="I11" s="93"/>
    </row>
    <row r="12" spans="3:9" s="5" customFormat="1" ht="14.65" thickBot="1">
      <c r="C12" s="51"/>
      <c r="D12" s="86"/>
      <c r="E12" s="90"/>
      <c r="F12" s="91"/>
      <c r="G12" s="91"/>
      <c r="H12" s="92"/>
      <c r="I12" s="94"/>
    </row>
    <row r="13" spans="3:8" s="6" customFormat="1" ht="13.5" thickBot="1">
      <c r="C13" s="52"/>
      <c r="D13" s="17"/>
      <c r="F13" s="17"/>
      <c r="H13" s="41"/>
    </row>
    <row r="14" spans="3:9" s="5" customFormat="1" ht="14.65" thickBot="1">
      <c r="C14" s="95" t="s">
        <v>12</v>
      </c>
      <c r="D14" s="96"/>
      <c r="E14" s="96"/>
      <c r="F14" s="96"/>
      <c r="G14" s="96"/>
      <c r="H14" s="96"/>
      <c r="I14" s="97"/>
    </row>
    <row r="15" spans="3:9" s="5" customFormat="1" ht="14.65" thickBot="1">
      <c r="C15" s="53"/>
      <c r="D15" s="19"/>
      <c r="E15" s="18"/>
      <c r="F15" s="18"/>
      <c r="G15" s="18"/>
      <c r="H15" s="42"/>
      <c r="I15" s="18"/>
    </row>
    <row r="16" spans="3:9" s="7" customFormat="1" ht="28.9" thickBot="1">
      <c r="C16" s="4" t="s">
        <v>13</v>
      </c>
      <c r="D16" s="3" t="s">
        <v>14</v>
      </c>
      <c r="E16" s="3" t="s">
        <v>15</v>
      </c>
      <c r="F16" s="3" t="s">
        <v>16</v>
      </c>
      <c r="G16" s="3" t="s">
        <v>17</v>
      </c>
      <c r="H16" s="3" t="s">
        <v>18</v>
      </c>
      <c r="I16" s="2" t="s">
        <v>19</v>
      </c>
    </row>
    <row r="17" spans="3:9" s="6" customFormat="1" ht="45.75" customHeight="1">
      <c r="C17" s="54"/>
      <c r="D17" s="33" t="str">
        <f>+D7</f>
        <v>Construcción de pasarela e instalación eléctrica y luminarias para puente peatonal ubicado sobre la carretera Ocotlán - Jamay, entre el Río Santiago y la Av. Francisco Zarco, en el municipio de Ocotlán, Jalisco.</v>
      </c>
      <c r="E17" s="20"/>
      <c r="F17" s="20"/>
      <c r="G17" s="20"/>
      <c r="H17" s="20"/>
      <c r="I17" s="21">
        <f>I18</f>
        <v>0</v>
      </c>
    </row>
    <row r="18" spans="3:9" s="6" customFormat="1" ht="15" customHeight="1">
      <c r="C18" s="34" t="s">
        <v>20</v>
      </c>
      <c r="D18" s="35" t="s">
        <v>52</v>
      </c>
      <c r="E18" s="20"/>
      <c r="F18" s="20" t="s">
        <v>53</v>
      </c>
      <c r="G18" s="20"/>
      <c r="H18" s="20"/>
      <c r="I18" s="32">
        <f>I19+I36</f>
        <v>0</v>
      </c>
    </row>
    <row r="19" spans="3:24" ht="14.25">
      <c r="C19" s="66" t="s">
        <v>30</v>
      </c>
      <c r="D19" s="66" t="s">
        <v>54</v>
      </c>
      <c r="E19" s="67"/>
      <c r="F19" s="68"/>
      <c r="G19" s="75"/>
      <c r="H19" s="46"/>
      <c r="I19" s="69">
        <f>I20+I25+I27+I29+I33</f>
        <v>0</v>
      </c>
      <c r="J19" s="6"/>
      <c r="K19" s="6"/>
      <c r="L19" s="6"/>
      <c r="M19" s="6"/>
      <c r="W19" s="28"/>
      <c r="X19" s="28"/>
    </row>
    <row r="20" spans="3:24" s="48" customFormat="1" ht="15" customHeight="1">
      <c r="C20" s="76" t="s">
        <v>32</v>
      </c>
      <c r="D20" s="76" t="s">
        <v>55</v>
      </c>
      <c r="E20" s="77"/>
      <c r="F20" s="78"/>
      <c r="G20" s="79"/>
      <c r="H20" s="80"/>
      <c r="I20" s="81">
        <f>SUM(I21:I24)</f>
        <v>0</v>
      </c>
      <c r="J20" s="6"/>
      <c r="K20" s="6"/>
      <c r="L20" s="6"/>
      <c r="M20" s="6"/>
      <c r="W20" s="28"/>
      <c r="X20" s="28"/>
    </row>
    <row r="21" spans="3:24" s="48" customFormat="1" ht="60.75">
      <c r="C21" s="70" t="s">
        <v>29</v>
      </c>
      <c r="D21" s="82" t="s">
        <v>70</v>
      </c>
      <c r="E21" s="71" t="s">
        <v>33</v>
      </c>
      <c r="F21" s="72">
        <v>457.07</v>
      </c>
      <c r="G21" s="75"/>
      <c r="H21" s="46" t="str" cm="1">
        <f t="array" ref="H21">+numtext(G21)</f>
        <v>CERO PESOS 00/100 M.N.</v>
      </c>
      <c r="I21" s="47">
        <f>+ROUND(F21*G21,2)</f>
        <v>0</v>
      </c>
      <c r="J21" s="83"/>
      <c r="K21" s="83"/>
      <c r="L21" s="6"/>
      <c r="M21" s="6"/>
      <c r="W21" s="28"/>
      <c r="X21" s="28"/>
    </row>
    <row r="22" spans="3:24" s="48" customFormat="1" ht="91.15">
      <c r="C22" s="70" t="s">
        <v>38</v>
      </c>
      <c r="D22" s="74" t="s">
        <v>71</v>
      </c>
      <c r="E22" s="71" t="s">
        <v>33</v>
      </c>
      <c r="F22" s="72">
        <v>57010.37</v>
      </c>
      <c r="G22" s="75"/>
      <c r="H22" s="46" t="str" cm="1">
        <f t="array" ref="H22">+numtext(G22)</f>
        <v>CERO PESOS 00/100 M.N.</v>
      </c>
      <c r="I22" s="47">
        <f t="shared" si="0" ref="I22:I24">+ROUND(F22*G22,2)</f>
        <v>0</v>
      </c>
      <c r="J22" s="83"/>
      <c r="K22" s="83"/>
      <c r="L22" s="6"/>
      <c r="M22" s="6"/>
      <c r="W22" s="28"/>
      <c r="X22" s="28"/>
    </row>
    <row r="23" spans="3:24" s="48" customFormat="1" ht="70.9">
      <c r="C23" s="70" t="s">
        <v>39</v>
      </c>
      <c r="D23" s="82" t="s">
        <v>72</v>
      </c>
      <c r="E23" s="71" t="s">
        <v>33</v>
      </c>
      <c r="F23" s="72">
        <v>2830.81</v>
      </c>
      <c r="G23" s="75"/>
      <c r="H23" s="46" t="str" cm="1">
        <f t="array" ref="H23">+numtext(G23)</f>
        <v>CERO PESOS 00/100 M.N.</v>
      </c>
      <c r="I23" s="47">
        <f t="shared" si="0"/>
        <v>0</v>
      </c>
      <c r="J23" s="83"/>
      <c r="K23" s="83"/>
      <c r="L23" s="6"/>
      <c r="M23" s="6"/>
      <c r="W23" s="28"/>
      <c r="X23" s="28"/>
    </row>
    <row r="24" spans="3:24" s="48" customFormat="1" ht="121.5">
      <c r="C24" s="70" t="s">
        <v>40</v>
      </c>
      <c r="D24" s="74" t="s">
        <v>56</v>
      </c>
      <c r="E24" s="71" t="s">
        <v>33</v>
      </c>
      <c r="F24" s="72">
        <v>60298.24</v>
      </c>
      <c r="G24" s="75"/>
      <c r="H24" s="46" t="str" cm="1">
        <f t="array" ref="H24">+numtext(G24)</f>
        <v>CERO PESOS 00/100 M.N.</v>
      </c>
      <c r="I24" s="47">
        <f t="shared" si="0"/>
        <v>0</v>
      </c>
      <c r="J24" s="83"/>
      <c r="K24" s="83"/>
      <c r="L24" s="6"/>
      <c r="M24" s="6"/>
      <c r="W24" s="28"/>
      <c r="X24" s="28"/>
    </row>
    <row r="25" spans="3:24" s="48" customFormat="1" ht="13.15">
      <c r="C25" s="76" t="s">
        <v>35</v>
      </c>
      <c r="D25" s="76" t="s">
        <v>57</v>
      </c>
      <c r="E25" s="77"/>
      <c r="F25" s="78"/>
      <c r="G25" s="79"/>
      <c r="H25" s="80"/>
      <c r="I25" s="81">
        <f>SUM(I26:I26)</f>
        <v>0</v>
      </c>
      <c r="J25" s="83"/>
      <c r="K25" s="83"/>
      <c r="L25" s="6"/>
      <c r="M25" s="6"/>
      <c r="W25" s="28"/>
      <c r="X25" s="28"/>
    </row>
    <row r="26" spans="3:24" s="48" customFormat="1" ht="70.9">
      <c r="C26" s="70" t="s">
        <v>41</v>
      </c>
      <c r="D26" s="74" t="s">
        <v>58</v>
      </c>
      <c r="E26" s="71" t="s">
        <v>22</v>
      </c>
      <c r="F26" s="72">
        <v>155.49</v>
      </c>
      <c r="G26" s="75"/>
      <c r="H26" s="46" t="str" cm="1">
        <f t="array" ref="H26">+numtext(G26)</f>
        <v>CERO PESOS 00/100 M.N.</v>
      </c>
      <c r="I26" s="47">
        <f>+ROUND(F26*G26,2)</f>
        <v>0</v>
      </c>
      <c r="J26" s="83"/>
      <c r="K26" s="83"/>
      <c r="L26" s="6"/>
      <c r="M26" s="6"/>
      <c r="W26" s="28"/>
      <c r="X26" s="28"/>
    </row>
    <row r="27" spans="3:24" s="48" customFormat="1" ht="13.15">
      <c r="C27" s="76" t="s">
        <v>36</v>
      </c>
      <c r="D27" s="76" t="s">
        <v>59</v>
      </c>
      <c r="E27" s="77"/>
      <c r="F27" s="78"/>
      <c r="G27" s="79"/>
      <c r="H27" s="80"/>
      <c r="I27" s="81">
        <f>SUM(I28:I28)</f>
        <v>0</v>
      </c>
      <c r="J27" s="83"/>
      <c r="K27" s="83"/>
      <c r="L27" s="6"/>
      <c r="M27" s="6"/>
      <c r="W27" s="28"/>
      <c r="X27" s="28"/>
    </row>
    <row r="28" spans="3:24" s="48" customFormat="1" ht="30.4">
      <c r="C28" s="70" t="s">
        <v>42</v>
      </c>
      <c r="D28" s="74" t="s">
        <v>60</v>
      </c>
      <c r="E28" s="71" t="s">
        <v>22</v>
      </c>
      <c r="F28" s="72">
        <v>348.60</v>
      </c>
      <c r="G28" s="75"/>
      <c r="H28" s="46" t="str" cm="1">
        <f t="array" ref="H28">+numtext(G28)</f>
        <v>CERO PESOS 00/100 M.N.</v>
      </c>
      <c r="I28" s="47">
        <f>+ROUND(F28*G28,2)</f>
        <v>0</v>
      </c>
      <c r="J28" s="83"/>
      <c r="K28" s="83"/>
      <c r="L28" s="6"/>
      <c r="M28" s="6"/>
      <c r="W28" s="28"/>
      <c r="X28" s="28"/>
    </row>
    <row r="29" spans="3:24" s="48" customFormat="1" ht="13.15">
      <c r="C29" s="76" t="s">
        <v>37</v>
      </c>
      <c r="D29" s="76" t="s">
        <v>61</v>
      </c>
      <c r="E29" s="77"/>
      <c r="F29" s="78"/>
      <c r="G29" s="79"/>
      <c r="H29" s="80"/>
      <c r="I29" s="81">
        <f>SUM(I30:I32)</f>
        <v>0</v>
      </c>
      <c r="J29" s="83"/>
      <c r="K29" s="83"/>
      <c r="L29" s="6"/>
      <c r="M29" s="6"/>
      <c r="W29" s="28"/>
      <c r="X29" s="28"/>
    </row>
    <row r="30" spans="3:24" s="48" customFormat="1" ht="60.75">
      <c r="C30" s="70" t="s">
        <v>43</v>
      </c>
      <c r="D30" s="74" t="s">
        <v>62</v>
      </c>
      <c r="E30" s="71" t="s">
        <v>22</v>
      </c>
      <c r="F30" s="72">
        <v>155.49</v>
      </c>
      <c r="G30" s="75"/>
      <c r="H30" s="46" t="str" cm="1">
        <f t="array" ref="H30">+numtext(G30)</f>
        <v>CERO PESOS 00/100 M.N.</v>
      </c>
      <c r="I30" s="47">
        <f t="shared" si="1" ref="I30:I32">+ROUND(F30*G30,2)</f>
        <v>0</v>
      </c>
      <c r="J30" s="83"/>
      <c r="K30" s="83"/>
      <c r="L30" s="6"/>
      <c r="M30" s="6"/>
      <c r="W30" s="28"/>
      <c r="X30" s="28"/>
    </row>
    <row r="31" spans="3:24" s="48" customFormat="1" ht="40.5">
      <c r="C31" s="70" t="s">
        <v>44</v>
      </c>
      <c r="D31" s="74" t="s">
        <v>63</v>
      </c>
      <c r="E31" s="71" t="s">
        <v>23</v>
      </c>
      <c r="F31" s="72">
        <v>114.40</v>
      </c>
      <c r="G31" s="75"/>
      <c r="H31" s="46" t="str" cm="1">
        <f t="array" ref="H31">+numtext(G31)</f>
        <v>CERO PESOS 00/100 M.N.</v>
      </c>
      <c r="I31" s="47">
        <f t="shared" si="1"/>
        <v>0</v>
      </c>
      <c r="J31" s="83"/>
      <c r="K31" s="83"/>
      <c r="L31" s="6"/>
      <c r="M31" s="6"/>
      <c r="W31" s="28"/>
      <c r="X31" s="28"/>
    </row>
    <row r="32" spans="3:24" s="48" customFormat="1" ht="40.5">
      <c r="C32" s="70" t="s">
        <v>45</v>
      </c>
      <c r="D32" s="74" t="s">
        <v>64</v>
      </c>
      <c r="E32" s="71" t="s">
        <v>23</v>
      </c>
      <c r="F32" s="72">
        <v>91.60</v>
      </c>
      <c r="G32" s="75"/>
      <c r="H32" s="46" t="str" cm="1">
        <f t="array" ref="H32">+numtext(G32)</f>
        <v>CERO PESOS 00/100 M.N.</v>
      </c>
      <c r="I32" s="47">
        <f t="shared" si="1"/>
        <v>0</v>
      </c>
      <c r="J32" s="83"/>
      <c r="K32" s="83"/>
      <c r="L32" s="6"/>
      <c r="M32" s="6"/>
      <c r="W32" s="28"/>
      <c r="X32" s="28"/>
    </row>
    <row r="33" spans="3:24" s="48" customFormat="1" ht="13.15">
      <c r="C33" s="76" t="s">
        <v>73</v>
      </c>
      <c r="D33" s="76" t="s">
        <v>65</v>
      </c>
      <c r="E33" s="77"/>
      <c r="F33" s="78"/>
      <c r="G33" s="79"/>
      <c r="H33" s="80"/>
      <c r="I33" s="81">
        <f>SUM(I34:I35)</f>
        <v>0</v>
      </c>
      <c r="J33" s="83"/>
      <c r="K33" s="83"/>
      <c r="L33" s="6"/>
      <c r="M33" s="6"/>
      <c r="W33" s="28"/>
      <c r="X33" s="28"/>
    </row>
    <row r="34" spans="3:24" s="48" customFormat="1" ht="91.15">
      <c r="C34" s="70" t="s">
        <v>46</v>
      </c>
      <c r="D34" s="74" t="s">
        <v>66</v>
      </c>
      <c r="E34" s="71" t="s">
        <v>21</v>
      </c>
      <c r="F34" s="72">
        <v>75</v>
      </c>
      <c r="G34" s="75"/>
      <c r="H34" s="46" t="str" cm="1">
        <f t="array" ref="H34">+numtext(G34)</f>
        <v>CERO PESOS 00/100 M.N.</v>
      </c>
      <c r="I34" s="47">
        <f t="shared" si="2" ref="I34:I35">+ROUND(F34*G34,2)</f>
        <v>0</v>
      </c>
      <c r="J34" s="83"/>
      <c r="K34" s="83"/>
      <c r="L34" s="6"/>
      <c r="M34" s="6"/>
      <c r="W34" s="28"/>
      <c r="X34" s="28"/>
    </row>
    <row r="35" spans="3:24" s="48" customFormat="1" ht="50.65">
      <c r="C35" s="70" t="s">
        <v>47</v>
      </c>
      <c r="D35" s="74" t="s">
        <v>67</v>
      </c>
      <c r="E35" s="71" t="s">
        <v>21</v>
      </c>
      <c r="F35" s="72">
        <v>75</v>
      </c>
      <c r="G35" s="75"/>
      <c r="H35" s="46" t="str" cm="1">
        <f t="array" ref="H35">+numtext(G35)</f>
        <v>CERO PESOS 00/100 M.N.</v>
      </c>
      <c r="I35" s="47">
        <f t="shared" si="2"/>
        <v>0</v>
      </c>
      <c r="J35" s="83"/>
      <c r="K35" s="83"/>
      <c r="L35" s="6"/>
      <c r="M35" s="6"/>
      <c r="W35" s="28"/>
      <c r="X35" s="28"/>
    </row>
    <row r="36" spans="3:24" s="48" customFormat="1" ht="13.15">
      <c r="C36" s="66" t="s">
        <v>31</v>
      </c>
      <c r="D36" s="66" t="s">
        <v>34</v>
      </c>
      <c r="E36" s="67"/>
      <c r="F36" s="68"/>
      <c r="G36" s="75"/>
      <c r="H36" s="46"/>
      <c r="I36" s="69">
        <f>SUM(I37:I38)</f>
        <v>0</v>
      </c>
      <c r="J36" s="83"/>
      <c r="K36" s="83"/>
      <c r="L36" s="6"/>
      <c r="M36" s="6"/>
      <c r="W36" s="28"/>
      <c r="X36" s="28"/>
    </row>
    <row r="37" spans="3:24" s="48" customFormat="1" ht="20.25">
      <c r="C37" s="70" t="s">
        <v>48</v>
      </c>
      <c r="D37" s="74" t="s">
        <v>68</v>
      </c>
      <c r="E37" s="71" t="s">
        <v>22</v>
      </c>
      <c r="F37" s="72">
        <v>497.16</v>
      </c>
      <c r="G37" s="75"/>
      <c r="H37" s="46" t="str" cm="1">
        <f t="array" ref="H37">+numtext(G37)</f>
        <v>CERO PESOS 00/100 M.N.</v>
      </c>
      <c r="I37" s="47">
        <f t="shared" si="3" ref="I37:I38">+ROUND(F37*G37,2)</f>
        <v>0</v>
      </c>
      <c r="J37" s="83"/>
      <c r="K37" s="83"/>
      <c r="L37" s="6"/>
      <c r="M37" s="6"/>
      <c r="W37" s="28"/>
      <c r="X37" s="28"/>
    </row>
    <row r="38" spans="3:24" s="48" customFormat="1" ht="30.4">
      <c r="C38" s="70" t="s">
        <v>49</v>
      </c>
      <c r="D38" s="74" t="s">
        <v>69</v>
      </c>
      <c r="E38" s="71" t="s">
        <v>22</v>
      </c>
      <c r="F38" s="72">
        <v>497.16</v>
      </c>
      <c r="G38" s="75"/>
      <c r="H38" s="46" t="str" cm="1">
        <f t="array" ref="H38">+numtext(G38)</f>
        <v>CERO PESOS 00/100 M.N.</v>
      </c>
      <c r="I38" s="47">
        <f t="shared" si="3"/>
        <v>0</v>
      </c>
      <c r="J38" s="83"/>
      <c r="K38" s="83"/>
      <c r="L38" s="6"/>
      <c r="M38" s="6"/>
      <c r="W38" s="28"/>
      <c r="X38" s="28"/>
    </row>
    <row r="39" spans="3:9" s="48" customFormat="1" ht="12" customHeight="1">
      <c r="C39" s="70"/>
      <c r="D39" s="45"/>
      <c r="E39" s="71"/>
      <c r="F39" s="72"/>
      <c r="G39" s="73"/>
      <c r="H39" s="46"/>
      <c r="I39" s="47"/>
    </row>
    <row r="40" spans="3:9" ht="15.75">
      <c r="C40" s="60"/>
      <c r="D40" s="61" t="s">
        <v>24</v>
      </c>
      <c r="E40" s="62"/>
      <c r="F40" s="63"/>
      <c r="G40" s="60"/>
      <c r="H40" s="60"/>
      <c r="I40" s="60"/>
    </row>
    <row r="41" spans="3:9" s="6" customFormat="1" ht="13.15">
      <c r="C41" s="55"/>
      <c r="D41" s="31"/>
      <c r="E41" s="27"/>
      <c r="F41" s="28"/>
      <c r="G41" s="29"/>
      <c r="H41" s="43"/>
      <c r="I41" s="30"/>
    </row>
    <row r="42" spans="3:9" s="8" customFormat="1" ht="47.25" customHeight="1">
      <c r="C42" s="54"/>
      <c r="D42" s="33" t="str">
        <f>D17</f>
        <v>Construcción de pasarela e instalación eléctrica y luminarias para puente peatonal ubicado sobre la carretera Ocotlán - Jamay, entre el Río Santiago y la Av. Francisco Zarco, en el municipio de Ocotlán, Jalisco.</v>
      </c>
      <c r="E42"/>
      <c r="F42"/>
      <c r="G42"/>
      <c r="H42"/>
      <c r="I42" s="21">
        <f>I17</f>
        <v>0</v>
      </c>
    </row>
    <row r="43" spans="3:9" s="8" customFormat="1" ht="15" customHeight="1">
      <c r="C43" s="34" t="s">
        <v>20</v>
      </c>
      <c r="D43" s="34" t="str">
        <f t="shared" si="4" ref="D43:D50">VLOOKUP(C43,$C$18:$I$39,2,FALSE)</f>
        <v>PUENTE PEATONAL</v>
      </c>
      <c r="E43"/>
      <c r="F43"/>
      <c r="G43"/>
      <c r="H43"/>
      <c r="I43" s="32">
        <f t="shared" si="5" ref="I43:I50">VLOOKUP(C43,$C$18:$I$39,7,FALSE)</f>
        <v>0</v>
      </c>
    </row>
    <row r="44" spans="3:9" s="8" customFormat="1" ht="15" customHeight="1">
      <c r="C44" s="66" t="s">
        <v>30</v>
      </c>
      <c r="D44" s="66" t="str">
        <f t="shared" si="4"/>
        <v xml:space="preserve">PASARELA DE PUENTE </v>
      </c>
      <c r="E44"/>
      <c r="F44"/>
      <c r="G44"/>
      <c r="H44"/>
      <c r="I44" s="69">
        <f t="shared" si="5"/>
        <v>0</v>
      </c>
    </row>
    <row r="45" spans="3:9" s="8" customFormat="1" ht="15" customHeight="1">
      <c r="C45" s="76" t="s">
        <v>32</v>
      </c>
      <c r="D45" s="76" t="str">
        <f t="shared" si="4"/>
        <v xml:space="preserve">ESTRUCTURA METALICA </v>
      </c>
      <c r="E45" s="77"/>
      <c r="F45" s="78"/>
      <c r="G45" s="79"/>
      <c r="H45" s="80"/>
      <c r="I45" s="81">
        <f t="shared" si="5"/>
        <v>0</v>
      </c>
    </row>
    <row r="46" spans="3:9" s="8" customFormat="1" ht="15" customHeight="1">
      <c r="C46" s="76" t="s">
        <v>35</v>
      </c>
      <c r="D46" s="76" t="str">
        <f t="shared" si="4"/>
        <v>PISO DE PASARELA (LOSACERO)</v>
      </c>
      <c r="E46" s="77"/>
      <c r="F46" s="78"/>
      <c r="G46" s="79"/>
      <c r="H46" s="80"/>
      <c r="I46" s="81">
        <f t="shared" si="5"/>
        <v>0</v>
      </c>
    </row>
    <row r="47" spans="3:9" s="8" customFormat="1" ht="15" customHeight="1">
      <c r="C47" s="76" t="s">
        <v>36</v>
      </c>
      <c r="D47" s="76" t="str">
        <f t="shared" si="4"/>
        <v xml:space="preserve">PROTECCION DE PASARELAS </v>
      </c>
      <c r="E47" s="77"/>
      <c r="F47" s="78"/>
      <c r="G47" s="79"/>
      <c r="H47" s="80"/>
      <c r="I47" s="81">
        <f t="shared" si="5"/>
        <v>0</v>
      </c>
    </row>
    <row r="48" spans="3:9" s="8" customFormat="1" ht="15" customHeight="1">
      <c r="C48" s="76" t="s">
        <v>37</v>
      </c>
      <c r="D48" s="76" t="str">
        <f t="shared" si="4"/>
        <v>CUBIERTA DE PASARELAS</v>
      </c>
      <c r="E48" s="77"/>
      <c r="F48" s="78"/>
      <c r="G48" s="79"/>
      <c r="H48" s="80"/>
      <c r="I48" s="81">
        <f t="shared" si="5"/>
        <v>0</v>
      </c>
    </row>
    <row r="49" spans="3:9" s="8" customFormat="1" ht="15" customHeight="1">
      <c r="C49" s="76" t="s">
        <v>73</v>
      </c>
      <c r="D49" s="76" t="str">
        <f t="shared" si="4"/>
        <v xml:space="preserve">ILUMINACION PASARELA </v>
      </c>
      <c r="E49" s="77"/>
      <c r="F49" s="78"/>
      <c r="G49" s="79"/>
      <c r="H49" s="80"/>
      <c r="I49" s="81">
        <f t="shared" si="5"/>
        <v>0</v>
      </c>
    </row>
    <row r="50" spans="3:9" s="8" customFormat="1" ht="15" customHeight="1">
      <c r="C50" s="66" t="s">
        <v>31</v>
      </c>
      <c r="D50" s="66" t="str">
        <f t="shared" si="4"/>
        <v>LIMPIEZA</v>
      </c>
      <c r="E50"/>
      <c r="F50"/>
      <c r="G50"/>
      <c r="H50"/>
      <c r="I50" s="69">
        <f t="shared" si="5"/>
        <v>0</v>
      </c>
    </row>
    <row r="51" spans="3:9" s="8" customFormat="1" ht="13.15">
      <c r="C51" s="76"/>
      <c r="D51" s="76"/>
      <c r="E51" s="77"/>
      <c r="F51" s="78"/>
      <c r="G51" s="79"/>
      <c r="H51" s="80"/>
      <c r="I51" s="81"/>
    </row>
    <row r="52" spans="3:9" s="8" customFormat="1" ht="13.15">
      <c r="C52" s="76"/>
      <c r="D52" s="76"/>
      <c r="E52" s="77"/>
      <c r="F52" s="78"/>
      <c r="G52" s="79"/>
      <c r="H52" s="80"/>
      <c r="I52" s="81"/>
    </row>
    <row r="53" spans="3:9" s="8" customFormat="1" ht="14.25">
      <c r="C53" s="66"/>
      <c r="D53" s="66"/>
      <c r="E53"/>
      <c r="F53"/>
      <c r="G53"/>
      <c r="H53"/>
      <c r="I53" s="69"/>
    </row>
    <row r="54" spans="3:9" s="8" customFormat="1" ht="13.15">
      <c r="C54" s="76"/>
      <c r="D54" s="76"/>
      <c r="E54" s="77"/>
      <c r="F54" s="78"/>
      <c r="G54" s="79"/>
      <c r="H54" s="80"/>
      <c r="I54" s="81"/>
    </row>
    <row r="55" spans="3:9" s="8" customFormat="1" ht="13.15">
      <c r="C55" s="76"/>
      <c r="D55" s="76"/>
      <c r="E55" s="77"/>
      <c r="F55" s="78"/>
      <c r="G55" s="79"/>
      <c r="H55" s="80"/>
      <c r="I55" s="81"/>
    </row>
    <row r="56" spans="3:9" s="8" customFormat="1" ht="14.25">
      <c r="C56" s="66"/>
      <c r="D56" s="66"/>
      <c r="E56"/>
      <c r="F56"/>
      <c r="G56"/>
      <c r="H56"/>
      <c r="I56" s="69"/>
    </row>
    <row r="57" spans="3:9" s="8" customFormat="1" ht="14.25">
      <c r="C57" s="66"/>
      <c r="D57" s="66"/>
      <c r="E57"/>
      <c r="F57"/>
      <c r="G57"/>
      <c r="H57"/>
      <c r="I57" s="69"/>
    </row>
    <row r="58" spans="3:9" s="8" customFormat="1" ht="14.25">
      <c r="C58" s="66"/>
      <c r="D58" s="66"/>
      <c r="E58"/>
      <c r="F58"/>
      <c r="G58"/>
      <c r="H58"/>
      <c r="I58" s="69"/>
    </row>
    <row r="59" spans="3:9" s="8" customFormat="1" ht="14.25">
      <c r="C59" s="66"/>
      <c r="D59" s="66"/>
      <c r="E59"/>
      <c r="F59"/>
      <c r="G59"/>
      <c r="H59"/>
      <c r="I59" s="69"/>
    </row>
    <row r="60" spans="3:9" s="8" customFormat="1" ht="14.25">
      <c r="C60" s="66"/>
      <c r="D60" s="66"/>
      <c r="E60"/>
      <c r="F60"/>
      <c r="G60"/>
      <c r="H60"/>
      <c r="I60" s="69"/>
    </row>
    <row r="61" spans="3:9" s="8" customFormat="1" ht="14.25">
      <c r="C61" s="66"/>
      <c r="D61" s="66"/>
      <c r="E61"/>
      <c r="F61"/>
      <c r="G61"/>
      <c r="H61"/>
      <c r="I61" s="69"/>
    </row>
    <row r="62" spans="3:9" s="8" customFormat="1" ht="14.25">
      <c r="C62" s="66"/>
      <c r="D62" s="66"/>
      <c r="E62"/>
      <c r="F62"/>
      <c r="G62"/>
      <c r="H62"/>
      <c r="I62" s="69"/>
    </row>
    <row r="63" spans="3:9" s="8" customFormat="1" ht="14.25">
      <c r="C63" s="66"/>
      <c r="D63" s="66"/>
      <c r="E63"/>
      <c r="F63"/>
      <c r="G63"/>
      <c r="H63"/>
      <c r="I63" s="69"/>
    </row>
    <row r="64" spans="3:9" s="8" customFormat="1" ht="13.15">
      <c r="C64" s="35"/>
      <c r="D64" s="35"/>
      <c r="E64" s="23"/>
      <c r="F64" s="24"/>
      <c r="G64" s="25"/>
      <c r="H64" s="25"/>
      <c r="I64" s="32"/>
    </row>
    <row r="65" spans="3:9" s="8" customFormat="1" ht="13.15">
      <c r="C65" s="35"/>
      <c r="D65" s="35"/>
      <c r="E65" s="23"/>
      <c r="F65" s="24"/>
      <c r="G65" s="25"/>
      <c r="H65" s="25"/>
      <c r="I65" s="32"/>
    </row>
    <row r="66" spans="3:9" s="8" customFormat="1" ht="13.15">
      <c r="C66" s="35"/>
      <c r="D66" s="35"/>
      <c r="E66" s="23"/>
      <c r="F66" s="24"/>
      <c r="G66" s="25"/>
      <c r="H66" s="25"/>
      <c r="I66" s="32"/>
    </row>
    <row r="67" spans="3:9" s="8" customFormat="1" ht="13.15">
      <c r="C67" s="22"/>
      <c r="D67" s="22"/>
      <c r="E67" s="23"/>
      <c r="F67" s="24"/>
      <c r="G67" s="25"/>
      <c r="H67" s="25"/>
      <c r="I67" s="26"/>
    </row>
    <row r="68" spans="3:9" ht="14.25">
      <c r="C68" s="84" t="s">
        <v>25</v>
      </c>
      <c r="D68" s="84"/>
      <c r="E68" s="84"/>
      <c r="F68" s="84"/>
      <c r="G68" s="84"/>
      <c r="H68" s="64" t="s">
        <v>26</v>
      </c>
      <c r="I68" s="65">
        <f>+I42</f>
        <v>0</v>
      </c>
    </row>
    <row r="69" spans="3:9" ht="14.25">
      <c r="C69" s="84" t="str" cm="1">
        <f t="array" ref="C69">+numtext(I70)</f>
        <v>CERO PESOS 00/100 M.N.</v>
      </c>
      <c r="D69" s="84"/>
      <c r="E69" s="84"/>
      <c r="F69" s="84"/>
      <c r="G69" s="84"/>
      <c r="H69" s="64" t="s">
        <v>27</v>
      </c>
      <c r="I69" s="65">
        <f>ROUND(I68*0.16,2)</f>
        <v>0</v>
      </c>
    </row>
    <row r="70" spans="3:9" ht="14.25">
      <c r="C70" s="1"/>
      <c r="D70" s="1"/>
      <c r="E70" s="1"/>
      <c r="F70" s="1"/>
      <c r="G70" s="1"/>
      <c r="H70" s="64" t="s">
        <v>28</v>
      </c>
      <c r="I70" s="65">
        <f>+I68+I69</f>
        <v>0</v>
      </c>
    </row>
  </sheetData>
  <autoFilter ref="C16:I38"/>
  <mergeCells count="15">
    <mergeCell ref="E1:H1"/>
    <mergeCell ref="E3:H5"/>
    <mergeCell ref="D4:D5"/>
    <mergeCell ref="E6:G6"/>
    <mergeCell ref="D7:D9"/>
    <mergeCell ref="E7:G7"/>
    <mergeCell ref="E8:G8"/>
    <mergeCell ref="E9:G9"/>
    <mergeCell ref="C69:G69"/>
    <mergeCell ref="E10:H10"/>
    <mergeCell ref="D11:D12"/>
    <mergeCell ref="E11:H12"/>
    <mergeCell ref="I11:I12"/>
    <mergeCell ref="C14:I14"/>
    <mergeCell ref="C68:G68"/>
  </mergeCells>
  <conditionalFormatting sqref="C19">
    <cfRule type="duplicateValues" priority="19" dxfId="20"/>
  </conditionalFormatting>
  <conditionalFormatting sqref="C36">
    <cfRule type="duplicateValues" priority="3" dxfId="20"/>
  </conditionalFormatting>
  <conditionalFormatting sqref="C44">
    <cfRule type="duplicateValues" priority="2" dxfId="20"/>
  </conditionalFormatting>
  <conditionalFormatting sqref="C50">
    <cfRule type="duplicateValues" priority="1" dxfId="20"/>
  </conditionalFormatting>
  <conditionalFormatting sqref="C53">
    <cfRule type="duplicateValues" priority="15" dxfId="20"/>
  </conditionalFormatting>
  <conditionalFormatting sqref="C56">
    <cfRule type="duplicateValues" priority="14" dxfId="20"/>
  </conditionalFormatting>
  <conditionalFormatting sqref="C57">
    <cfRule type="duplicateValues" priority="13" dxfId="20"/>
  </conditionalFormatting>
  <conditionalFormatting sqref="C58:C63">
    <cfRule type="duplicateValues" priority="471" dxfId="20"/>
  </conditionalFormatting>
  <conditionalFormatting sqref="C67:D67">
    <cfRule type="duplicateValues" priority="447" dxfId="20"/>
  </conditionalFormatting>
  <conditionalFormatting sqref="D19">
    <cfRule type="duplicateValues" priority="137" dxfId="20"/>
  </conditionalFormatting>
  <conditionalFormatting sqref="D20">
    <cfRule type="duplicateValues" priority="39" dxfId="10"/>
  </conditionalFormatting>
  <conditionalFormatting sqref="D25">
    <cfRule type="duplicateValues" priority="8" dxfId="10"/>
  </conditionalFormatting>
  <conditionalFormatting sqref="D27">
    <cfRule type="duplicateValues" priority="7" dxfId="10"/>
  </conditionalFormatting>
  <conditionalFormatting sqref="D29">
    <cfRule type="duplicateValues" priority="6" dxfId="10"/>
  </conditionalFormatting>
  <conditionalFormatting sqref="D33">
    <cfRule type="duplicateValues" priority="5" dxfId="10"/>
  </conditionalFormatting>
  <conditionalFormatting sqref="D36">
    <cfRule type="duplicateValues" priority="4" dxfId="20"/>
  </conditionalFormatting>
  <conditionalFormatting sqref="D44 D50 D53 D56:D63">
    <cfRule type="duplicateValues" priority="467" dxfId="20"/>
  </conditionalFormatting>
  <conditionalFormatting sqref="D45:D49">
    <cfRule type="duplicateValues" priority="11" dxfId="10"/>
  </conditionalFormatting>
  <conditionalFormatting sqref="D51:D52">
    <cfRule type="duplicateValues" priority="10" dxfId="10"/>
  </conditionalFormatting>
  <conditionalFormatting sqref="D54:D55">
    <cfRule type="duplicateValues" priority="9" dxfId="10"/>
  </conditionalFormatting>
  <conditionalFormatting sqref="H17:H19 H21:H24 H26 H28 H30:H32 H34:H39">
    <cfRule type="containsText" priority="343" dxfId="0" operator="containsText" text="CERO">
      <formula>NOT(ISERROR(SEARCH("CERO",H17)))</formula>
    </cfRule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9" r:id="rId2"/>
  <headerFooter>
    <oddFooter>&amp;CPágina &amp;P de &amp;N</oddFooter>
  </headerFooter>
  <rowBreaks count="2" manualBreakCount="2">
    <brk id="32" min="2" max="8" man="1"/>
    <brk id="39" min="2" max="8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2026-08-25T18:38:50Z</cp:lastPrinted>
  <dcterms:created xsi:type="dcterms:W3CDTF">2020-01-21T15:53:00Z</dcterms:created>
  <dcterms:modified xsi:type="dcterms:W3CDTF">2026-08-25T18:39:11Z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2058-11.2.0.9148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