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comments1.xml" ContentType="application/vnd.openxmlformats-officedocument.spreadsheetml.comments+xml"/>
  <Override PartName="/xl/drawings/drawing1.xml" ContentType="application/vnd.openxmlformats-officedocument.drawing+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36-2026\CATALOGOS PU CONV 36 REV\"/>
    </mc:Choice>
  </mc:AlternateContent>
  <bookViews>
    <workbookView xWindow="-98" yWindow="-98" windowWidth="21795" windowHeight="12975" tabRatio="500" activeTab="0"/>
  </bookViews>
  <sheets>
    <sheet name="CATALOGO" sheetId="3" r:id="rId3"/>
  </sheets>
  <definedNames>
    <definedName name="_xlnm._FilterDatabase" localSheetId="0" hidden="1">CATALOGO!$C$16:$I$94</definedName>
    <definedName name="area">#REF!</definedName>
    <definedName name="_xlnm.Print_Area" localSheetId="0">CATALOGO!$C$1:$I$127</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88" authorId="0" shapeId="0" xr:uid="{3909BCC2-790C-40B1-BF81-540FA4C07C60}">
      <text>
        <r>
          <rPr>
            <b/>
            <sz val="8"/>
            <rFont val="Tahoma"/>
            <family val="2"/>
          </rPr>
          <t>14778439:Descripcion:Entrada/Salida:HP</t>
        </r>
      </text>
    </comment>
    <comment ref="D89" authorId="0" shapeId="0" xr:uid="{2A802ACD-5100-4D7A-A7E9-ABCFDEDA8FF5}">
      <text>
        <r>
          <rPr>
            <b/>
            <sz val="8"/>
            <rFont val="Tahoma"/>
            <family val="2"/>
          </rPr>
          <t>14778440:Descripcion:Entrada/Salida:HP</t>
        </r>
      </text>
    </comment>
  </commentList>
</comments>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<sst xmlns="http://schemas.openxmlformats.org/spreadsheetml/2006/main" count="272" uniqueCount="184">
  <si>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</si>
  <si>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</si>
  <si>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</si>
  <si>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</si>
  <si>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</si>
  <si>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</si>
  <si>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</si>
  <si>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</si>
  <si>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</si>
  <si>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</si>
  <si>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</si>
  <si>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</si>
  <si>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</si>
  <si>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</si>
  <si>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</si>
  <si>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</si>
  <si>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</si>
  <si>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</si>
  <si>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</si>
  <si>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</si>
  <si>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</si>
  <si>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PZA</t>
  </si>
  <si>
    <t>M2</t>
  </si>
  <si>
    <t>M</t>
  </si>
  <si>
    <t>RESUMEN DE PARTIDAS</t>
  </si>
  <si>
    <t>IMPORTE CON LETRA (IVA INCLUIDO)</t>
  </si>
  <si>
    <t>SUBTOTAL M. N.</t>
  </si>
  <si>
    <t>IVA M. N.</t>
  </si>
  <si>
    <t>TOTAL M. N.</t>
  </si>
  <si>
    <t>SIOP-001</t>
  </si>
  <si>
    <t>A1</t>
  </si>
  <si>
    <t>A2</t>
  </si>
  <si>
    <t>A3</t>
  </si>
  <si>
    <t>A4</t>
  </si>
  <si>
    <t>SIOP-E-IV-OB-LP-0712-2026</t>
  </si>
  <si>
    <t>Construcción de entorno y andadores para puente peatonal ubicado sobre la carretera Ocotlán - Jamay, entre el Río Santiago y la Av. Francisco Zarco, en el municipio de Ocotlán, Jalisco.</t>
  </si>
  <si>
    <t>BANQUETAS</t>
  </si>
  <si>
    <t>ENTORNO Y ANDADORES</t>
  </si>
  <si>
    <t>A1.1</t>
  </si>
  <si>
    <t>PRELIMINARES</t>
  </si>
  <si>
    <t>TRAZO Y NIVELACIÓN CON EQUIPO TOPOGRAFICO DEL TERRENO ESTABLECIENDO EJES Y REFERENCIAS Y BANCOS DE NIVEL, INCLUYE: CRUCETAS, ESTACAS, HILOS, MARCAS Y TRAZOS CON CALHIDRA, MANO DE OBRA, EQUIPO Y HERRAMEINTA.</t>
  </si>
  <si>
    <t>M3</t>
  </si>
  <si>
    <t>DEMOLICIÓN DE BASE CIMIENTO PARA POSTE DE ALUMBRADO PUBLICO DE MEDIDAS 40X40X1.20 M, INCLUYE: MANO DE OBRA EQUIPO Y HERRAMIENTA, ASÍ COMO TODO LO QUE SE REQUIERA PARA LA CORRECTA EJECUCIÓN DE ESTE CONCEPTO DE TRABAJO, P.U.O.T.</t>
  </si>
  <si>
    <t>DEMOLICIÓN DE REGISTRO DE CONCRETO O MAMPOSTERIA CON DIMENSIONES DE 40X40X60CM, CON TAPA DE CONCRETO Y MARCO Y CONTRAMARCO, CON ROMPEDOR MANUAL,  INCLUYE: EQUIPO, MANO DE OBRA, HERRAMIENTA, Y TODO LO NECESARIO PARA SU CORRECTA EJECUCION.</t>
  </si>
  <si>
    <t>DESMONTAJE DE ESTRUCTURA POSTES DE LUMINARIAS 12 M EXISTENTES SIN RECUPERACIÓN, INCLUYE: MANO DE OBRA, GRÚA, EXCAVACIONES, ACARREOS, EQUIPO Y HERRAMIENTA PARA SU CORRECTA EJECUCIÓN.</t>
  </si>
  <si>
    <t>DESMANTELAMIENTO, CORTE, RETIRO, DESARMADO Y TRASLADO DE SEÑALAMIENTO EN MAL ESTADO, SEÑAL BAJA DE 1 POSTE, EXISTENTE, INCLUYE: CORTES DE TORNILLERIA OXIDADA Y CAPADA, SEÑALAMIENTO PREVENTIVO EN AMBAS ACERAS DEL CAMINO DURANTE LA EJECUCION DE LOS TRABAJOS  CON BANDEREROS DEBIDAMENTE UNIFORMADOS Y DISPOSITIVOS DE SEGURIDAD PREVIO A LA ZONA DE LOS TRABAJOS Y EN LAS ZONA DE LOS TRABAJOS</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</si>
  <si>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</si>
  <si>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</si>
  <si>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M3/KM</t>
  </si>
  <si>
    <t xml:space="preserve">OBRA CIVIL </t>
  </si>
  <si>
    <t>EXCAVACIÓN POR MEDIOS MANUALES DE 0 A 2 M DE PROFUNDIDAD. EN SECO, INCLUYE: AFINE DE TALUDES Y FONDO, HERRAMIENTAS, MAQUINARIA Y MANO DE OBRA.</t>
  </si>
  <si>
    <t>AFINE Y CONFORMACIÓN DE TERRENO NATURAL COMPACTADO EN CAPAS NO MAYORES DE 20 CM DE ESPESOR CON EQUIPO DE IMPACTO, INCLUYE: CONFORMACIÓN, MANO DE OBRA, EQUIPO Y HERRAMIENTA.</t>
  </si>
  <si>
    <t>RELLENO EN CEPAS O MESETAS CON MATERIAL DE BANCO COMPACTADO AL 90% PROCTOR CON COMPACTADOR DE IMPACTO, EN CAPAS NO MAYORES DE 20 CM., INCLUYE: INCORPORACIÓN DE AGUA NECESARIA, MANO DE OBRA, EQUIPO Y HERRAMIENTA.</t>
  </si>
  <si>
    <t>FILTRO DE GRAVA EXENTO DE FINOS CON UN TAMAÑO DE 1/2" A 3/4", INCLUYE: SUMINISTRO DE MATERIALES, EXTENDIDO DE MATERIAL, HOMOGENIZADO, MANO DE OBRA, EQUIPO Y HERRAMIENTA.</t>
  </si>
  <si>
    <t>BANQUETA PEATONAL DE 10 CM DE ESPESOR A BASE DE CONCRETO PREMEZCLADO F'C=200 KG/CM2, CON AGREGADO DE 3/8, A 14 DIAS, REFORZADA CON MALLA ELECTROSOLDADA 6-6/10-10, ACABADO LAVADO, INCLUYE: CIMBRA, DESCIMBRA, COLADO, CURADO, MATERIALES, MANO DE OBRA, EQUIPO Y HERRAMIENTA.</t>
  </si>
  <si>
    <t>GUARNICIONES</t>
  </si>
  <si>
    <t>GUARNICION TIPO "I" DE CONCRETO PREMEZCLADO DE F'C=200 KG/CM2 CON AGREGADO DE 3/8", EN SECCIÓN DE 40X40 CM, ACABADO LAVADO EN CORONA Y LATERAL EXPUESTO (15 CM), CHAFLÁN A LO LARGO DE TODA LA ARISTA, CORTES CON DISCO EN CORONA Y PERALTE @ 3.20 O SEGÚN MODULACIÓN DE LOSAS, INCLUYE: MATERIALES, HERRAMIENTA, EQUIPO, CORTES, DESPERDICOS, ACARREOS, CIMBRADO, DESCIMBRADO, CURADO, COLADO, VIBRADO, JUNTA FRIA Y MANO DE OBRA.</t>
  </si>
  <si>
    <t>SEÑALAMIENTO VIAL</t>
  </si>
  <si>
    <t>A3.1</t>
  </si>
  <si>
    <t>SEÑALAMIENTO HORIZONTAL</t>
  </si>
  <si>
    <t>SIOP-045</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</si>
  <si>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</si>
  <si>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SIOP-046</t>
  </si>
  <si>
    <t>SUMINISTRO Y APLICACIÓN DE RAYA CONTINUA O DISCONTINUA, SENCILLA EN COLOR BLANCA Y/O AMARILLA DE 15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</si>
  <si>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SIOP-047</t>
  </si>
  <si>
    <t>SIOP-048</t>
  </si>
  <si>
    <t>SEÑALAMIENTO VERTICAL</t>
  </si>
  <si>
    <t xml:space="preserve">SUMINISTRO Y COLOCACIÓN DE SEÑAL DE 71 X 71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</si>
  <si>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ALUMBRADO PUBLICO</t>
  </si>
  <si>
    <t xml:space="preserve">INFRAESTRUCTURA SUBTERRANEA </t>
  </si>
  <si>
    <t>TRAZO Y NIVELACION PARA LINEAS DE DRENAJE, AGUA POTABLE, ALUMBRADO O TELECOMUNICACIONES, CON APARATOS DE TOPOGRAFIA EN TERRENO SENSIBLEMENTE PLANO. UN TRAZO SOLAMENTE, INCLUYE: MANO DE OBRA, HERRAMIENTA, EQUIPO Y TODO LO NECESARIO PARA SU CORRECTA EJECUCIÓN. P.U.O.T.</t>
  </si>
  <si>
    <t>SUMINISTRO Y COLOCACION DE TUBO PAD RD-17 NARANJA, 2" POLIETILENO ALTA DENSIDAD. INCLUYE: MANO DE OBRA, ACARREOS, HERRAMIENTA, DESPERDICIOS, LIMPIEZA Y TODO LO NECESARIO PARA SU CORRECTA INSTALACION.</t>
  </si>
  <si>
    <t>SUMINISTRO Y COLOCACION DE TUBO PAD RD-17 NARANJA, 3" POLIETILENO ALTA DENSIDAD. INCLUYE: MANO DE OBRA, ACARREOS, HERRAMIENTA, DESPERDICIOS, LIMPIEZA Y TODO LO NECESARIO PARA SU CORRECTA INSTALACION.</t>
  </si>
  <si>
    <t>SUMINISTRO Y COLOCACION DE CINTA PLASTICA CON LETRERO DE PELIGRO (ROLLO). INCLUYE: MANO DE OBRA, ACARREOS, HERRAMIENTA, DESPERDICIOS, LIMPIEZA Y TODO LO NECESARIO PARA SU CORRECTA INSTALACION.</t>
  </si>
  <si>
    <t>SUMINISTRO E INSTALACIÓN DE REGISTRO PREFABRICADO DE CONCRETO PARA ALUMBRADO DE 40X40X60 CM CON TAPA, MARCO Y CONTRAMARCO GALVANIZADO, MARCA CENMEX O SIMILAR, INCLUYE: HERRAMIENTA, SUMINISTRO, FLETES, MANIOBRAS DE CARGA Y DESCARGA, EQUIPO Y MANO DE OBRA.</t>
  </si>
  <si>
    <t>INFRAESTRUCTURA SUPERIOR</t>
  </si>
  <si>
    <t>SUMINISTRO Y COLOCACIÓN DE ASENTAMIENTO DE PLACAS METÁLICAS DE POSTES A BASE DE GROUT NO METÁLICO, INCLUYE: MATERIALES, MANO DE OBRA, EQUIPO Y HERRAMIENTA.</t>
  </si>
  <si>
    <t>SUMINISTRO Y COLOCACIÓN DE CABLE DE ALUMINIO XLP, 600 V, CONFIGURACIÓN TRIPLEX 2+1, CAL. 6 AWG (F) + CAL. 6 AWG (T), EN CABLEADO AL INTERIOR DEL POSTE, INCLUYE: MATERIALES, MANO DE OBRA, HERRAMIENTA, CONEXIÓN, PRUEBAS Y TODO LO NECESARIO PARA SU CORRECTA EJECUCIÓN.</t>
  </si>
  <si>
    <t>TAPONADO DE DUCTOS EN EL REGISTRO DE ALUMBRADO DE 53 MM DE Ø, POSTERIOR A LA INSTALACIÓN DEL CABLEADO CON ESPUMA DE POLIURETANO (SELLO DUCTO) O SIMILAR, INCLUYE: HERRAMIENTA, MATERIALES, ACARREOS Y MANO DE OBRA.</t>
  </si>
  <si>
    <t>SUMINISTRO Y COLOCACIÓN DE CONECTOR MÚLTIPLE EN BAJA TENSIÓN 600 (4V), INCLUYE: HERRAMIENTA, MATERIAL, EQUIPO Y MANO DE OBRA.</t>
  </si>
  <si>
    <t>SUMINISTRO Y COLOCACIÓN DE CONECTOR TIPO ZAPATA DE ALUMINIO CAL. 4 AWG, 1 BARRENO, CON TORNILLO Y MANGA TERMO CONTRÁCTIL PARA CONECTOR MÚLTIPLE BAJA TENSIÓN, INCLUYE: HERRAMIENTA, MATERIAL, EQUIPO Y MANO DE OBRA.</t>
  </si>
  <si>
    <t>JGO</t>
  </si>
  <si>
    <t>SUMINISTRO Y COLOCACIÓN DE CONECTOR TIPO ZAPATA DE ALUMINIO CAL. 6 AWG, 1 BARRENO, CON TORNILLO Y MANGA TERMO CONTRÁCTIL PARA CONECTOR MÚLTIPLE BAJA TENSIÓN, INCLUYE: HERRAMIENTA, MATERIAL, EQUIPO Y MANO DE OBRA.</t>
  </si>
  <si>
    <t>ATERRIZADO DE POSTE. INCLUYE CONECTOR PONCHABLE, TERMINAL DE OJO CAL. 10 AWG, CONECTOR PONCHABLE UB214, CABLE DE COBRE THW-LS CAL. 10 AWG, PERFORACIÓN DE POSTE, TUERCA Y TORNILLO DE 1/4", ACARREOS, EQUIPO, HERRAMIENTA, MANO DE OBRA Y TODO LO NECESARIO PARA SU CORRECTA EJECUCIÓN.</t>
  </si>
  <si>
    <t>SOLDADO DE TAPAS DE REGISTROS, TAPAS DE POSTES Y TUERCAS DE ANCLAS. INCLUYE SOLDADURA 6010, EQUIPO Y HERRAMIENTA, ACARREOS, MATERIALES MENORES DE CONSUMO, MANO DE OBRA Y TODO LO NECESARIO PARA SU CORRECTA EJECUCIÓN.</t>
  </si>
  <si>
    <t>BASE PARA MEDIDOR TRIFÁSICO, PARA USO EXTERIOR NEMA 3R, 7 TERMINALES CON CAPACIDAD DE 200 AMPERES, TENSIÓN MÁXIMA 600 VOLTS, INCLUYE: RECEPTÁCULO PARA TUBERÍA CONDUIT DE 2" (ADAPTADOR ROSCADO TIPO HUB), REDUCCIÓN BUSHING 2" A 1-1/4", TUBO CONDUIT PARED GRUESA ROSCADO DE 1-1/4", MUFA ROSCADA DE 1-1/4", TUBO DE AJUSTE 1/2" VARILLA DE TIERRA PROTOCOLIZADA Y CONECTOR REFORZADO PARA VARILLA DE TIERRA, FLEJE DE ACERO INOXIDABLE 3/4" Y HEBILLAS, ACARREOS, ELEMENTOS DE FIJACIÓN, CONEXIONES, PRUEBAS, AJUSTES, MATERIALES, EQUIPO Y MANO DE OBRA.</t>
  </si>
  <si>
    <t>OBTENCIÓN DE DICTAMEN DE LA UVIE PARA LA RED ELÉCTRICA Y SUBESTACIÓN DE ALUMBRADO PUBLICO, P.U.O.T.</t>
  </si>
  <si>
    <t>TRAMITES Y GESTIONES ANTE CFE PARA LA OBTENCIÓN DEL SERVICIO DE ENERGÍA ELÉCTRICA PARA ALUMBRADO PUBLICO.</t>
  </si>
  <si>
    <t>VEGETACION</t>
  </si>
  <si>
    <t>SUMINISTRO Y COLOCACION DE TIERRA VEGETAL PREPARADA PARA JARDINERÍA, INCLUYE: SUMINISTRO, ACARREO, COLOCACIÓN, MANO DE OBRA, EQUIPO, HERRAMIENTA Y TODO LO NECESARIO PARA SU CORRECTA EJECUCION.</t>
  </si>
  <si>
    <t>LIMPIEZA</t>
  </si>
  <si>
    <t>LIMPIEZA GRUESA Y FINA DE OBRA, INCLUYE: ACARREO A BANCO DE OBRA, MANO DE OBRA, EQUIPO Y HERRAMIENTA.</t>
  </si>
  <si>
    <t>A1.2</t>
  </si>
  <si>
    <t>A1.3</t>
  </si>
  <si>
    <t>A3.2</t>
  </si>
  <si>
    <t>A5</t>
  </si>
  <si>
    <t>A6</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</si>
  <si>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</si>
  <si>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</si>
  <si>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</si>
  <si>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</si>
  <si>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</si>
  <si>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</si>
  <si>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</si>
  <si>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</si>
  <si>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</si>
  <si>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</si>
  <si>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</si>
  <si>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</si>
  <si>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</si>
  <si>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</si>
  <si>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</si>
  <si>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</si>
  <si>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</si>
  <si>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</si>
  <si>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</si>
  <si>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</si>
  <si>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</si>
  <si>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</si>
  <si>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</si>
  <si>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</si>
  <si>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</si>
  <si>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</si>
  <si>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</si>
  <si>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</si>
  <si>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</si>
  <si>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</si>
  <si>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</si>
  <si>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</si>
  <si>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</si>
  <si>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</si>
  <si>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</si>
  <si>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</si>
  <si>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</si>
  <si>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</si>
  <si>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</si>
  <si>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</si>
  <si>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</si>
  <si>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</si>
  <si>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</si>
  <si>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SIOP-049</t>
  </si>
  <si>
    <t>SIOP-050</t>
  </si>
  <si>
    <t>SIOP-051</t>
  </si>
  <si>
    <t>SIOP-052</t>
  </si>
  <si>
    <t>SIOP-053</t>
  </si>
  <si>
    <t>SIOP-054</t>
  </si>
  <si>
    <t>SIOP-055</t>
  </si>
  <si>
    <t>SIOP-056</t>
  </si>
  <si>
    <t>SIOP-058</t>
  </si>
  <si>
    <t>SIOP-059</t>
  </si>
  <si>
    <t>SIOP-060</t>
  </si>
  <si>
    <t>SIOP-061</t>
  </si>
  <si>
    <t>SIOP-062</t>
  </si>
  <si>
    <t>CICLOPISTA</t>
  </si>
  <si>
    <t>SUMINISTRO Y COLOCACIÓN DE ELEMENTO DE CONFINAMIENTO TIPO BOOMERANG, FABRICADO EN POLIETILENO DE MEDIA DENSIDAD, DE 50 CM DE ANCHO, CON CINCO OQUEDADES EN LA PARTE SUPERIOR PARA INSERCIÓN DE TORNILLOS PARA SUJECIÓN. ELEMENTO FABRICADO EN POLIETILENO DE ALTA DENSIDAD O POLÍMERO EQUIVALENTE COLOR VERDE CLARO (RGB 31,127,0) CON PROTECTOR DE RAYOS ULTRAVIOLETA (UV), MEDIANTE PROCESO DE INYECCIÓN O EXTRUSIÓN Y DE COMPOSICIÓN SÓLIDA. INCLUYE MATERIALES, MANO DE OBRA, HERRAMIENTAY TODO LO NECESARIO PARA SU CORRECTA EJECUCIÓN.</t>
  </si>
  <si>
    <t>SUMINISTRO Y COLOCACIÓN DE LUMINARIA PEATONAL LED MARCA CONSTRULITA, MOD. VIALED DE 50 WATTS, ESTRUCTURA IMPERMEABLE FABRICADA EN FUNDICIÓN DE ALUMINIO ANTICORROSIVO, TERMINADA EN PINTURA ELECTROSTÁTICA EN POLIÉSTER IP66 Y PROTECCIÓN ANTIVANDÁLICA IK10, CURVA TIPO II MEDIA. TEMPERATURA DE COLOR DE 5000°K, DIMENSIONES DE 56.0X17.0X9.5 CM, ALIMENTACIÓN 127-220 V, 46-63 HZLUMINARIA PEATONAL LED MARCA CONSTRULITA, MOD. VIALED DE 50 WATTS, ESTRUCTURA IMPERMEABLE FABRICADA EN FUNDICIÓN DE ALUMINIO ANTICORROSIVO, TERMINADA EN PINTURA ELECTROSTÁTICA EN POLIÉSTER IP66 Y PROTECCIÓN ANTIVANDÁLICA IK10, CURVA TIPO II MEDIA. TEMPERATURA DE COLOR DE 5000°K, DIMENSIONES DE 56.0X17.0X9.5 CM, ALIMENTACIÓN 127-220 V, 46-63 HZ. INCLUYE: MANO DE OBRA, ACARREOS, HERRAMIENTA, DESPERDICIOS, LIMPIEZA Y TODO LO NECESARIO PARA SU CORRECTA INSTALACIÓN.</t>
  </si>
  <si>
    <t>SUMINISTRO Y COLOCACIÓN DE LUMINARIA VEHICULAR LED MARCA CONSTRULITA, MOD. VIALED DE 100 WATTS, ESTRUCTURA IMPERMEABLE FABRICADA EN FUNDICIÓN DE ALUMINIO ANTICORROSIVO, TERMINADA EN PINTURA ELECTROSTÁTICA EN POLIÉSTER IP66 Y PROTECCIÓN ANTIVANDÁLICA IK10, CURVA TIPO II MEDIA. TEMPERATURA DE COLOR DE 5000°K, DIMENSIONES DE 56.0X17.0X9.5 CM, ALIMENTACIÓN 127-220 V, CON ACOPLAMIENTO HORIZONTAL. INCLUYE: MANO DE OBRA, ACARREOS, HERRAMIENTA, DESPERDICIOS, LIMPIEZA Y TODO LO NECESARIO PARA SU CORRECTA INSTALACIÓN.</t>
  </si>
  <si>
    <t>SUMINISTRO Y COLOCACIÓN DE BOLARDO ABATIBLE DE UNA SOLA PIEZA COLOR VERDE (RGB 31,127,0) FABRICADO EN POLÍMERO FLEXIBLE LISO DE 8 CM DE DIÁMETRO Y 120 CM DE ALTURA. INCLUYE 4 CINTAS REFLEJANTES GRADO DIAMANTE COLOR BLANCO Y FIJACIÓN A SUPERFICIE A BASE DE 3 TORNILLOS 5"X8"BARRENO EN SUPERFICIE DE RODAMIENTO CON PEGAMENTO EPÓXICO. INCLUYE MATERIALES, MANO DE OBRA, HERRAMIENTAY TODO LO NECESARIO PARA SU CORRECTA EJECUCIÓN.</t>
  </si>
  <si>
    <t xml:space="preserve">SUMINISTRO Y COLOCACIÓN DE SUPERFICIE DE RODAMIENTO ROCBINDA EN AREA DE CICLOVIA. INCLUYE MATERIALES, MANO DE OBRA, HERRAMIENTAY TODO LO NECESARIO PARA SU CORRECTA EJECUCIÓN. </t>
  </si>
  <si>
    <t>SUMINISTRO Y COLOCACIÓN DE POSTE CÓNICO RECTO FABRICADO EN ACERO, DE 9 METROS DE ALTURA, DIÁMETRO EN BASE DE 184 MM Y DE 80
MM EN LA PUNTA, ACABADO EN PINTURA ELECTROSTÁTICA TEXTURIZADA COLOR GRIS MARTILLO (COD. 312-06 COMEX) CON PERCHA A LOS 9 M Y 5 M. INCLUYE: HERRAMIENTA, SUMINISTRO, FLETES, ACARREOS, ELEVACIÓN, PLOMEADO, EQUIPO Y MANO DE OBRA.</t>
  </si>
  <si>
    <t>SUMINISTRO Y COLOCACIÓN DE BRAZO PARA LUMINARIA CON TUBO DE ACERO DE 38 MM ∅ Y 1.80 M DE LONGITUD COLOCADO A PERCHA EN POSTE DE LUMINARIA TERMINADO EN PINTURA ELECTROSTÁTICA ACABADO TEXTURIZADO COLOR GRIS MARTILLO (COD. 312-06 COMEX) INCLUYEN: LIMPIEZA Y LIJADO DE BRAZO, APLICACIÓN DE PRIMER ANTICORROSIVO EN EL 20% DE LA SUPERFICIE, APLICACIÓN CON PISTOLA, PROTECCIÓN CON PLÁSTICO, MANIOBRAS LOCALES, CARGAS, ACARREOS, MATERIALES, EQUIPO, THINNER, DESPERDICIOS Y TODO LO NECESARIO PARA SU CORRECTA EJECUCIÓN.</t>
  </si>
  <si>
    <t>SUMINISTRO Y COLOCACIÓN DE BRAZO PARA LUMINARIA CON TUBO DE ACERO DE 38 MM ∅ Y 0.50 M DE LONGITUD COLOCADO A PERCHA EN POSTE DE LUMINARIA TERMINADO EN PINTURA ELECTROSTÁTICA ACABADO TEXTURIZADO COLOR GRIS MARTILLO (COD. 312-06 COMEX) INCLUYE: HERRAMIENTA, SUMINISTRO, FLETES, ACARREOS, ELEVACIÓN, PLOMEADO, EQUIPO Y MANO DE OBRA.</t>
  </si>
  <si>
    <t>SUMINISTRO Y COLOCACIÓN DE POSTE CÓNICO RECTO FABRICADO EN ACERO, DE 5.50 M DE ALTURA, DIÁMETRO EN BASE DE 134 MM Y DE 80 MM EN LA PUNTA, ACABADO EN PINTURA ELECTROSTÁTICA TEXTURIZADA COLOR GRIS MARTILLO (COD. 312-06 COMEX) CON PERCHA A LOS 5 M.INCLUYE: HERRAMIENTA, SUMINISTRO, FLETES, ACARREOS, ELEVACIÓN, PLOMEADO, EQUIPO Y MANO DE OBRA.</t>
  </si>
  <si>
    <t>SUMINISTRO Y COLOCACIÓN DE HUELLA PODOTÁCTIL MARCA FRIESSEN, O SIMILAR, DE 40X40 CM Y 5 CM DE ESPESOR A BASE DE CONCRETO CON PIGMENTO NEGRO DE ALTA RESISTENCIA F'C=250 KG/CM², SUPERFICIE CON CONOS TRUNCADOS DE 5 MM DE ALTURA Y 1" DE DIÁMETRO, INCLUYE: MATERIAL MANO DE OBRA.</t>
  </si>
  <si>
    <t>GUARNICIÓN TIPO "I" DE CONCRETO, RESISTENCIA F'C=200 KG/CM² CON PIGMENTO INTEGRAL COLOR NEGRO AL 2% (S.M.A.), EN SECCIÓN DE 15X45 CM CON CORONA DE 15 CM Y CHAFLÁN DE 1" EN ARISTA EXTERNA POR TODA SU LONGITUD, AGREGADOS DE 3/8" ACABADO LAVADO INCLUYE MATERIALES, DESPERDICIOS, CIMBRA, DESCIMBRA, JUNTA FRIA, CURADO, MANO DE OBRA, EQUIPO Y HERRAMIENTA.</t>
  </si>
  <si>
    <t>SUMINISTRO Y PLANTADO DE PASTO EN ALFOMBRA O TAPETE, INCLUYE: SUMINISTRO, PLANTADO ACARREO, RIEGO HASTA ENTREGA DE OBRA. HERRAMIENTA Y EQUIPO.</t>
  </si>
  <si>
    <t>PASO PEATONAL AMARILLO DE 40 CM. EN PINTURA TERMOPLASTICA PETATILLO EN FRANJAS DE 0.40 X 4.00 M. CON SEPARACIÓN DE 0.40 M., CON APLICACIÓN DE PRIMARIO PARA ASEGURAR EL CORRECTO ANCLAJE DE LA PINTURA Y DE MICROESFERA REFLEJANTE 800 GR./LT. SOBRE PAVIMENTO, APLICADA CON MAQUINA PINTARRAYA, INCLUYE: TRAZO, SEÑALAMIENTOS, MANO DE OBRA, PREPARACIÓN Y LIMPIEZA AL FINAL DE LA OBRA. (NORMA S.C.T. N-CTR-K-1-07-001/00)</t>
  </si>
  <si>
    <t>PASO PEATONAL AMARILLO DE 40 CM. EN PINTURA TERMOPLASTICA PETATILLO EN FRANJAS DE 0.40 X 2.40 M. CON SEPARACIÓN DE 0.40 M., CON APLICACIÓN DE PRIMARIO PARA ASEGURAR EL CORRECTO ANCLAJE DE LA PINTURA Y DE MICROESFERA REFLEJANTE 800 GR./LT. SOBRE PAVIMENTO, APLICADA CON MAQUINA PINTARRAYA, INCLUYE: TRAZO, SEÑALAMIENTOS, MANO DE OBRA, PREPARACIÓN Y LIMPIEZA AL FINAL DE LA OBRA. (NORMA S.C.T. N-CTR-K-1-07-001/00)</t>
  </si>
  <si>
    <t>MAMPOSTERIA DE PIEDRA BRAZA, ACABADO APARENTE DOS CARAS DE 0 A 1.50 M, ASENTADA CON MORTERO CEMENTO-ARENA PROPORCION 1:3, INCLUYE: MATERIALES, HERRAMIENTAS, PLOMEO,  LIMPIEZA, MANO DE OBRA Y ACARREO DE MATERIALES AL SITIO DE SU UTILIZACION.</t>
  </si>
  <si>
    <t>CERCA PERIMETRAL EN MÓDULOS DE 2.00 DE ALTURA DE ESPACIAMIENTO, A BASE DE SISTEMA CERCASEL, MALLA CERCASEL ALAMBRE GALVANIZADO CALIBRE 6, RECUBIERTO CON UNA CAPA DE ZINC DE 100 GR/M2 Y ESPESOR DE PINTURA ELECTROSTÁTICA DE 101.6 MICRAS Y CON UN PRIMARIO PARA PLAYA DE 228.6 MICRAS, APLICADA CON PINTURA ELECTROSTÁTICA, HORNEADA Y CURADA, CON TERMINO DE POLIÉSTER TERMO ENDURECIDO EN COLOR INDICADO X LA SUPERVISIÓN, FIJA CON ABRAZADERA CERCASEL METÁLICA CON TORNILLOS, INCLUYE: SUMINISTRO, FABRICACIÓN, INSTALACIÓN, CORTES, TRAZO, AJUSTES, ABRAZADERAS, CONECTORES, BARRA HORIZONTAL DE REFUERZO, ACARREO, MATERIALES, HERRAMIENTA Y EQUIPO.</t>
  </si>
  <si>
    <t>FILTRO DE GRAVA EXENTO DE FINOS CON UN TAMAÑO DE 3/4", INCLUYE: SUMINISTRO DE MATERIALES, EXTENDIDO DE MATERIAL, HOMOGENIZADO, MANO DE OBRA, EQUIPO Y HERRAMIENTA.</t>
  </si>
  <si>
    <t>CIMIENTO DE MAMPOSTERÍA, TERMINADO COMÚN CON PIEDRA BRAZA ACOMODADA Y ASENTADA CON MORTERO CEMENTO-ARENA PROPORCION 1:5, INCLUYE: SUMINISTRO, INSTALACIÓN, MATERIALES, FORJADO, MORTERO, ACARREO, MANO DE OBRA, HERRAMIENTA Y EQUIPO.</t>
  </si>
  <si>
    <t>A2.1</t>
  </si>
  <si>
    <t>A2.2</t>
  </si>
  <si>
    <t>SUMINISTRO Y APLICACION DE PINTURA TERMOLASTICA BLANCA, EN PICTORAMA DE "SOLO BICI" CON FLECHA DE SENTIDO DE HASTA 2.00 MTS., PICTORAMA DE BICICLETA DE HASTA 1.40 MTS. Y TEXTO "SOLO" DE 53 CMS. DE 90MILL. DE ESPESOR CON APLICACION DE MICROESFERA CON DISPENSADOR AUTOMATICO, INCLUYE: TRAZO, PREPARACION, MOLDES, EQUIPOS DE TERMOFUSION, MATERIALES Y MANO DE OBRA.</t>
  </si>
  <si>
    <t>BANCA RECTA TIPO 9 , ALIGERADA CON POLIESTIRENO , MEDIDA 120X55X45CM ALTURA , CON ZOCLO DE 10CM REMETIDO EN SUS LADOS LONGITUDINALES, PIEZ EN COLOR GRIS NATURAL CON AGREGADOS DE MARMOL BLANCO , ACABADO 1000 PICOS (BUZARDEADO LIGHT) , PIEZA CON VARILLA REFORZADA INFERIOR , PARA EMPOTRAR Y FIJAR EN OBRA , PESO APROXIMADO 300KG PIEZA INCLUYE:  MANO DE OBRA, HERRAMIENTA, EQUIPO, FLETES, DESCARGA,  Y LO NECESARIO PARA SU CORRECTA INSTALACION</t>
  </si>
  <si>
    <t>SUMINISTRO Y COLOCACION DE BASE DE CONCRETO DE 0.40X0.40X0.60M, PARA POSTE 4.0-7.0M DE ALTURA, 192KG, (INCLUYE ANCLAS). INCLUYE: MANO DE OBRA, ACARREOS, HERRAMIENTA, DESPERDICIOS, LIMPIEZA Y TODO LO NECESARIO PARA SU CORRECTA INSTALACION.</t>
  </si>
  <si>
    <t>SUMINISTRO Y COLOCACION DE BASE DE CONCRETO DE 0.40X0.40X1.00M, PARA POSTE 7.50-12.00M DE ALTURA, 192KG, (INCLUYE ANCLAS). INCLUYE: MANO DE OBRA, ACARREOS, HERRAMIENTA, DESPERDICIOS, LIMPIEZA Y TODO LO NECESARIO PARA SU CORRECTA INSTALACION.</t>
  </si>
  <si>
    <t>SUMINISTRO Y PLANTACIÓN DE ARBOL GUAMUCHIL CON UNA ALTURA MÍNIMA DE 4.00 M. A PARTIR DE N.P.T. DIÁMETRO DE TRONCO 4", INCLUYE: CAPA DE TIERRA VEGETAL, RIEGO Y CUIDADOS POR 30 DIAS, FERTILIZANTE, ENRAIZANTE, HERRAMIENTA Y MANO DE OBRA.</t>
  </si>
  <si>
    <t>SUMINISTRO Y PLANTACIÓN DE ARBOL LIQUIDÁMBAR (LIQUIDAMBAR STYRACIFLUA L.)CON UNA ALTURA MÍNIMA DE 4.00 M. A PARTIR DE N.P.T. DIÁMETRO DE TRONCO 4", INCLUYE: CAPA DE TIERRA VEGETAL, RIEGO Y CUIDADOS POR 30 DIAS, FERTILIZANTE, ENRAIZANTE, HERRAMIENTA Y MANO DE OBRA.</t>
  </si>
  <si>
    <t>SUMINISTRO E INSTALACION DE SUMINISTRO E INSTALACION DE ADOQUÍN PEATONAL RECTANGULAR BISELADO , MEDIDA 20X60X6CM ESPESOR , RESISTENCIA T300 , ACABADO 1000 PICOS , COLOR CAFÉ CON SELLO DEL ESTADO DE JALISCO Y SELLO DE LA SECRETARÍA (SIOP) EN BAJO RELIEVE DE 5 MM INCLUYE: SUMINISTRO, MANO DE OBRA, FLETES, DESCARGA, ACARREOS, RECORTES, DESPERDICIOS Y LO NECESARIO PARA SU CORRECTA INSTALACION INCLUYE: SUMINISTRO, MANO DE OBRA, FLETES, DESCARGA, ACARREOS, RECORTES, DESPERDICIOS Y LO NECESARIO PARA SU CORRECTA INSTALACION</t>
  </si>
  <si>
    <t>SIOP-057</t>
  </si>
  <si>
    <t>SIOP-063</t>
  </si>
  <si>
    <t>SUMINISTRO Y COLOCACIÓN DE BOLARDO METÁLICO FABRICADO CON TUBO PESADO DE 6" DE DIÁMETRO Y 6.35 MM DE ESPESOR DE PARED. TERMINADO CON PINTURA ELECTROSTÁTICA MATE COLOR GRIS MARTILLO 312-06 MCA COMEX CON MUESCA DE 2" DE ALTURA EN TODO EL PERÍMETRO DEL TUBO DE 3 MM DE PROFUNDIDAD, CINTA REFLEJANTE DE 2" DE ALTO, COLOR BLANCO, GRADO DIAMANTE, ANCLAS DE VARILLA CORRUGADA #4 (1/2") DE 10 CM DE LARGO SOLDADAS A LOS LATERALES DEL TUBO Y  SILLETA A BASE DE VARILLA CORRUGADA #4 (1/2") PARA NIVELACIÓN DE BOLARDO, LOGO JALISCO CORTADO EN PLACA METÁLICA DE ACERO DE 3/16" DE ESPESOR, ANCLAJE CON DADO DE CONCRETO F'C=150 KG/CM2 DE 40 X 40 X 50 CM, INCLUYE: EL SUMINISTRO Y COLOCACIÓN DEL BOLARDO, LA LIMPIEZA FINAL AL CONCLUIR EL TRABAJO, HERRAMIENTA, EQUIPO, MANO DE OBRA Y TODO LO NECESARIO PARA SU CORRECTA EJECUCIÓN. P.U.O.T.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</si>
</sst>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b/>
      <sz val="10"/>
      <color rgb="FF0000CC"/>
      <name val="Calibri"/>
      <family val="2"/>
    </font>
    <font>
      <sz val="8"/>
      <name val="Calibri"/>
      <family val="2"/>
      <charset val="-122"/>
    </font>
    <font>
      <b/>
      <sz val="8"/>
      <name val="Tahoma"/>
      <family val="2"/>
    </font>
  </fonts>
  <fills count="4">
    <fill>
      <patternFill patternType="none"/>
    </fill>
    <fill>
      <patternFill patternType="gray125"/>
    </fill>
    <fill>
      <patternFill patternType="solid">
        <fgColor rgb="FF369443"/>
        <bgColor indexed="64"/>
      </patternFill>
    </fill>
    <fill>
      <patternFill patternType="solid">
        <fgColor theme="0" tint="-0.249850004911423"/>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3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1" fillId="0" borderId="0">
      <alignment/>
      <protection/>
    </xf>
    <xf numFmtId="164" fontId="0" fillId="0" borderId="0" applyBorder="0" applyProtection="0">
      <alignment/>
    </xf>
    <xf numFmtId="0" fontId="11" fillId="0" borderId="0">
      <alignment/>
      <protection/>
    </xf>
    <xf numFmtId="0" fontId="11" fillId="0" borderId="0">
      <alignment/>
      <protection/>
    </xf>
    <xf numFmtId="165" fontId="11" fillId="0" borderId="0">
      <alignment/>
      <protection/>
    </xf>
    <xf numFmtId="0" fontId="11" fillId="0" borderId="0">
      <alignment/>
      <protection/>
    </xf>
    <xf numFmtId="0" fontId="11" fillId="0" borderId="0">
      <alignment/>
      <protection/>
    </xf>
    <xf numFmtId="0" fontId="11" fillId="0" borderId="0">
      <alignment/>
      <protection/>
    </xf>
    <xf numFmtId="164" fontId="0" fillId="0" borderId="0" applyBorder="0" applyProtection="0">
      <alignment/>
    </xf>
    <xf numFmtId="164" fontId="0" fillId="0" borderId="0" applyBorder="0" applyProtection="0">
      <alignment/>
    </xf>
    <xf numFmtId="0" fontId="11" fillId="0" borderId="0">
      <alignment/>
      <protection/>
    </xf>
    <xf numFmtId="0" fontId="0" fillId="0" borderId="0">
      <alignment/>
      <protection/>
    </xf>
    <xf numFmtId="0" fontId="11" fillId="0" borderId="0">
      <alignment/>
      <protection/>
    </xf>
  </cellStyleXfs>
  <cellXfs count="104">
    <xf numFmtId="0" fontId="0" fillId="0" borderId="0" xfId="0"/>
    <xf numFmtId="0" fontId="14" fillId="2" borderId="0" xfId="32" applyFont="1" applyFill="1" applyAlignment="1">
      <alignment horizontal="center" vertical="center" wrapText="1"/>
      <protection/>
    </xf>
    <xf numFmtId="0" fontId="14" fillId="2" borderId="1" xfId="32" applyFont="1" applyFill="1" applyBorder="1" applyAlignment="1">
      <alignment horizontal="center" vertical="center" wrapText="1"/>
      <protection/>
    </xf>
    <xf numFmtId="0" fontId="14" fillId="2" borderId="2" xfId="32" applyFont="1" applyFill="1" applyBorder="1" applyAlignment="1">
      <alignment horizontal="center" vertical="center" wrapText="1"/>
      <protection/>
    </xf>
    <xf numFmtId="0" fontId="14" fillId="2" borderId="3" xfId="32" applyFont="1" applyFill="1" applyBorder="1" applyAlignment="1">
      <alignment horizontal="center" vertical="center" wrapText="1"/>
      <protection/>
    </xf>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4" xfId="28" applyFont="1" applyBorder="1" applyAlignment="1">
      <alignment horizontal="justify" vertical="top"/>
      <protection/>
    </xf>
    <xf numFmtId="0" fontId="5" fillId="0" borderId="5" xfId="28" applyFont="1" applyBorder="1" applyAlignment="1">
      <alignment horizontal="justify" vertical="top" wrapText="1"/>
      <protection/>
    </xf>
    <xf numFmtId="0" fontId="5" fillId="0" borderId="6"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7" xfId="28" applyFont="1" applyBorder="1" applyAlignment="1">
      <alignment horizontal="justify" vertical="top"/>
      <protection/>
    </xf>
    <xf numFmtId="0" fontId="6" fillId="0" borderId="4"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9" fillId="0" borderId="0" xfId="0" applyNumberFormat="1" applyFont="1" applyAlignment="1">
      <alignment horizontal="left" vertical="top" shrinkToFit="1"/>
    </xf>
    <xf numFmtId="4" fontId="10" fillId="0" borderId="0" xfId="0" applyNumberFormat="1" applyFont="1" applyAlignment="1">
      <alignment horizontal="center" vertical="top" wrapText="1"/>
    </xf>
    <xf numFmtId="4" fontId="9" fillId="0" borderId="0" xfId="0" applyNumberFormat="1" applyFont="1" applyAlignment="1">
      <alignment horizontal="right" vertical="top" shrinkToFit="1"/>
    </xf>
    <xf numFmtId="49" fontId="9" fillId="0" borderId="0" xfId="0" applyNumberFormat="1" applyFont="1" applyAlignment="1">
      <alignment horizontal="justify" vertical="top" wrapText="1"/>
    </xf>
    <xf numFmtId="166" fontId="9"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166" fontId="8" fillId="0" borderId="0" xfId="0" applyNumberFormat="1" applyFont="1" applyAlignment="1">
      <alignment horizontal="right" vertical="top" wrapText="1"/>
    </xf>
    <xf numFmtId="0" fontId="6" fillId="0" borderId="0" xfId="28" applyFont="1" applyAlignment="1">
      <alignment horizontal="justify" vertical="top"/>
      <protection/>
    </xf>
    <xf numFmtId="0" fontId="8" fillId="0" borderId="0" xfId="28" applyFont="1" applyAlignment="1">
      <alignment horizontal="left" vertical="top"/>
      <protection/>
    </xf>
    <xf numFmtId="0" fontId="8" fillId="0" borderId="0" xfId="28" applyFont="1" applyAlignment="1">
      <alignment horizontal="justify" vertical="top"/>
      <protection/>
    </xf>
    <xf numFmtId="0" fontId="5" fillId="0" borderId="8" xfId="28" applyFont="1" applyBorder="1" applyAlignment="1">
      <alignment horizontal="center" vertical="top" wrapText="1"/>
      <protection/>
    </xf>
    <xf numFmtId="14" fontId="2" fillId="0" borderId="9" xfId="28" applyNumberFormat="1" applyFont="1" applyBorder="1" applyAlignment="1">
      <alignment horizontal="left" vertical="top" wrapText="1"/>
      <protection/>
    </xf>
    <xf numFmtId="14" fontId="2" fillId="0" borderId="8" xfId="28" applyNumberFormat="1" applyFont="1" applyBorder="1" applyAlignment="1">
      <alignment horizontal="left" vertical="top" wrapText="1"/>
      <protection/>
    </xf>
    <xf numFmtId="0" fontId="2" fillId="0" borderId="8" xfId="28" applyFont="1" applyBorder="1" applyAlignment="1">
      <alignment horizontal="left" vertical="top" wrapText="1"/>
      <protection/>
    </xf>
    <xf numFmtId="14" fontId="2" fillId="0" borderId="10"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9" fillId="0" borderId="0" xfId="0" applyNumberFormat="1" applyFont="1" applyAlignment="1">
      <alignment horizontal="center" vertical="top" wrapText="1"/>
    </xf>
    <xf numFmtId="0" fontId="0" fillId="0" borderId="0" xfId="0" applyAlignment="1">
      <alignment wrapText="1"/>
    </xf>
    <xf numFmtId="0" fontId="12" fillId="0" borderId="0" xfId="0" applyFont="1" applyAlignment="1">
      <alignment horizontal="justify" vertical="top"/>
    </xf>
    <xf numFmtId="4" fontId="12" fillId="0" borderId="0" xfId="0" applyNumberFormat="1" applyFont="1" applyAlignment="1">
      <alignment horizontal="center" vertical="top" wrapText="1"/>
    </xf>
    <xf numFmtId="168" fontId="13" fillId="0" borderId="0" xfId="0" applyNumberFormat="1" applyFont="1" applyAlignment="1">
      <alignment horizontal="right" vertical="top"/>
    </xf>
    <xf numFmtId="0" fontId="12" fillId="0" borderId="0" xfId="28" applyFont="1" applyAlignment="1">
      <alignment vertical="top"/>
      <protection/>
    </xf>
    <xf numFmtId="0" fontId="2" fillId="0" borderId="4" xfId="28" applyFont="1" applyBorder="1" applyAlignment="1">
      <alignment horizontal="left" vertical="top"/>
      <protection/>
    </xf>
    <xf numFmtId="0" fontId="2" fillId="0" borderId="5" xfId="28" applyFont="1" applyBorder="1" applyAlignment="1">
      <alignment horizontal="left" vertical="top"/>
      <protection/>
    </xf>
    <xf numFmtId="0" fontId="2" fillId="0" borderId="11"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4" xfId="28" applyFont="1" applyBorder="1" applyAlignment="1">
      <alignment vertical="top"/>
      <protection/>
    </xf>
    <xf numFmtId="0" fontId="5" fillId="0" borderId="5" xfId="28" applyFont="1" applyBorder="1" applyAlignment="1">
      <alignment vertical="top"/>
      <protection/>
    </xf>
    <xf numFmtId="0" fontId="5" fillId="0" borderId="11" xfId="28" applyFont="1" applyBorder="1" applyAlignment="1">
      <alignment vertical="top"/>
      <protection/>
    </xf>
    <xf numFmtId="0" fontId="15" fillId="3" borderId="0" xfId="23" applyFont="1" applyFill="1" applyAlignment="1">
      <alignment vertical="top"/>
      <protection/>
    </xf>
    <xf numFmtId="0" fontId="16" fillId="3" borderId="0" xfId="23" applyFont="1" applyFill="1" applyAlignment="1">
      <alignment horizontal="center" vertical="top"/>
      <protection/>
    </xf>
    <xf numFmtId="0" fontId="15" fillId="3" borderId="0" xfId="23" applyFont="1" applyFill="1" applyAlignment="1">
      <alignment horizontal="center" vertical="top"/>
      <protection/>
    </xf>
    <xf numFmtId="169" fontId="15" fillId="3" borderId="0" xfId="23" applyNumberFormat="1" applyFont="1" applyFill="1" applyAlignment="1">
      <alignment vertical="top"/>
      <protection/>
    </xf>
    <xf numFmtId="0" fontId="14" fillId="2" borderId="0" xfId="32" applyFont="1" applyFill="1" applyAlignment="1">
      <alignment horizontal="left" vertical="center" wrapText="1"/>
      <protection/>
    </xf>
    <xf numFmtId="168" fontId="14" fillId="2" borderId="0" xfId="32" applyNumberFormat="1" applyFont="1" applyFill="1" applyAlignment="1">
      <alignment horizontal="right" vertical="center" wrapText="1"/>
      <protection/>
    </xf>
    <xf numFmtId="0" fontId="17" fillId="0" borderId="0" xfId="23" applyFont="1" applyAlignment="1">
      <alignment horizontal="justify" vertical="top"/>
      <protection/>
    </xf>
    <xf numFmtId="0" fontId="18" fillId="0" borderId="0" xfId="23" applyFont="1" applyAlignment="1">
      <alignment horizontal="center" vertical="top" wrapText="1"/>
      <protection/>
    </xf>
    <xf numFmtId="4" fontId="18" fillId="0" borderId="0" xfId="23" applyNumberFormat="1" applyFont="1" applyAlignment="1">
      <alignment horizontal="right" vertical="top"/>
      <protection/>
    </xf>
    <xf numFmtId="168" fontId="17" fillId="0" borderId="0" xfId="20" applyNumberFormat="1" applyFont="1" applyAlignment="1">
      <alignment vertical="top"/>
    </xf>
    <xf numFmtId="167" fontId="12" fillId="0" borderId="0" xfId="23" applyNumberFormat="1" applyFont="1" applyAlignment="1">
      <alignment horizontal="left" vertical="top"/>
      <protection/>
    </xf>
    <xf numFmtId="0" fontId="12" fillId="0" borderId="0" xfId="23" applyFont="1" applyAlignment="1">
      <alignment horizontal="center" vertical="top"/>
      <protection/>
    </xf>
    <xf numFmtId="4" fontId="12" fillId="0" borderId="0" xfId="23" applyNumberFormat="1" applyFont="1" applyAlignment="1">
      <alignment vertical="top"/>
      <protection/>
    </xf>
    <xf numFmtId="168" fontId="12" fillId="0" borderId="0" xfId="29" applyNumberFormat="1" applyFont="1" applyBorder="1" applyAlignment="1" applyProtection="1">
      <alignment vertical="top"/>
      <protection/>
    </xf>
    <xf numFmtId="0" fontId="12" fillId="0" borderId="0" xfId="32" applyFont="1" applyAlignment="1">
      <alignment horizontal="justify" vertical="top"/>
      <protection/>
    </xf>
    <xf numFmtId="168" fontId="12" fillId="0" borderId="0" xfId="20" applyNumberFormat="1" applyFont="1" applyBorder="1" applyAlignment="1" applyProtection="1">
      <alignment vertical="top"/>
      <protection/>
    </xf>
    <xf numFmtId="0" fontId="19" fillId="0" borderId="0" xfId="28" applyFont="1" applyAlignment="1">
      <alignment horizontal="justify" vertical="top" wrapText="1"/>
      <protection/>
    </xf>
    <xf numFmtId="0" fontId="3" fillId="0" borderId="0" xfId="28" applyFont="1" applyAlignment="1">
      <alignment horizontal="center" vertical="top" wrapText="1"/>
      <protection/>
    </xf>
    <xf numFmtId="4" fontId="4" fillId="0" borderId="0" xfId="33" applyNumberFormat="1" applyFont="1" applyAlignment="1">
      <alignment horizontal="right" vertical="top" wrapText="1"/>
      <protection/>
    </xf>
    <xf numFmtId="168" fontId="4" fillId="0" borderId="0" xfId="29" applyNumberFormat="1" applyFont="1" applyBorder="1" applyAlignment="1" applyProtection="1">
      <alignment horizontal="right" vertical="top" wrapText="1"/>
      <protection/>
    </xf>
    <xf numFmtId="168" fontId="3" fillId="0" borderId="0" xfId="28" applyNumberFormat="1" applyFont="1" applyAlignment="1">
      <alignment horizontal="center" vertical="top" wrapText="1"/>
      <protection/>
    </xf>
    <xf numFmtId="166" fontId="19" fillId="0" borderId="0" xfId="0" applyNumberFormat="1" applyFont="1" applyAlignment="1">
      <alignment horizontal="right" vertical="top" wrapText="1"/>
    </xf>
    <xf numFmtId="0" fontId="12" fillId="0" borderId="0" xfId="32" applyFont="1" applyAlignment="1">
      <alignment horizontal="justify" vertical="top" wrapText="1"/>
      <protection/>
    </xf>
    <xf numFmtId="4" fontId="12" fillId="0" borderId="0" xfId="20" applyNumberFormat="1" applyFont="1" applyBorder="1" applyAlignment="1" applyProtection="1">
      <alignment vertical="top"/>
      <protection/>
    </xf>
    <xf numFmtId="0" fontId="5" fillId="0" borderId="4" xfId="28" applyFont="1" applyBorder="1" applyAlignment="1">
      <alignment horizontal="center" vertical="top"/>
      <protection/>
    </xf>
    <xf numFmtId="0" fontId="7" fillId="0" borderId="11" xfId="28" applyFont="1" applyBorder="1" applyAlignment="1">
      <alignment horizontal="center" vertical="top"/>
      <protection/>
    </xf>
    <xf numFmtId="0" fontId="5" fillId="0" borderId="11" xfId="28" applyFont="1" applyBorder="1" applyAlignment="1">
      <alignment horizontal="justify" vertical="top" wrapText="1"/>
      <protection/>
    </xf>
    <xf numFmtId="14" fontId="5" fillId="0" borderId="7" xfId="28" applyNumberFormat="1" applyFont="1" applyBorder="1" applyAlignment="1">
      <alignment horizontal="right" vertical="top"/>
      <protection/>
    </xf>
    <xf numFmtId="0" fontId="3" fillId="0" borderId="11" xfId="28" applyFont="1" applyBorder="1" applyAlignment="1">
      <alignment horizontal="justify" vertical="top"/>
      <protection/>
    </xf>
    <xf numFmtId="14" fontId="5" fillId="0" borderId="6"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4" fillId="2" borderId="0" xfId="32" applyFont="1" applyFill="1" applyAlignment="1">
      <alignment horizontal="center" vertical="center" wrapText="1"/>
      <protection/>
    </xf>
    <xf numFmtId="0" fontId="2" fillId="0" borderId="11" xfId="28" applyFont="1" applyBorder="1" applyAlignment="1">
      <alignment horizontal="justify" vertical="top"/>
      <protection/>
    </xf>
    <xf numFmtId="0" fontId="2" fillId="0" borderId="6" xfId="28" applyFont="1" applyBorder="1" applyAlignment="1">
      <alignment horizontal="center" vertical="top"/>
      <protection/>
    </xf>
    <xf numFmtId="0" fontId="2" fillId="0" borderId="0" xfId="28" applyFont="1" applyAlignment="1">
      <alignment horizontal="center" vertical="top"/>
      <protection/>
    </xf>
    <xf numFmtId="0" fontId="2" fillId="0" borderId="8"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10" xfId="28" applyFont="1" applyBorder="1" applyAlignment="1">
      <alignment horizontal="center" vertical="top"/>
      <protection/>
    </xf>
    <xf numFmtId="0" fontId="5" fillId="0" borderId="5" xfId="28" applyFont="1" applyBorder="1" applyAlignment="1">
      <alignment horizontal="center" vertical="top"/>
      <protection/>
    </xf>
    <xf numFmtId="0" fontId="5" fillId="0" borderId="11" xfId="28" applyFont="1" applyBorder="1" applyAlignment="1">
      <alignment horizontal="center" vertical="top"/>
      <protection/>
    </xf>
    <xf numFmtId="0" fontId="14" fillId="2" borderId="3" xfId="32" applyFont="1" applyFill="1" applyBorder="1" applyAlignment="1">
      <alignment horizontal="center" vertical="center" wrapText="1"/>
      <protection/>
    </xf>
    <xf numFmtId="0" fontId="14" fillId="2" borderId="2" xfId="32" applyFont="1" applyFill="1" applyBorder="1" applyAlignment="1">
      <alignment horizontal="center" vertical="center" wrapText="1"/>
      <protection/>
    </xf>
    <xf numFmtId="0" fontId="14" fillId="2" borderId="1" xfId="32" applyFont="1" applyFill="1" applyBorder="1" applyAlignment="1">
      <alignment horizontal="center" vertical="center" wrapText="1"/>
      <protection/>
    </xf>
  </cellXfs>
  <cellStyles count="20">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10" xfId="33"/>
  </cellStyles>
  <dxfs count="43">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sz val="11"/>
        <name val="Calibri"/>
        <color rgb="FF000000"/>
      </font>
    </dxf>
    <dxf>
      <font>
        <sz val="11"/>
        <name val="Calibri"/>
        <color rgb="FF000000"/>
      </font>
    </dxf>
    <dxf>
      <font>
        <sz val="11"/>
        <name val="Calibri"/>
        <color rgb="FF00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sz val="11"/>
        <name val="Calibri"/>
        <color rgb="FF000000"/>
      </font>
    </dxf>
    <dxf>
      <font>
        <sz val="11"/>
        <name val="Calibri"/>
        <color rgb="FF000000"/>
      </font>
    </dxf>
    <dxf>
      <font>
        <sz val="11"/>
        <name val="Calibri"/>
        <color rgb="FF00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xdr:col>
      <xdr:colOff>219075</xdr:colOff>
      <xdr:row>3</xdr:row>
      <xdr:rowOff>19050</xdr:rowOff>
    </xdr:from>
    <xdr:to>
      <xdr:col>2</xdr:col>
      <xdr:colOff>1128117</xdr:colOff>
      <xdr:row>8</xdr:row>
      <xdr:rowOff>23769</xdr:rowOff>
    </xdr:to>
    <xdr:pic>
      <xdr:nvPicPr>
        <xdr:cNvPr id="2" name="Imagen 1">
          <a:extLst>
            <a:ext uri="{FF2B5EF4-FFF2-40B4-BE49-F238E27FC236}">
              <a16:creationId xmlns:a16="http://schemas.microsoft.com/office/drawing/2014/main" id="{2f375534-6f0d-4f6f-91c6-cf1f73fff555}"/>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8</xdr:col>
      <xdr:colOff>58875</xdr:colOff>
      <xdr:row>3</xdr:row>
      <xdr:rowOff>171330</xdr:rowOff>
    </xdr:from>
    <xdr:to>
      <xdr:col>8</xdr:col>
      <xdr:colOff>1554300</xdr:colOff>
      <xdr:row>5</xdr:row>
      <xdr:rowOff>137512</xdr:rowOff>
    </xdr:to>
    <xdr:pic>
      <xdr:nvPicPr>
        <xdr:cNvPr id="3" name="Imagen 2">
          <a:extLst>
            <a:ext uri="{FF2B5EF4-FFF2-40B4-BE49-F238E27FC236}">
              <a16:creationId xmlns:a16="http://schemas.microsoft.com/office/drawing/2014/main" id="{8ac0007e-b7ff-4f6b-9068-e4751851293e}"/>
            </a:ext>
          </a:extLst>
        </xdr:cNvPr>
        <xdr:cNvPicPr>
          <a:picLocks noChangeAspect="1"/>
        </xdr:cNvPicPr>
      </xdr:nvPicPr>
      <xdr:blipFill>
        <a:blip r:embed="rId2"/>
        <a:stretch>
          <a:fillRect/>
        </a:stretch>
      </xdr:blipFill>
      <xdr:spPr>
        <a:xfrm>
          <a:off x="10077450" y="714375"/>
          <a:ext cx="1495425"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comments" Target="../comments1.xml"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AE9B25-0C48-4F7C-9F5A-98AE2DD5973C}">
  <sheetPr codeName="Hoja3">
    <pageSetUpPr fitToPage="1"/>
  </sheetPr>
  <dimension ref="C1:X127"/>
  <sheetViews>
    <sheetView showGridLines="0" tabSelected="1" view="pageBreakPreview" zoomScaleNormal="100" zoomScaleSheetLayoutView="100" workbookViewId="0" topLeftCell="C12">
      <selection pane="topLeft" activeCell="G17" sqref="G17"/>
    </sheetView>
  </sheetViews>
  <sheetFormatPr defaultColWidth="14.5942857142857" defaultRowHeight="14.25"/>
  <cols>
    <col min="1" max="2" width="0" hidden="1" customWidth="1"/>
    <col min="3" max="3" width="20.5714285714286" style="56" customWidth="1"/>
    <col min="4" max="4" width="57" style="9" customWidth="1"/>
    <col min="5" max="5" width="13.7142857142857" customWidth="1"/>
    <col min="6" max="6" width="15.1428571428571" customWidth="1"/>
    <col min="7" max="7" width="18" customWidth="1"/>
    <col min="8" max="8" width="25.8571428571429" style="44" customWidth="1"/>
    <col min="9" max="9" width="24.2857142857143" customWidth="1"/>
  </cols>
  <sheetData>
    <row r="1" spans="3:9" s="5" customFormat="1" ht="14.25">
      <c r="C1" s="49"/>
      <c r="D1" s="10" t="s">
        <v>0</v>
      </c>
      <c r="E1" s="84" t="s">
        <v>1</v>
      </c>
      <c r="F1" s="84"/>
      <c r="G1" s="84"/>
      <c r="H1" s="84"/>
      <c r="I1" s="57"/>
    </row>
    <row r="2" spans="3:9" s="5" customFormat="1" ht="14.25">
      <c r="C2" s="50"/>
      <c r="D2" s="11" t="s">
        <v>2</v>
      </c>
      <c r="E2" s="12"/>
      <c r="F2" s="13"/>
      <c r="G2" s="13"/>
      <c r="H2" s="36"/>
      <c r="I2" s="58"/>
    </row>
    <row r="3" spans="3:9" s="5" customFormat="1" ht="14.65" thickBot="1">
      <c r="C3" s="50"/>
      <c r="D3" s="14" t="s">
        <v>3</v>
      </c>
      <c r="E3" s="85" t="s">
        <v>34</v>
      </c>
      <c r="F3" s="85"/>
      <c r="G3" s="85"/>
      <c r="H3" s="85"/>
      <c r="I3" s="58"/>
    </row>
    <row r="4" spans="3:9" s="5" customFormat="1" ht="14.65" thickBot="1">
      <c r="C4" s="50"/>
      <c r="D4" s="86"/>
      <c r="E4" s="85"/>
      <c r="F4" s="85"/>
      <c r="G4" s="85"/>
      <c r="H4" s="85"/>
      <c r="I4" s="58"/>
    </row>
    <row r="5" spans="3:9" s="5" customFormat="1" ht="14.65" thickBot="1">
      <c r="C5" s="50"/>
      <c r="D5" s="86"/>
      <c r="E5" s="85"/>
      <c r="F5" s="85"/>
      <c r="G5" s="85"/>
      <c r="H5" s="85"/>
      <c r="I5" s="58"/>
    </row>
    <row r="6" spans="3:9" s="5" customFormat="1" ht="14.25">
      <c r="C6" s="50"/>
      <c r="D6" s="15" t="s">
        <v>4</v>
      </c>
      <c r="E6" s="87" t="s">
        <v>5</v>
      </c>
      <c r="F6" s="87"/>
      <c r="G6" s="87"/>
      <c r="H6" s="37"/>
      <c r="I6" s="58"/>
    </row>
    <row r="7" spans="3:9" s="5" customFormat="1" ht="14.65" thickBot="1">
      <c r="C7" s="50"/>
      <c r="D7" s="88" t="s">
        <v>35</v>
      </c>
      <c r="E7" s="89" t="s">
        <v>6</v>
      </c>
      <c r="F7" s="89"/>
      <c r="G7" s="89"/>
      <c r="H7" s="38"/>
      <c r="I7" s="58"/>
    </row>
    <row r="8" spans="3:9" s="5" customFormat="1" ht="14.65" thickBot="1">
      <c r="C8" s="50"/>
      <c r="D8" s="88"/>
      <c r="E8" s="89" t="s">
        <v>7</v>
      </c>
      <c r="F8" s="89"/>
      <c r="G8" s="89"/>
      <c r="H8" s="39"/>
      <c r="I8" s="58"/>
    </row>
    <row r="9" spans="3:9" s="5" customFormat="1" ht="14.65" thickBot="1">
      <c r="C9" s="50"/>
      <c r="D9" s="88"/>
      <c r="E9" s="90" t="s">
        <v>8</v>
      </c>
      <c r="F9" s="90"/>
      <c r="G9" s="90"/>
      <c r="H9" s="40"/>
      <c r="I9" s="59"/>
    </row>
    <row r="10" spans="3:9" s="5" customFormat="1" ht="14.25">
      <c r="C10" s="50"/>
      <c r="D10" s="10" t="s">
        <v>9</v>
      </c>
      <c r="E10" s="84" t="s">
        <v>10</v>
      </c>
      <c r="F10" s="84"/>
      <c r="G10" s="84"/>
      <c r="H10" s="84"/>
      <c r="I10" s="16" t="s">
        <v>11</v>
      </c>
    </row>
    <row r="11" spans="3:9" s="5" customFormat="1" ht="14.65" thickBot="1">
      <c r="C11" s="50"/>
      <c r="D11" s="92"/>
      <c r="E11" s="93"/>
      <c r="F11" s="94"/>
      <c r="G11" s="94"/>
      <c r="H11" s="95"/>
      <c r="I11" s="99"/>
    </row>
    <row r="12" spans="3:9" s="5" customFormat="1" ht="14.65" thickBot="1">
      <c r="C12" s="51"/>
      <c r="D12" s="92"/>
      <c r="E12" s="96"/>
      <c r="F12" s="97"/>
      <c r="G12" s="97"/>
      <c r="H12" s="98"/>
      <c r="I12" s="100"/>
    </row>
    <row r="13" spans="3:8" s="6" customFormat="1" ht="13.5" thickBot="1">
      <c r="C13" s="52"/>
      <c r="D13" s="17"/>
      <c r="F13" s="17"/>
      <c r="H13" s="41"/>
    </row>
    <row r="14" spans="3:9" s="5" customFormat="1" ht="14.65" thickBot="1">
      <c r="C14" s="101" t="s">
        <v>12</v>
      </c>
      <c r="D14" s="102"/>
      <c r="E14" s="102"/>
      <c r="F14" s="102"/>
      <c r="G14" s="102"/>
      <c r="H14" s="102"/>
      <c r="I14" s="103"/>
    </row>
    <row r="15" spans="3:9" s="5" customFormat="1" ht="14.65" thickBot="1">
      <c r="C15" s="53"/>
      <c r="D15" s="19"/>
      <c r="E15" s="18"/>
      <c r="F15" s="18"/>
      <c r="G15" s="18"/>
      <c r="H15" s="42"/>
      <c r="I15" s="18"/>
    </row>
    <row r="16" spans="3:9" s="7" customFormat="1" ht="28.9" thickBot="1">
      <c r="C16" s="4" t="s">
        <v>13</v>
      </c>
      <c r="D16" s="3" t="s">
        <v>14</v>
      </c>
      <c r="E16" s="3" t="s">
        <v>15</v>
      </c>
      <c r="F16" s="3" t="s">
        <v>16</v>
      </c>
      <c r="G16" s="3" t="s">
        <v>17</v>
      </c>
      <c r="H16" s="3" t="s">
        <v>18</v>
      </c>
      <c r="I16" s="2" t="s">
        <v>19</v>
      </c>
    </row>
    <row r="17" spans="3:9" s="6" customFormat="1" ht="45.75" customHeight="1">
      <c r="C17" s="54"/>
      <c r="D17" s="33" t="str">
        <f>+D7</f>
        <v>Construcción de entorno y andadores para puente peatonal ubicado sobre la carretera Ocotlán - Jamay, entre el Río Santiago y la Av. Francisco Zarco, en el municipio de Ocotlán, Jalisco.</v>
      </c>
      <c r="E17" s="20"/>
      <c r="F17" s="20"/>
      <c r="G17" s="20"/>
      <c r="H17" s="20"/>
      <c r="I17" s="21">
        <f>I18</f>
        <v>0</v>
      </c>
    </row>
    <row r="18" spans="3:9" s="6" customFormat="1" ht="15" customHeight="1">
      <c r="C18" s="34" t="s">
        <v>20</v>
      </c>
      <c r="D18" s="35" t="s">
        <v>37</v>
      </c>
      <c r="E18" s="20"/>
      <c r="F18" s="20"/>
      <c r="G18" s="20"/>
      <c r="H18" s="20"/>
      <c r="I18" s="32">
        <f>I19+I42+I50+I87+I93+I82</f>
        <v>0</v>
      </c>
    </row>
    <row r="19" spans="3:24" ht="14.25">
      <c r="C19" s="66" t="s">
        <v>30</v>
      </c>
      <c r="D19" s="66" t="s">
        <v>36</v>
      </c>
      <c r="E19" s="67"/>
      <c r="F19" s="68"/>
      <c r="G19" s="75"/>
      <c r="H19" s="46"/>
      <c r="I19" s="69">
        <f>I20+I26+I39</f>
        <v>0</v>
      </c>
      <c r="J19" s="6"/>
      <c r="K19" s="6"/>
      <c r="L19" s="6"/>
      <c r="M19" s="6"/>
      <c r="W19" s="28"/>
      <c r="X19" s="28"/>
    </row>
    <row r="20" spans="3:24" s="48" customFormat="1" ht="15" customHeight="1">
      <c r="C20" s="76" t="s">
        <v>38</v>
      </c>
      <c r="D20" s="76" t="s">
        <v>39</v>
      </c>
      <c r="E20" s="77"/>
      <c r="F20" s="78"/>
      <c r="G20" s="79"/>
      <c r="H20" s="80"/>
      <c r="I20" s="81">
        <f>SUM(I21:I25)</f>
        <v>0</v>
      </c>
      <c r="J20" s="6"/>
      <c r="K20" s="6"/>
      <c r="L20" s="6"/>
      <c r="M20" s="6"/>
      <c r="W20" s="28"/>
      <c r="X20" s="28"/>
    </row>
    <row r="21" spans="3:24" s="48" customFormat="1" ht="40.5">
      <c r="C21" s="70" t="s">
        <v>29</v>
      </c>
      <c r="D21" s="74" t="s">
        <v>40</v>
      </c>
      <c r="E21" s="71" t="s">
        <v>22</v>
      </c>
      <c r="F21" s="72">
        <v>2497.69</v>
      </c>
      <c r="G21" s="75"/>
      <c r="H21" s="46" t="str" cm="1">
        <f t="array" ref="H21">+numtext(G21)</f>
        <v>CERO PESOS 00/100 M.N.</v>
      </c>
      <c r="I21" s="47">
        <f>+ROUND(F21*G21,2)</f>
        <v>0</v>
      </c>
      <c r="J21" s="6"/>
      <c r="K21" s="6"/>
      <c r="L21" s="6"/>
      <c r="M21" s="6"/>
      <c r="W21" s="28"/>
      <c r="X21" s="28"/>
    </row>
    <row r="22" spans="3:24" s="48" customFormat="1" ht="40.5">
      <c r="C22" s="70" t="s">
        <v>97</v>
      </c>
      <c r="D22" s="74" t="s">
        <v>42</v>
      </c>
      <c r="E22" s="71" t="s">
        <v>21</v>
      </c>
      <c r="F22" s="72">
        <v>3</v>
      </c>
      <c r="G22" s="75"/>
      <c r="H22" s="46" t="str" cm="1">
        <f t="array" ref="H22">+numtext(G22)</f>
        <v>CERO PESOS 00/100 M.N.</v>
      </c>
      <c r="I22" s="47">
        <f t="shared" si="0" ref="I22:I25">+ROUND(F22*G22,2)</f>
        <v>0</v>
      </c>
      <c r="J22" s="6"/>
      <c r="K22" s="6"/>
      <c r="L22" s="6"/>
      <c r="M22" s="6"/>
      <c r="W22" s="28"/>
      <c r="X22" s="28"/>
    </row>
    <row r="23" spans="3:24" s="48" customFormat="1" ht="40.5">
      <c r="C23" s="70" t="s">
        <v>98</v>
      </c>
      <c r="D23" s="74" t="s">
        <v>43</v>
      </c>
      <c r="E23" s="71" t="s">
        <v>21</v>
      </c>
      <c r="F23" s="72">
        <v>3</v>
      </c>
      <c r="G23" s="75"/>
      <c r="H23" s="46" t="str" cm="1">
        <f t="array" ref="H23">+numtext(G23)</f>
        <v>CERO PESOS 00/100 M.N.</v>
      </c>
      <c r="I23" s="47">
        <f t="shared" si="0"/>
        <v>0</v>
      </c>
      <c r="J23" s="6"/>
      <c r="K23" s="6"/>
      <c r="L23" s="6"/>
      <c r="M23" s="6"/>
      <c r="W23" s="28"/>
      <c r="X23" s="28"/>
    </row>
    <row r="24" spans="3:24" s="48" customFormat="1" ht="30.4">
      <c r="C24" s="70" t="s">
        <v>99</v>
      </c>
      <c r="D24" s="74" t="s">
        <v>44</v>
      </c>
      <c r="E24" s="71" t="s">
        <v>21</v>
      </c>
      <c r="F24" s="72">
        <v>3</v>
      </c>
      <c r="G24" s="75"/>
      <c r="H24" s="46" t="str" cm="1">
        <f t="array" ref="H24">+numtext(G24)</f>
        <v>CERO PESOS 00/100 M.N.</v>
      </c>
      <c r="I24" s="47">
        <f t="shared" si="0"/>
        <v>0</v>
      </c>
      <c r="J24" s="6"/>
      <c r="K24" s="6"/>
      <c r="L24" s="6"/>
      <c r="M24" s="6"/>
      <c r="W24" s="28"/>
      <c r="X24" s="28"/>
    </row>
    <row r="25" spans="3:24" s="48" customFormat="1" ht="60.75">
      <c r="C25" s="70" t="s">
        <v>100</v>
      </c>
      <c r="D25" s="74" t="s">
        <v>45</v>
      </c>
      <c r="E25" s="71" t="s">
        <v>21</v>
      </c>
      <c r="F25" s="72">
        <v>2</v>
      </c>
      <c r="G25" s="75"/>
      <c r="H25" s="46" t="str" cm="1">
        <f t="array" ref="H25">+numtext(G25)</f>
        <v>CERO PESOS 00/100 M.N.</v>
      </c>
      <c r="I25" s="47">
        <f t="shared" si="0"/>
        <v>0</v>
      </c>
      <c r="J25" s="6"/>
      <c r="K25" s="6"/>
      <c r="L25" s="6"/>
      <c r="M25" s="6"/>
      <c r="W25" s="28"/>
      <c r="X25" s="28"/>
    </row>
    <row r="26" spans="3:24" s="48" customFormat="1" ht="13.15">
      <c r="C26" s="76" t="s">
        <v>92</v>
      </c>
      <c r="D26" s="76" t="s">
        <v>49</v>
      </c>
      <c r="E26" s="77"/>
      <c r="F26" s="78"/>
      <c r="G26" s="79"/>
      <c r="H26" s="80"/>
      <c r="I26" s="81">
        <f>SUM(I27:I38)</f>
        <v>0</v>
      </c>
      <c r="J26" s="6"/>
      <c r="K26" s="6"/>
      <c r="L26" s="6"/>
      <c r="M26" s="6"/>
      <c r="W26" s="28"/>
      <c r="X26" s="28"/>
    </row>
    <row r="27" spans="3:24" s="48" customFormat="1" ht="30.4">
      <c r="C27" s="70" t="s">
        <v>101</v>
      </c>
      <c r="D27" s="74" t="s">
        <v>50</v>
      </c>
      <c r="E27" s="71" t="s">
        <v>41</v>
      </c>
      <c r="F27" s="72">
        <v>61.83</v>
      </c>
      <c r="G27" s="75"/>
      <c r="H27" s="46" t="str" cm="1">
        <f t="array" ref="H27">+numtext(G27)</f>
        <v>CERO PESOS 00/100 M.N.</v>
      </c>
      <c r="I27" s="47">
        <f t="shared" si="1" ref="I27:I37">+ROUND(F27*G27,2)</f>
        <v>0</v>
      </c>
      <c r="J27" s="6"/>
      <c r="K27" s="6"/>
      <c r="L27" s="6"/>
      <c r="M27" s="6"/>
      <c r="W27" s="28"/>
      <c r="X27" s="28"/>
    </row>
    <row r="28" spans="3:24" s="48" customFormat="1" ht="40.5">
      <c r="C28" s="70" t="s">
        <v>102</v>
      </c>
      <c r="D28" s="74" t="s">
        <v>46</v>
      </c>
      <c r="E28" s="71" t="s">
        <v>41</v>
      </c>
      <c r="F28" s="72">
        <v>61.83</v>
      </c>
      <c r="G28" s="75"/>
      <c r="H28" s="46" t="str" cm="1">
        <f t="array" ref="H28">+numtext(G28)</f>
        <v>CERO PESOS 00/100 M.N.</v>
      </c>
      <c r="I28" s="47">
        <f t="shared" si="1"/>
        <v>0</v>
      </c>
      <c r="J28" s="6"/>
      <c r="K28" s="6"/>
      <c r="L28" s="6"/>
      <c r="M28" s="6"/>
      <c r="W28" s="28"/>
      <c r="X28" s="28"/>
    </row>
    <row r="29" spans="3:24" s="48" customFormat="1" ht="40.5">
      <c r="C29" s="70" t="s">
        <v>103</v>
      </c>
      <c r="D29" s="74" t="s">
        <v>47</v>
      </c>
      <c r="E29" s="71" t="s">
        <v>48</v>
      </c>
      <c r="F29" s="72">
        <v>1854.90</v>
      </c>
      <c r="G29" s="75"/>
      <c r="H29" s="46" t="str" cm="1">
        <f t="array" ref="H29">+numtext(G29)</f>
        <v>CERO PESOS 00/100 M.N.</v>
      </c>
      <c r="I29" s="47">
        <f t="shared" si="1"/>
        <v>0</v>
      </c>
      <c r="J29" s="6"/>
      <c r="K29" s="6"/>
      <c r="L29" s="6"/>
      <c r="M29" s="6"/>
      <c r="W29" s="28"/>
      <c r="X29" s="28"/>
    </row>
    <row r="30" spans="3:24" s="48" customFormat="1" ht="30.4">
      <c r="C30" s="70" t="s">
        <v>104</v>
      </c>
      <c r="D30" s="74" t="s">
        <v>51</v>
      </c>
      <c r="E30" s="71" t="s">
        <v>22</v>
      </c>
      <c r="F30" s="72">
        <v>1071.78</v>
      </c>
      <c r="G30" s="75"/>
      <c r="H30" s="46" t="str" cm="1">
        <f t="array" ref="H30">+numtext(G30)</f>
        <v>CERO PESOS 00/100 M.N.</v>
      </c>
      <c r="I30" s="47">
        <f t="shared" si="1"/>
        <v>0</v>
      </c>
      <c r="J30" s="6"/>
      <c r="K30" s="6"/>
      <c r="L30" s="6"/>
      <c r="M30" s="6"/>
      <c r="W30" s="28"/>
      <c r="X30" s="28"/>
    </row>
    <row r="31" spans="3:24" s="48" customFormat="1" ht="40.5">
      <c r="C31" s="70" t="s">
        <v>105</v>
      </c>
      <c r="D31" s="74" t="s">
        <v>171</v>
      </c>
      <c r="E31" s="71" t="s">
        <v>41</v>
      </c>
      <c r="F31" s="72">
        <v>46.37</v>
      </c>
      <c r="G31" s="75"/>
      <c r="H31" s="46" t="str" cm="1">
        <f t="array" ref="H31">+numtext(G31)</f>
        <v>CERO PESOS 00/100 M.N.</v>
      </c>
      <c r="I31" s="47">
        <f t="shared" si="1"/>
        <v>0</v>
      </c>
      <c r="J31" s="6"/>
      <c r="K31" s="6"/>
      <c r="L31" s="6"/>
      <c r="M31" s="6"/>
      <c r="W31" s="28"/>
      <c r="X31" s="28"/>
    </row>
    <row r="32" spans="3:24" s="48" customFormat="1" ht="40.5">
      <c r="C32" s="70" t="s">
        <v>106</v>
      </c>
      <c r="D32" s="74" t="s">
        <v>168</v>
      </c>
      <c r="E32" s="71" t="s">
        <v>41</v>
      </c>
      <c r="F32" s="72">
        <v>51.53</v>
      </c>
      <c r="G32" s="75"/>
      <c r="H32" s="46" t="str" cm="1">
        <f t="array" ref="H32">+numtext(G32)</f>
        <v>CERO PESOS 00/100 M.N.</v>
      </c>
      <c r="I32" s="47">
        <f t="shared" si="2" ref="I32">+ROUND(F32*G32,2)</f>
        <v>0</v>
      </c>
      <c r="J32" s="6"/>
      <c r="K32" s="6"/>
      <c r="L32" s="6"/>
      <c r="M32" s="6"/>
      <c r="W32" s="28"/>
      <c r="X32" s="28"/>
    </row>
    <row r="33" spans="3:24" s="48" customFormat="1" ht="101.25">
      <c r="C33" s="70" t="s">
        <v>107</v>
      </c>
      <c r="D33" s="74" t="s">
        <v>169</v>
      </c>
      <c r="E33" s="71" t="s">
        <v>23</v>
      </c>
      <c r="F33" s="72">
        <v>128.83</v>
      </c>
      <c r="G33" s="75"/>
      <c r="H33" s="46" t="str" cm="1">
        <f t="array" ref="H33">+numtext(G33)</f>
        <v>CERO PESOS 00/100 M.N.</v>
      </c>
      <c r="I33" s="47">
        <f t="shared" si="3" ref="I33">+ROUND(F33*G33,2)</f>
        <v>0</v>
      </c>
      <c r="J33" s="6"/>
      <c r="K33" s="6"/>
      <c r="L33" s="6"/>
      <c r="M33" s="6"/>
      <c r="W33" s="28"/>
      <c r="X33" s="28"/>
    </row>
    <row r="34" spans="3:24" s="48" customFormat="1" ht="50.65">
      <c r="C34" s="70" t="s">
        <v>108</v>
      </c>
      <c r="D34" s="74" t="s">
        <v>54</v>
      </c>
      <c r="E34" s="71" t="s">
        <v>22</v>
      </c>
      <c r="F34" s="72">
        <v>898.76</v>
      </c>
      <c r="G34" s="75"/>
      <c r="H34" s="46" t="str" cm="1">
        <f t="array" ref="H34">+numtext(G34)</f>
        <v>CERO PESOS 00/100 M.N.</v>
      </c>
      <c r="I34" s="47">
        <f t="shared" si="1"/>
        <v>0</v>
      </c>
      <c r="J34" s="6"/>
      <c r="K34" s="6"/>
      <c r="L34" s="6"/>
      <c r="M34" s="6"/>
      <c r="W34" s="28"/>
      <c r="X34" s="28"/>
    </row>
    <row r="35" spans="3:24" s="48" customFormat="1" ht="81">
      <c r="C35" s="70" t="s">
        <v>109</v>
      </c>
      <c r="D35" s="74" t="s">
        <v>180</v>
      </c>
      <c r="E35" s="71" t="s">
        <v>22</v>
      </c>
      <c r="F35" s="72">
        <v>141.82</v>
      </c>
      <c r="G35" s="75"/>
      <c r="H35" s="46" t="str" cm="1">
        <f t="array" ref="H35">+numtext(G35)</f>
        <v>CERO PESOS 00/100 M.N.</v>
      </c>
      <c r="I35" s="47">
        <f t="shared" si="1"/>
        <v>0</v>
      </c>
      <c r="J35" s="6"/>
      <c r="K35" s="6"/>
      <c r="L35" s="6"/>
      <c r="M35" s="6"/>
      <c r="W35" s="28"/>
      <c r="X35" s="28"/>
    </row>
    <row r="36" spans="3:24" s="48" customFormat="1" ht="50.65">
      <c r="C36" s="70" t="s">
        <v>110</v>
      </c>
      <c r="D36" s="74" t="s">
        <v>163</v>
      </c>
      <c r="E36" s="71" t="s">
        <v>21</v>
      </c>
      <c r="F36" s="72">
        <v>30</v>
      </c>
      <c r="G36" s="75"/>
      <c r="H36" s="46" t="str" cm="1">
        <f t="array" ref="H36">+numtext(G36)</f>
        <v>CERO PESOS 00/100 M.N.</v>
      </c>
      <c r="I36" s="47">
        <f t="shared" si="1"/>
        <v>0</v>
      </c>
      <c r="J36" s="6"/>
      <c r="K36" s="6"/>
      <c r="L36" s="6"/>
      <c r="M36" s="6"/>
      <c r="W36" s="28"/>
      <c r="X36" s="28"/>
    </row>
    <row r="37" spans="3:24" s="48" customFormat="1" ht="131.65">
      <c r="C37" s="70" t="s">
        <v>111</v>
      </c>
      <c r="D37" s="82" t="s">
        <v>183</v>
      </c>
      <c r="E37" s="71" t="s">
        <v>21</v>
      </c>
      <c r="F37" s="72">
        <v>7</v>
      </c>
      <c r="G37" s="75"/>
      <c r="H37" s="46" t="str" cm="1">
        <f t="array" ref="H37">+numtext(G37)</f>
        <v>CERO PESOS 00/100 M.N.</v>
      </c>
      <c r="I37" s="47">
        <f t="shared" si="1"/>
        <v>0</v>
      </c>
      <c r="J37" s="6"/>
      <c r="K37" s="6"/>
      <c r="L37" s="6"/>
      <c r="M37" s="6"/>
      <c r="W37" s="28"/>
      <c r="X37" s="28"/>
    </row>
    <row r="38" spans="3:24" s="48" customFormat="1" ht="70.9">
      <c r="C38" s="70" t="s">
        <v>112</v>
      </c>
      <c r="D38" s="82" t="s">
        <v>175</v>
      </c>
      <c r="E38" s="71" t="s">
        <v>21</v>
      </c>
      <c r="F38" s="72">
        <v>27</v>
      </c>
      <c r="G38" s="75"/>
      <c r="H38" s="46" t="str" cm="1">
        <f t="array" ref="H38">+numtext(G38)</f>
        <v>CERO PESOS 00/100 M.N.</v>
      </c>
      <c r="I38" s="47">
        <f t="shared" si="4" ref="I38">+ROUND(F38*G38,2)</f>
        <v>0</v>
      </c>
      <c r="J38" s="6"/>
      <c r="K38" s="6"/>
      <c r="L38" s="6"/>
      <c r="M38" s="6"/>
      <c r="W38" s="28"/>
      <c r="X38" s="28"/>
    </row>
    <row r="39" spans="3:24" s="48" customFormat="1" ht="13.15">
      <c r="C39" s="76" t="s">
        <v>93</v>
      </c>
      <c r="D39" s="76" t="s">
        <v>55</v>
      </c>
      <c r="E39" s="77"/>
      <c r="F39" s="78"/>
      <c r="G39" s="79"/>
      <c r="H39" s="80"/>
      <c r="I39" s="81">
        <f>SUM(I40:I41)</f>
        <v>0</v>
      </c>
      <c r="J39" s="6"/>
      <c r="K39" s="6"/>
      <c r="L39" s="6"/>
      <c r="M39" s="6"/>
      <c r="W39" s="28"/>
      <c r="X39" s="28"/>
    </row>
    <row r="40" spans="3:24" s="48" customFormat="1" ht="70.9">
      <c r="C40" s="70" t="s">
        <v>113</v>
      </c>
      <c r="D40" s="74" t="s">
        <v>56</v>
      </c>
      <c r="E40" s="71" t="s">
        <v>23</v>
      </c>
      <c r="F40" s="72">
        <v>426.60</v>
      </c>
      <c r="G40" s="75"/>
      <c r="H40" s="46" t="str" cm="1">
        <f t="array" ref="H40">+numtext(G40)</f>
        <v>CERO PESOS 00/100 M.N.</v>
      </c>
      <c r="I40" s="47">
        <f t="shared" si="5" ref="I40:I41">+ROUND(F40*G40,2)</f>
        <v>0</v>
      </c>
      <c r="J40" s="6"/>
      <c r="K40" s="6"/>
      <c r="L40" s="6"/>
      <c r="M40" s="6"/>
      <c r="W40" s="28"/>
      <c r="X40" s="28"/>
    </row>
    <row r="41" spans="3:24" s="48" customFormat="1" ht="60.75">
      <c r="C41" s="70" t="s">
        <v>114</v>
      </c>
      <c r="D41" s="82" t="s">
        <v>164</v>
      </c>
      <c r="E41" s="71" t="s">
        <v>23</v>
      </c>
      <c r="F41" s="72">
        <v>204.59</v>
      </c>
      <c r="G41" s="75"/>
      <c r="H41" s="46" t="str" cm="1">
        <f t="array" ref="H41">+numtext(G41)</f>
        <v>CERO PESOS 00/100 M.N.</v>
      </c>
      <c r="I41" s="47">
        <f t="shared" si="5"/>
        <v>0</v>
      </c>
      <c r="J41" s="6"/>
      <c r="K41" s="6"/>
      <c r="L41" s="6"/>
      <c r="M41" s="6"/>
      <c r="W41" s="28"/>
      <c r="X41" s="28"/>
    </row>
    <row r="42" spans="3:24" s="48" customFormat="1" ht="13.15">
      <c r="C42" s="66" t="s">
        <v>31</v>
      </c>
      <c r="D42" s="66" t="s">
        <v>57</v>
      </c>
      <c r="E42" s="67"/>
      <c r="F42" s="68"/>
      <c r="G42" s="75"/>
      <c r="H42" s="46"/>
      <c r="I42" s="69">
        <f>I43+I48</f>
        <v>0</v>
      </c>
      <c r="J42" s="6"/>
      <c r="K42" s="6"/>
      <c r="L42" s="6"/>
      <c r="M42" s="6"/>
      <c r="W42" s="28"/>
      <c r="X42" s="28"/>
    </row>
    <row r="43" spans="3:24" s="48" customFormat="1" ht="13.15">
      <c r="C43" s="76" t="s">
        <v>172</v>
      </c>
      <c r="D43" s="76" t="s">
        <v>59</v>
      </c>
      <c r="E43" s="77"/>
      <c r="F43" s="78"/>
      <c r="G43" s="79"/>
      <c r="H43" s="80"/>
      <c r="I43" s="81">
        <f>SUM(I44:I47)</f>
        <v>0</v>
      </c>
      <c r="J43" s="6"/>
      <c r="K43" s="6"/>
      <c r="L43" s="6"/>
      <c r="M43" s="6"/>
      <c r="W43" s="28"/>
      <c r="X43" s="28"/>
    </row>
    <row r="44" spans="3:24" s="48" customFormat="1" ht="50.65">
      <c r="C44" s="70" t="s">
        <v>115</v>
      </c>
      <c r="D44" s="74" t="s">
        <v>61</v>
      </c>
      <c r="E44" s="71" t="s">
        <v>21</v>
      </c>
      <c r="F44" s="72">
        <v>14</v>
      </c>
      <c r="G44" s="75"/>
      <c r="H44" s="46" t="str" cm="1">
        <f t="array" ref="H44">+numtext(G44)</f>
        <v>CERO PESOS 00/100 M.N.</v>
      </c>
      <c r="I44" s="47">
        <f t="shared" si="6" ref="I44:I47">+ROUND(F44*G44,2)</f>
        <v>0</v>
      </c>
      <c r="J44" s="6"/>
      <c r="K44" s="6"/>
      <c r="L44" s="6"/>
      <c r="M44" s="6"/>
      <c r="W44" s="28"/>
      <c r="X44" s="28"/>
    </row>
    <row r="45" spans="3:24" s="48" customFormat="1" ht="60.75">
      <c r="C45" s="70" t="s">
        <v>116</v>
      </c>
      <c r="D45" s="74" t="s">
        <v>63</v>
      </c>
      <c r="E45" s="71" t="s">
        <v>23</v>
      </c>
      <c r="F45" s="72">
        <v>684.41</v>
      </c>
      <c r="G45" s="75"/>
      <c r="H45" s="46" t="str" cm="1">
        <f t="array" ref="H45">+numtext(G45)</f>
        <v>CERO PESOS 00/100 M.N.</v>
      </c>
      <c r="I45" s="47">
        <f t="shared" si="6"/>
        <v>0</v>
      </c>
      <c r="J45" s="6"/>
      <c r="K45" s="6"/>
      <c r="L45" s="6"/>
      <c r="M45" s="6"/>
      <c r="W45" s="28"/>
      <c r="X45" s="28"/>
    </row>
    <row r="46" spans="3:24" s="48" customFormat="1" ht="70.9">
      <c r="C46" s="70" t="s">
        <v>117</v>
      </c>
      <c r="D46" s="74" t="s">
        <v>166</v>
      </c>
      <c r="E46" s="71" t="s">
        <v>22</v>
      </c>
      <c r="F46" s="72">
        <v>23.25</v>
      </c>
      <c r="G46" s="75"/>
      <c r="H46" s="46" t="str" cm="1">
        <f t="array" ref="H46">+numtext(G46)</f>
        <v>CERO PESOS 00/100 M.N.</v>
      </c>
      <c r="I46" s="47">
        <f t="shared" si="6"/>
        <v>0</v>
      </c>
      <c r="J46" s="6"/>
      <c r="K46" s="6"/>
      <c r="L46" s="6"/>
      <c r="M46" s="6"/>
      <c r="W46" s="28"/>
      <c r="X46" s="28"/>
    </row>
    <row r="47" spans="3:24" s="48" customFormat="1" ht="70.9">
      <c r="C47" s="70" t="s">
        <v>118</v>
      </c>
      <c r="D47" s="74" t="s">
        <v>167</v>
      </c>
      <c r="E47" s="71" t="s">
        <v>22</v>
      </c>
      <c r="F47" s="72">
        <v>25.62</v>
      </c>
      <c r="G47" s="75"/>
      <c r="H47" s="46" t="str" cm="1">
        <f t="array" ref="H47">+numtext(G47)</f>
        <v>CERO PESOS 00/100 M.N.</v>
      </c>
      <c r="I47" s="47">
        <f t="shared" si="6"/>
        <v>0</v>
      </c>
      <c r="J47" s="6"/>
      <c r="K47" s="6"/>
      <c r="L47" s="6"/>
      <c r="M47" s="6"/>
      <c r="W47" s="28"/>
      <c r="X47" s="28"/>
    </row>
    <row r="48" spans="3:24" s="48" customFormat="1" ht="13.15">
      <c r="C48" s="76" t="s">
        <v>173</v>
      </c>
      <c r="D48" s="76" t="s">
        <v>66</v>
      </c>
      <c r="E48" s="77"/>
      <c r="F48" s="78"/>
      <c r="G48" s="79"/>
      <c r="H48" s="80"/>
      <c r="I48" s="81">
        <f>SUM(I49:I49)</f>
        <v>0</v>
      </c>
      <c r="J48" s="6"/>
      <c r="K48" s="6"/>
      <c r="L48" s="6"/>
      <c r="M48" s="6"/>
      <c r="W48" s="28"/>
      <c r="X48" s="28"/>
    </row>
    <row r="49" spans="3:24" s="48" customFormat="1" ht="151.9">
      <c r="C49" s="70" t="s">
        <v>119</v>
      </c>
      <c r="D49" s="74" t="s">
        <v>67</v>
      </c>
      <c r="E49" s="71" t="s">
        <v>21</v>
      </c>
      <c r="F49" s="72">
        <v>4</v>
      </c>
      <c r="G49" s="75"/>
      <c r="H49" s="46" t="str" cm="1">
        <f t="array" ref="H49">+numtext(G49)</f>
        <v>CERO PESOS 00/100 M.N.</v>
      </c>
      <c r="I49" s="47">
        <f t="shared" si="7" ref="I49">+ROUND(F49*G49,2)</f>
        <v>0</v>
      </c>
      <c r="J49" s="6"/>
      <c r="K49" s="6"/>
      <c r="L49" s="6"/>
      <c r="M49" s="6"/>
      <c r="W49" s="28"/>
      <c r="X49" s="28"/>
    </row>
    <row r="50" spans="3:24" s="48" customFormat="1" ht="13.15">
      <c r="C50" s="66" t="s">
        <v>32</v>
      </c>
      <c r="D50" s="66" t="s">
        <v>68</v>
      </c>
      <c r="E50" s="67"/>
      <c r="F50" s="68"/>
      <c r="G50" s="75"/>
      <c r="H50" s="46"/>
      <c r="I50" s="69">
        <f>I51+I64</f>
        <v>0</v>
      </c>
      <c r="J50" s="6"/>
      <c r="K50" s="6"/>
      <c r="L50" s="6"/>
      <c r="M50" s="6"/>
      <c r="W50" s="28"/>
      <c r="X50" s="28"/>
    </row>
    <row r="51" spans="3:24" s="48" customFormat="1" ht="13.15">
      <c r="C51" s="76" t="s">
        <v>58</v>
      </c>
      <c r="D51" s="76" t="s">
        <v>69</v>
      </c>
      <c r="E51" s="77"/>
      <c r="F51" s="78"/>
      <c r="G51" s="79"/>
      <c r="H51" s="80"/>
      <c r="I51" s="81">
        <f>SUM(I52:I63)</f>
        <v>0</v>
      </c>
      <c r="J51" s="6"/>
      <c r="K51" s="6"/>
      <c r="L51" s="6"/>
      <c r="M51" s="6"/>
      <c r="W51" s="28"/>
      <c r="X51" s="28"/>
    </row>
    <row r="52" spans="3:24" s="48" customFormat="1" ht="50.65">
      <c r="C52" s="70" t="s">
        <v>120</v>
      </c>
      <c r="D52" s="74" t="s">
        <v>70</v>
      </c>
      <c r="E52" s="71" t="s">
        <v>23</v>
      </c>
      <c r="F52" s="72">
        <v>263.08</v>
      </c>
      <c r="G52" s="75"/>
      <c r="H52" s="46" t="str" cm="1">
        <f t="array" ref="H52">+numtext(G52)</f>
        <v>CERO PESOS 00/100 M.N.</v>
      </c>
      <c r="I52" s="47">
        <f t="shared" si="8" ref="I52:I63">+ROUND(F52*G52,2)</f>
        <v>0</v>
      </c>
      <c r="J52" s="6"/>
      <c r="K52" s="6"/>
      <c r="L52" s="6"/>
      <c r="M52" s="6"/>
      <c r="W52" s="28"/>
      <c r="X52" s="28"/>
    </row>
    <row r="53" spans="3:24" s="48" customFormat="1" ht="30.4">
      <c r="C53" s="70" t="s">
        <v>121</v>
      </c>
      <c r="D53" s="74" t="s">
        <v>50</v>
      </c>
      <c r="E53" s="71" t="s">
        <v>41</v>
      </c>
      <c r="F53" s="72">
        <v>126.27</v>
      </c>
      <c r="G53" s="75"/>
      <c r="H53" s="46" t="str" cm="1">
        <f t="array" ref="H53">+numtext(G53)</f>
        <v>CERO PESOS 00/100 M.N.</v>
      </c>
      <c r="I53" s="47">
        <f t="shared" si="8"/>
        <v>0</v>
      </c>
      <c r="J53" s="6"/>
      <c r="K53" s="6"/>
      <c r="L53" s="6"/>
      <c r="M53" s="6"/>
      <c r="W53" s="28"/>
      <c r="X53" s="28"/>
    </row>
    <row r="54" spans="3:24" s="48" customFormat="1" ht="40.5">
      <c r="C54" s="70" t="s">
        <v>122</v>
      </c>
      <c r="D54" s="74" t="s">
        <v>71</v>
      </c>
      <c r="E54" s="71" t="s">
        <v>23</v>
      </c>
      <c r="F54" s="72">
        <v>526.16</v>
      </c>
      <c r="G54" s="75"/>
      <c r="H54" s="46" t="str" cm="1">
        <f t="array" ref="H54">+numtext(G54)</f>
        <v>CERO PESOS 00/100 M.N.</v>
      </c>
      <c r="I54" s="47">
        <f t="shared" si="8"/>
        <v>0</v>
      </c>
      <c r="J54" s="6"/>
      <c r="K54" s="6"/>
      <c r="L54" s="6"/>
      <c r="M54" s="6"/>
      <c r="W54" s="28"/>
      <c r="X54" s="28"/>
    </row>
    <row r="55" spans="3:24" s="48" customFormat="1" ht="40.5">
      <c r="C55" s="70" t="s">
        <v>123</v>
      </c>
      <c r="D55" s="74" t="s">
        <v>72</v>
      </c>
      <c r="E55" s="71" t="s">
        <v>23</v>
      </c>
      <c r="F55" s="72">
        <v>263.08</v>
      </c>
      <c r="G55" s="75"/>
      <c r="H55" s="46" t="str" cm="1">
        <f t="array" ref="H55">+numtext(G55)</f>
        <v>CERO PESOS 00/100 M.N.</v>
      </c>
      <c r="I55" s="47">
        <f t="shared" si="8"/>
        <v>0</v>
      </c>
      <c r="J55" s="6"/>
      <c r="K55" s="6"/>
      <c r="L55" s="6"/>
      <c r="M55" s="6"/>
      <c r="W55" s="28"/>
      <c r="X55" s="28"/>
    </row>
    <row r="56" spans="3:24" s="48" customFormat="1" ht="30.4">
      <c r="C56" s="70" t="s">
        <v>124</v>
      </c>
      <c r="D56" s="74" t="s">
        <v>73</v>
      </c>
      <c r="E56" s="71" t="s">
        <v>23</v>
      </c>
      <c r="F56" s="72">
        <v>263.08</v>
      </c>
      <c r="G56" s="75"/>
      <c r="H56" s="46" t="str" cm="1">
        <f t="array" ref="H56">+numtext(G56)</f>
        <v>CERO PESOS 00/100 M.N.</v>
      </c>
      <c r="I56" s="47">
        <f t="shared" si="8"/>
        <v>0</v>
      </c>
      <c r="J56" s="6"/>
      <c r="K56" s="6"/>
      <c r="L56" s="6"/>
      <c r="M56" s="6"/>
      <c r="W56" s="28"/>
      <c r="X56" s="28"/>
    </row>
    <row r="57" spans="3:24" s="48" customFormat="1" ht="40.5">
      <c r="C57" s="70" t="s">
        <v>125</v>
      </c>
      <c r="D57" s="82" t="s">
        <v>176</v>
      </c>
      <c r="E57" s="71" t="s">
        <v>21</v>
      </c>
      <c r="F57" s="72">
        <v>14</v>
      </c>
      <c r="G57" s="75"/>
      <c r="H57" s="46" t="str" cm="1">
        <f t="array" ref="H57">+numtext(G57)</f>
        <v>CERO PESOS 00/100 M.N.</v>
      </c>
      <c r="I57" s="47">
        <f t="shared" si="9" ref="I57">+ROUND(F57*G57,2)</f>
        <v>0</v>
      </c>
      <c r="J57" s="6"/>
      <c r="K57" s="6"/>
      <c r="L57" s="6"/>
      <c r="M57" s="6"/>
      <c r="W57" s="28"/>
      <c r="X57" s="28"/>
    </row>
    <row r="58" spans="3:24" s="48" customFormat="1" ht="40.5">
      <c r="C58" s="70" t="s">
        <v>126</v>
      </c>
      <c r="D58" s="82" t="s">
        <v>177</v>
      </c>
      <c r="E58" s="71" t="s">
        <v>21</v>
      </c>
      <c r="F58" s="72">
        <v>7</v>
      </c>
      <c r="G58" s="75"/>
      <c r="H58" s="46" t="str" cm="1">
        <f t="array" ref="H58">+numtext(G58)</f>
        <v>CERO PESOS 00/100 M.N.</v>
      </c>
      <c r="I58" s="47">
        <f t="shared" si="10" ref="I58">+ROUND(F58*G58,2)</f>
        <v>0</v>
      </c>
      <c r="J58" s="6"/>
      <c r="K58" s="6"/>
      <c r="L58" s="6"/>
      <c r="M58" s="6"/>
      <c r="W58" s="28"/>
      <c r="X58" s="28"/>
    </row>
    <row r="59" spans="3:24" s="48" customFormat="1" ht="50.65">
      <c r="C59" s="70" t="s">
        <v>127</v>
      </c>
      <c r="D59" s="74" t="s">
        <v>74</v>
      </c>
      <c r="E59" s="71" t="s">
        <v>21</v>
      </c>
      <c r="F59" s="72">
        <v>21</v>
      </c>
      <c r="G59" s="75"/>
      <c r="H59" s="46" t="str" cm="1">
        <f t="array" ref="H59">+numtext(G59)</f>
        <v>CERO PESOS 00/100 M.N.</v>
      </c>
      <c r="I59" s="47">
        <f t="shared" si="8"/>
        <v>0</v>
      </c>
      <c r="J59" s="6"/>
      <c r="K59" s="6"/>
      <c r="L59" s="6"/>
      <c r="M59" s="6"/>
      <c r="W59" s="28"/>
      <c r="X59" s="28"/>
    </row>
    <row r="60" spans="3:24" s="48" customFormat="1" ht="30.4">
      <c r="C60" s="70" t="s">
        <v>128</v>
      </c>
      <c r="D60" s="74" t="s">
        <v>53</v>
      </c>
      <c r="E60" s="71" t="s">
        <v>41</v>
      </c>
      <c r="F60" s="72">
        <v>0.17</v>
      </c>
      <c r="G60" s="75"/>
      <c r="H60" s="46" t="str" cm="1">
        <f t="array" ref="H60">+numtext(G60)</f>
        <v>CERO PESOS 00/100 M.N.</v>
      </c>
      <c r="I60" s="47">
        <f t="shared" si="8"/>
        <v>0</v>
      </c>
      <c r="J60" s="6"/>
      <c r="K60" s="6"/>
      <c r="L60" s="6"/>
      <c r="M60" s="6"/>
      <c r="W60" s="28"/>
      <c r="X60" s="28"/>
    </row>
    <row r="61" spans="3:24" s="48" customFormat="1" ht="40.5">
      <c r="C61" s="70" t="s">
        <v>129</v>
      </c>
      <c r="D61" s="74" t="s">
        <v>52</v>
      </c>
      <c r="E61" s="71" t="s">
        <v>41</v>
      </c>
      <c r="F61" s="72">
        <v>126.27</v>
      </c>
      <c r="G61" s="75"/>
      <c r="H61" s="46" t="str" cm="1">
        <f t="array" ref="H61">+numtext(G61)</f>
        <v>CERO PESOS 00/100 M.N.</v>
      </c>
      <c r="I61" s="47">
        <f t="shared" si="8"/>
        <v>0</v>
      </c>
      <c r="J61" s="6"/>
      <c r="K61" s="6"/>
      <c r="L61" s="6"/>
      <c r="M61" s="6"/>
      <c r="W61" s="28"/>
      <c r="X61" s="28"/>
    </row>
    <row r="62" spans="3:24" s="48" customFormat="1" ht="40.5">
      <c r="C62" s="70" t="s">
        <v>130</v>
      </c>
      <c r="D62" s="74" t="s">
        <v>46</v>
      </c>
      <c r="E62" s="71" t="s">
        <v>41</v>
      </c>
      <c r="F62" s="72">
        <v>126.27</v>
      </c>
      <c r="G62" s="75"/>
      <c r="H62" s="46" t="str" cm="1">
        <f t="array" ref="H62">+numtext(G62)</f>
        <v>CERO PESOS 00/100 M.N.</v>
      </c>
      <c r="I62" s="47">
        <f t="shared" si="8"/>
        <v>0</v>
      </c>
      <c r="J62" s="6"/>
      <c r="K62" s="6"/>
      <c r="L62" s="6"/>
      <c r="M62" s="6"/>
      <c r="W62" s="28"/>
      <c r="X62" s="28"/>
    </row>
    <row r="63" spans="3:24" s="48" customFormat="1" ht="40.5">
      <c r="C63" s="70" t="s">
        <v>131</v>
      </c>
      <c r="D63" s="74" t="s">
        <v>47</v>
      </c>
      <c r="E63" s="71" t="s">
        <v>48</v>
      </c>
      <c r="F63" s="72">
        <v>3788.10</v>
      </c>
      <c r="G63" s="75"/>
      <c r="H63" s="46" t="str" cm="1">
        <f t="array" ref="H63">+numtext(G63)</f>
        <v>CERO PESOS 00/100 M.N.</v>
      </c>
      <c r="I63" s="47">
        <f t="shared" si="8"/>
        <v>0</v>
      </c>
      <c r="J63" s="6"/>
      <c r="K63" s="6"/>
      <c r="L63" s="6"/>
      <c r="M63" s="6"/>
      <c r="W63" s="28"/>
      <c r="X63" s="28"/>
    </row>
    <row r="64" spans="3:24" s="48" customFormat="1" ht="13.15">
      <c r="C64" s="76" t="s">
        <v>94</v>
      </c>
      <c r="D64" s="76" t="s">
        <v>75</v>
      </c>
      <c r="E64" s="77"/>
      <c r="F64" s="78"/>
      <c r="G64" s="79"/>
      <c r="H64" s="80"/>
      <c r="I64" s="81">
        <f>SUM(I65:I81)</f>
        <v>0</v>
      </c>
      <c r="J64" s="6"/>
      <c r="K64" s="6"/>
      <c r="L64" s="6"/>
      <c r="M64" s="6"/>
      <c r="W64" s="28"/>
      <c r="X64" s="28"/>
    </row>
    <row r="65" spans="3:24" s="48" customFormat="1" ht="60.75">
      <c r="C65" s="70" t="s">
        <v>132</v>
      </c>
      <c r="D65" s="82" t="s">
        <v>159</v>
      </c>
      <c r="E65" s="71" t="s">
        <v>21</v>
      </c>
      <c r="F65" s="72">
        <v>7</v>
      </c>
      <c r="G65" s="75"/>
      <c r="H65" s="46" t="str" cm="1">
        <f t="array" ref="H65">+numtext(G65)</f>
        <v>CERO PESOS 00/100 M.N.</v>
      </c>
      <c r="I65" s="47">
        <f t="shared" si="11" ref="I65:I81">+ROUND(F65*G65,2)</f>
        <v>0</v>
      </c>
      <c r="J65" s="6"/>
      <c r="K65" s="6"/>
      <c r="L65" s="6"/>
      <c r="M65" s="6"/>
      <c r="W65" s="28"/>
      <c r="X65" s="28"/>
    </row>
    <row r="66" spans="3:24" s="48" customFormat="1" ht="60.75">
      <c r="C66" s="70" t="s">
        <v>133</v>
      </c>
      <c r="D66" s="82" t="s">
        <v>162</v>
      </c>
      <c r="E66" s="71" t="s">
        <v>21</v>
      </c>
      <c r="F66" s="72">
        <v>14</v>
      </c>
      <c r="G66" s="75"/>
      <c r="H66" s="46" t="str" cm="1">
        <f t="array" ref="H66">+numtext(G66)</f>
        <v>CERO PESOS 00/100 M.N.</v>
      </c>
      <c r="I66" s="47">
        <f t="shared" si="12" ref="I66">+ROUND(F66*G66,2)</f>
        <v>0</v>
      </c>
      <c r="J66" s="6"/>
      <c r="K66" s="6"/>
      <c r="L66" s="6"/>
      <c r="M66" s="6"/>
      <c r="W66" s="28"/>
      <c r="X66" s="28"/>
    </row>
    <row r="67" spans="3:24" s="48" customFormat="1" ht="81">
      <c r="C67" s="70" t="s">
        <v>134</v>
      </c>
      <c r="D67" s="82" t="s">
        <v>160</v>
      </c>
      <c r="E67" s="71" t="s">
        <v>21</v>
      </c>
      <c r="F67" s="72">
        <v>7</v>
      </c>
      <c r="G67" s="75"/>
      <c r="H67" s="46" t="str" cm="1">
        <f t="array" ref="H67">+numtext(G67)</f>
        <v>CERO PESOS 00/100 M.N.</v>
      </c>
      <c r="I67" s="47">
        <f t="shared" si="11"/>
        <v>0</v>
      </c>
      <c r="J67" s="6"/>
      <c r="K67" s="6"/>
      <c r="L67" s="6"/>
      <c r="M67" s="6"/>
      <c r="W67" s="28"/>
      <c r="X67" s="28"/>
    </row>
    <row r="68" spans="3:24" s="48" customFormat="1" ht="60.75">
      <c r="C68" s="70" t="s">
        <v>135</v>
      </c>
      <c r="D68" s="82" t="s">
        <v>161</v>
      </c>
      <c r="E68" s="71" t="s">
        <v>21</v>
      </c>
      <c r="F68" s="72">
        <v>21</v>
      </c>
      <c r="G68" s="75"/>
      <c r="H68" s="46" t="str" cm="1">
        <f t="array" ref="H68">+numtext(G68)</f>
        <v>CERO PESOS 00/100 M.N.</v>
      </c>
      <c r="I68" s="47">
        <f t="shared" si="11"/>
        <v>0</v>
      </c>
      <c r="J68" s="6"/>
      <c r="K68" s="6"/>
      <c r="L68" s="6"/>
      <c r="M68" s="6"/>
      <c r="W68" s="28"/>
      <c r="X68" s="28"/>
    </row>
    <row r="69" spans="3:24" s="48" customFormat="1" ht="131.65">
      <c r="C69" s="70" t="s">
        <v>136</v>
      </c>
      <c r="D69" s="82" t="s">
        <v>155</v>
      </c>
      <c r="E69" s="71" t="s">
        <v>21</v>
      </c>
      <c r="F69" s="72">
        <v>21</v>
      </c>
      <c r="G69" s="75"/>
      <c r="H69" s="46" t="str" cm="1">
        <f t="array" ref="H69">+numtext(G69)</f>
        <v>CERO PESOS 00/100 M.N.</v>
      </c>
      <c r="I69" s="47">
        <f t="shared" si="11"/>
        <v>0</v>
      </c>
      <c r="J69" s="6"/>
      <c r="K69" s="6"/>
      <c r="L69" s="6"/>
      <c r="M69" s="6"/>
      <c r="W69" s="28"/>
      <c r="X69" s="28"/>
    </row>
    <row r="70" spans="3:24" s="48" customFormat="1" ht="91.15">
      <c r="C70" s="70" t="s">
        <v>137</v>
      </c>
      <c r="D70" s="82" t="s">
        <v>156</v>
      </c>
      <c r="E70" s="71" t="s">
        <v>21</v>
      </c>
      <c r="F70" s="72">
        <v>7</v>
      </c>
      <c r="G70" s="75"/>
      <c r="H70" s="46" t="str" cm="1">
        <f t="array" ref="H70">+numtext(G70)</f>
        <v>CERO PESOS 00/100 M.N.</v>
      </c>
      <c r="I70" s="47">
        <f t="shared" si="11"/>
        <v>0</v>
      </c>
      <c r="J70" s="6"/>
      <c r="K70" s="6"/>
      <c r="L70" s="6"/>
      <c r="M70" s="6"/>
      <c r="W70" s="28"/>
      <c r="X70" s="28"/>
    </row>
    <row r="71" spans="3:24" s="48" customFormat="1" ht="30.4">
      <c r="C71" s="70" t="s">
        <v>138</v>
      </c>
      <c r="D71" s="74" t="s">
        <v>76</v>
      </c>
      <c r="E71" s="71" t="s">
        <v>41</v>
      </c>
      <c r="F71" s="72">
        <v>0.08</v>
      </c>
      <c r="G71" s="75"/>
      <c r="H71" s="46" t="str" cm="1">
        <f t="array" ref="H71">+numtext(G71)</f>
        <v>CERO PESOS 00/100 M.N.</v>
      </c>
      <c r="I71" s="47">
        <f t="shared" si="11"/>
        <v>0</v>
      </c>
      <c r="J71" s="6"/>
      <c r="K71" s="6"/>
      <c r="L71" s="6"/>
      <c r="M71" s="6"/>
      <c r="W71" s="28"/>
      <c r="X71" s="28"/>
    </row>
    <row r="72" spans="3:24" s="48" customFormat="1" ht="40.5">
      <c r="C72" s="70" t="s">
        <v>139</v>
      </c>
      <c r="D72" s="74" t="s">
        <v>77</v>
      </c>
      <c r="E72" s="71" t="s">
        <v>23</v>
      </c>
      <c r="F72" s="72">
        <v>89.14</v>
      </c>
      <c r="G72" s="75"/>
      <c r="H72" s="46" t="str" cm="1">
        <f t="array" ref="H72">+numtext(G72)</f>
        <v>CERO PESOS 00/100 M.N.</v>
      </c>
      <c r="I72" s="47">
        <f t="shared" si="11"/>
        <v>0</v>
      </c>
      <c r="J72" s="6"/>
      <c r="K72" s="6"/>
      <c r="L72" s="6"/>
      <c r="M72" s="6"/>
      <c r="W72" s="28"/>
      <c r="X72" s="28"/>
    </row>
    <row r="73" spans="3:24" s="48" customFormat="1" ht="40.5">
      <c r="C73" s="70" t="s">
        <v>60</v>
      </c>
      <c r="D73" s="74" t="s">
        <v>78</v>
      </c>
      <c r="E73" s="71" t="s">
        <v>21</v>
      </c>
      <c r="F73" s="72">
        <v>14</v>
      </c>
      <c r="G73" s="75"/>
      <c r="H73" s="46" t="str" cm="1">
        <f t="array" ref="H73">+numtext(G73)</f>
        <v>CERO PESOS 00/100 M.N.</v>
      </c>
      <c r="I73" s="47">
        <f t="shared" si="11"/>
        <v>0</v>
      </c>
      <c r="J73" s="6"/>
      <c r="K73" s="6"/>
      <c r="L73" s="6"/>
      <c r="M73" s="6"/>
      <c r="W73" s="28"/>
      <c r="X73" s="28"/>
    </row>
    <row r="74" spans="3:24" s="48" customFormat="1" ht="20.25">
      <c r="C74" s="70" t="s">
        <v>62</v>
      </c>
      <c r="D74" s="74" t="s">
        <v>79</v>
      </c>
      <c r="E74" s="71" t="s">
        <v>21</v>
      </c>
      <c r="F74" s="72">
        <v>18</v>
      </c>
      <c r="G74" s="75"/>
      <c r="H74" s="46" t="str" cm="1">
        <f t="array" ref="H74">+numtext(G74)</f>
        <v>CERO PESOS 00/100 M.N.</v>
      </c>
      <c r="I74" s="47">
        <f t="shared" si="11"/>
        <v>0</v>
      </c>
      <c r="J74" s="6"/>
      <c r="K74" s="6"/>
      <c r="L74" s="6"/>
      <c r="M74" s="6"/>
      <c r="W74" s="28"/>
      <c r="X74" s="28"/>
    </row>
    <row r="75" spans="3:24" s="48" customFormat="1" ht="40.5">
      <c r="C75" s="70" t="s">
        <v>64</v>
      </c>
      <c r="D75" s="74" t="s">
        <v>80</v>
      </c>
      <c r="E75" s="71" t="s">
        <v>81</v>
      </c>
      <c r="F75" s="72">
        <v>34</v>
      </c>
      <c r="G75" s="75"/>
      <c r="H75" s="46" t="str" cm="1">
        <f t="array" ref="H75">+numtext(G75)</f>
        <v>CERO PESOS 00/100 M.N.</v>
      </c>
      <c r="I75" s="47">
        <f t="shared" si="11"/>
        <v>0</v>
      </c>
      <c r="J75" s="6"/>
      <c r="K75" s="6"/>
      <c r="L75" s="6"/>
      <c r="M75" s="6"/>
      <c r="W75" s="28"/>
      <c r="X75" s="28"/>
    </row>
    <row r="76" spans="3:24" s="48" customFormat="1" ht="40.5">
      <c r="C76" s="70" t="s">
        <v>65</v>
      </c>
      <c r="D76" s="74" t="s">
        <v>82</v>
      </c>
      <c r="E76" s="71" t="s">
        <v>81</v>
      </c>
      <c r="F76" s="72">
        <v>17</v>
      </c>
      <c r="G76" s="75"/>
      <c r="H76" s="46" t="str" cm="1">
        <f t="array" ref="H76">+numtext(G76)</f>
        <v>CERO PESOS 00/100 M.N.</v>
      </c>
      <c r="I76" s="47">
        <f t="shared" si="11"/>
        <v>0</v>
      </c>
      <c r="J76" s="6"/>
      <c r="K76" s="6"/>
      <c r="L76" s="6"/>
      <c r="M76" s="6"/>
      <c r="W76" s="28"/>
      <c r="X76" s="28"/>
    </row>
    <row r="77" spans="3:24" s="48" customFormat="1" ht="50.65">
      <c r="C77" s="70" t="s">
        <v>140</v>
      </c>
      <c r="D77" s="74" t="s">
        <v>83</v>
      </c>
      <c r="E77" s="71" t="s">
        <v>21</v>
      </c>
      <c r="F77" s="72">
        <v>7</v>
      </c>
      <c r="G77" s="75"/>
      <c r="H77" s="46" t="str" cm="1">
        <f t="array" ref="H77">+numtext(G77)</f>
        <v>CERO PESOS 00/100 M.N.</v>
      </c>
      <c r="I77" s="47">
        <f t="shared" si="11"/>
        <v>0</v>
      </c>
      <c r="J77" s="6"/>
      <c r="K77" s="6"/>
      <c r="L77" s="6"/>
      <c r="M77" s="6"/>
      <c r="W77" s="28"/>
      <c r="X77" s="28"/>
    </row>
    <row r="78" spans="3:24" s="48" customFormat="1" ht="40.5">
      <c r="C78" s="70" t="s">
        <v>141</v>
      </c>
      <c r="D78" s="74" t="s">
        <v>84</v>
      </c>
      <c r="E78" s="71" t="s">
        <v>21</v>
      </c>
      <c r="F78" s="72">
        <v>1</v>
      </c>
      <c r="G78" s="75"/>
      <c r="H78" s="46" t="str" cm="1">
        <f t="array" ref="H78">+numtext(G78)</f>
        <v>CERO PESOS 00/100 M.N.</v>
      </c>
      <c r="I78" s="47">
        <f t="shared" si="11"/>
        <v>0</v>
      </c>
      <c r="J78" s="6"/>
      <c r="K78" s="6"/>
      <c r="L78" s="6"/>
      <c r="M78" s="6"/>
      <c r="W78" s="28"/>
      <c r="X78" s="28"/>
    </row>
    <row r="79" spans="3:24" s="48" customFormat="1" ht="81">
      <c r="C79" s="70" t="s">
        <v>142</v>
      </c>
      <c r="D79" s="74" t="s">
        <v>85</v>
      </c>
      <c r="E79" s="71" t="s">
        <v>21</v>
      </c>
      <c r="F79" s="72">
        <v>1</v>
      </c>
      <c r="G79" s="75"/>
      <c r="H79" s="46" t="str" cm="1">
        <f t="array" ref="H79">+numtext(G79)</f>
        <v>CERO PESOS 00/100 M.N.</v>
      </c>
      <c r="I79" s="47">
        <f t="shared" si="11"/>
        <v>0</v>
      </c>
      <c r="J79" s="6"/>
      <c r="K79" s="6"/>
      <c r="L79" s="6"/>
      <c r="M79" s="6"/>
      <c r="W79" s="28"/>
      <c r="X79" s="28"/>
    </row>
    <row r="80" spans="3:24" s="48" customFormat="1" ht="20.25">
      <c r="C80" s="70" t="s">
        <v>143</v>
      </c>
      <c r="D80" s="74" t="s">
        <v>86</v>
      </c>
      <c r="E80" s="71" t="s">
        <v>21</v>
      </c>
      <c r="F80" s="72">
        <v>1</v>
      </c>
      <c r="G80" s="75"/>
      <c r="H80" s="46" t="str" cm="1">
        <f t="array" ref="H80">+numtext(G80)</f>
        <v>CERO PESOS 00/100 M.N.</v>
      </c>
      <c r="I80" s="47">
        <f t="shared" si="11"/>
        <v>0</v>
      </c>
      <c r="J80" s="6"/>
      <c r="K80" s="6"/>
      <c r="L80" s="6"/>
      <c r="M80" s="6"/>
      <c r="W80" s="28"/>
      <c r="X80" s="28"/>
    </row>
    <row r="81" spans="3:24" s="48" customFormat="1" ht="20.25">
      <c r="C81" s="70" t="s">
        <v>144</v>
      </c>
      <c r="D81" s="74" t="s">
        <v>87</v>
      </c>
      <c r="E81" s="71" t="s">
        <v>21</v>
      </c>
      <c r="F81" s="72">
        <v>1</v>
      </c>
      <c r="G81" s="75"/>
      <c r="H81" s="46" t="str" cm="1">
        <f t="array" ref="H81">+numtext(G81)</f>
        <v>CERO PESOS 00/100 M.N.</v>
      </c>
      <c r="I81" s="47">
        <f t="shared" si="11"/>
        <v>0</v>
      </c>
      <c r="J81" s="6"/>
      <c r="K81" s="6"/>
      <c r="L81" s="6"/>
      <c r="M81" s="6"/>
      <c r="W81" s="28"/>
      <c r="X81" s="28"/>
    </row>
    <row r="82" spans="3:24" s="48" customFormat="1" ht="13.15">
      <c r="C82" s="66" t="s">
        <v>33</v>
      </c>
      <c r="D82" s="66" t="s">
        <v>153</v>
      </c>
      <c r="E82" s="67"/>
      <c r="F82" s="68"/>
      <c r="G82" s="75"/>
      <c r="H82" s="46"/>
      <c r="I82" s="69">
        <f>SUM(I83:I86)</f>
        <v>0</v>
      </c>
      <c r="J82" s="6"/>
      <c r="K82" s="6"/>
      <c r="L82" s="6"/>
      <c r="M82" s="6"/>
      <c r="W82" s="28"/>
      <c r="X82" s="28"/>
    </row>
    <row r="83" spans="3:24" s="48" customFormat="1" ht="81">
      <c r="C83" s="70" t="s">
        <v>145</v>
      </c>
      <c r="D83" s="74" t="s">
        <v>154</v>
      </c>
      <c r="E83" s="71" t="s">
        <v>21</v>
      </c>
      <c r="F83" s="72">
        <v>20</v>
      </c>
      <c r="G83" s="75"/>
      <c r="H83" s="46" t="str" cm="1">
        <f t="array" ref="H83">+numtext(G83)</f>
        <v>CERO PESOS 00/100 M.N.</v>
      </c>
      <c r="I83" s="47">
        <f t="shared" si="13" ref="I83">+ROUND(F83*G83,2)</f>
        <v>0</v>
      </c>
      <c r="J83" s="6"/>
      <c r="K83" s="6"/>
      <c r="L83" s="6"/>
      <c r="M83" s="6"/>
      <c r="W83" s="28"/>
      <c r="X83" s="28"/>
    </row>
    <row r="84" spans="3:24" s="48" customFormat="1" ht="70.9">
      <c r="C84" s="70" t="s">
        <v>146</v>
      </c>
      <c r="D84" s="82" t="s">
        <v>157</v>
      </c>
      <c r="E84" s="71" t="s">
        <v>21</v>
      </c>
      <c r="F84" s="72">
        <v>2</v>
      </c>
      <c r="G84" s="75"/>
      <c r="H84" s="46" t="str" cm="1">
        <f t="array" ref="H84">+numtext(G84)</f>
        <v>CERO PESOS 00/100 M.N.</v>
      </c>
      <c r="I84" s="47">
        <f t="shared" si="14" ref="I84">+ROUND(F84*G84,2)</f>
        <v>0</v>
      </c>
      <c r="J84" s="6"/>
      <c r="K84" s="6"/>
      <c r="L84" s="6"/>
      <c r="M84" s="6"/>
      <c r="W84" s="28"/>
      <c r="X84" s="28"/>
    </row>
    <row r="85" spans="3:24" s="48" customFormat="1" ht="30.4">
      <c r="C85" s="70" t="s">
        <v>147</v>
      </c>
      <c r="D85" s="82" t="s">
        <v>158</v>
      </c>
      <c r="E85" s="71" t="s">
        <v>22</v>
      </c>
      <c r="F85" s="72">
        <v>821.07</v>
      </c>
      <c r="G85" s="75"/>
      <c r="H85" s="46" t="str" cm="1">
        <f t="array" ref="H85">+numtext(G85)</f>
        <v>CERO PESOS 00/100 M.N.</v>
      </c>
      <c r="I85" s="47">
        <f t="shared" si="15" ref="I85">+ROUND(F85*G85,2)</f>
        <v>0</v>
      </c>
      <c r="J85" s="6"/>
      <c r="K85" s="6"/>
      <c r="L85" s="6"/>
      <c r="M85" s="6"/>
      <c r="W85" s="28"/>
      <c r="X85" s="28"/>
    </row>
    <row r="86" spans="3:24" s="48" customFormat="1" ht="60.75">
      <c r="C86" s="70" t="s">
        <v>181</v>
      </c>
      <c r="D86" s="82" t="s">
        <v>174</v>
      </c>
      <c r="E86" s="71" t="s">
        <v>21</v>
      </c>
      <c r="F86" s="72">
        <v>2</v>
      </c>
      <c r="G86" s="75"/>
      <c r="H86" s="46" t="str" cm="1">
        <f t="array" ref="H86">+numtext(G86)</f>
        <v>CERO PESOS 00/100 M.N.</v>
      </c>
      <c r="I86" s="47">
        <f t="shared" si="16" ref="I86">+ROUND(F86*G86,2)</f>
        <v>0</v>
      </c>
      <c r="J86" s="6"/>
      <c r="K86" s="6"/>
      <c r="L86" s="6"/>
      <c r="M86" s="6"/>
      <c r="W86" s="28"/>
      <c r="X86" s="28"/>
    </row>
    <row r="87" spans="3:24" s="48" customFormat="1" ht="13.15">
      <c r="C87" s="66" t="s">
        <v>95</v>
      </c>
      <c r="D87" s="66" t="s">
        <v>88</v>
      </c>
      <c r="E87" s="67"/>
      <c r="F87" s="68"/>
      <c r="G87" s="75"/>
      <c r="H87" s="46"/>
      <c r="I87" s="69">
        <f>SUM(I88:I92)</f>
        <v>0</v>
      </c>
      <c r="J87" s="6"/>
      <c r="K87" s="6"/>
      <c r="L87" s="6"/>
      <c r="M87" s="6"/>
      <c r="W87" s="28"/>
      <c r="X87" s="28"/>
    </row>
    <row r="88" spans="3:24" s="48" customFormat="1" ht="40.5">
      <c r="C88" s="70" t="s">
        <v>148</v>
      </c>
      <c r="D88" s="74" t="s">
        <v>178</v>
      </c>
      <c r="E88" s="71" t="s">
        <v>21</v>
      </c>
      <c r="F88" s="72">
        <v>23</v>
      </c>
      <c r="G88" s="83"/>
      <c r="H88" s="46" t="str" cm="1">
        <f t="array" ref="H88">+numtext(G88)</f>
        <v>CERO PESOS 00/100 M.N.</v>
      </c>
      <c r="I88" s="47">
        <f t="shared" si="17" ref="I88:I92">+ROUND(F88*G88,2)</f>
        <v>0</v>
      </c>
      <c r="J88" s="6"/>
      <c r="K88" s="6"/>
      <c r="L88" s="6"/>
      <c r="M88" s="6"/>
      <c r="W88" s="28"/>
      <c r="X88" s="28"/>
    </row>
    <row r="89" spans="3:24" s="48" customFormat="1" ht="50.65">
      <c r="C89" s="70" t="s">
        <v>149</v>
      </c>
      <c r="D89" s="74" t="s">
        <v>179</v>
      </c>
      <c r="E89" s="71" t="s">
        <v>21</v>
      </c>
      <c r="F89" s="72">
        <v>20</v>
      </c>
      <c r="G89" s="83"/>
      <c r="H89" s="46" t="str" cm="1">
        <f t="array" ref="H89">+numtext(G89)</f>
        <v>CERO PESOS 00/100 M.N.</v>
      </c>
      <c r="I89" s="47">
        <f t="shared" si="18" ref="I89">+ROUND(F89*G89,2)</f>
        <v>0</v>
      </c>
      <c r="J89" s="6"/>
      <c r="K89" s="6"/>
      <c r="L89" s="6"/>
      <c r="M89" s="6"/>
      <c r="W89" s="28"/>
      <c r="X89" s="28"/>
    </row>
    <row r="90" spans="3:24" s="48" customFormat="1" ht="30.4">
      <c r="C90" s="70" t="s">
        <v>150</v>
      </c>
      <c r="D90" s="74" t="s">
        <v>170</v>
      </c>
      <c r="E90" s="71" t="s">
        <v>41</v>
      </c>
      <c r="F90" s="72">
        <v>1.37</v>
      </c>
      <c r="G90" s="83"/>
      <c r="H90" s="46" t="str" cm="1">
        <f t="array" ref="H90">+numtext(G90)</f>
        <v>CERO PESOS 00/100 M.N.</v>
      </c>
      <c r="I90" s="47">
        <f t="shared" si="19" ref="I90">+ROUND(F90*G90,2)</f>
        <v>0</v>
      </c>
      <c r="J90" s="6"/>
      <c r="K90" s="6"/>
      <c r="L90" s="6"/>
      <c r="M90" s="6"/>
      <c r="W90" s="28"/>
      <c r="X90" s="28"/>
    </row>
    <row r="91" spans="3:24" s="48" customFormat="1" ht="34.9" customHeight="1">
      <c r="C91" s="70" t="s">
        <v>151</v>
      </c>
      <c r="D91" s="74" t="s">
        <v>89</v>
      </c>
      <c r="E91" s="71" t="s">
        <v>41</v>
      </c>
      <c r="F91" s="72">
        <v>131.89</v>
      </c>
      <c r="G91" s="83"/>
      <c r="H91" s="46" t="str" cm="1">
        <f t="array" ref="H91">+numtext(G91)</f>
        <v>CERO PESOS 00/100 M.N.</v>
      </c>
      <c r="I91" s="47">
        <f t="shared" si="17"/>
        <v>0</v>
      </c>
      <c r="J91" s="6"/>
      <c r="K91" s="6"/>
      <c r="L91" s="6"/>
      <c r="M91" s="6"/>
      <c r="W91" s="28"/>
      <c r="X91" s="28"/>
    </row>
    <row r="92" spans="3:24" s="48" customFormat="1" ht="30.4">
      <c r="C92" s="70" t="s">
        <v>152</v>
      </c>
      <c r="D92" s="74" t="s">
        <v>165</v>
      </c>
      <c r="E92" s="71" t="s">
        <v>22</v>
      </c>
      <c r="F92" s="72">
        <v>1318.99</v>
      </c>
      <c r="G92" s="83"/>
      <c r="H92" s="46" t="str" cm="1">
        <f t="array" ref="H92">+numtext(G92)</f>
        <v>CERO PESOS 00/100 M.N.</v>
      </c>
      <c r="I92" s="47">
        <f t="shared" si="17"/>
        <v>0</v>
      </c>
      <c r="J92" s="6"/>
      <c r="K92" s="6"/>
      <c r="L92" s="6"/>
      <c r="M92" s="6"/>
      <c r="W92" s="28"/>
      <c r="X92" s="28"/>
    </row>
    <row r="93" spans="3:24" s="48" customFormat="1" ht="13.15">
      <c r="C93" s="66" t="s">
        <v>96</v>
      </c>
      <c r="D93" s="66" t="s">
        <v>90</v>
      </c>
      <c r="E93" s="67"/>
      <c r="F93" s="68"/>
      <c r="G93" s="75"/>
      <c r="H93" s="46"/>
      <c r="I93" s="69">
        <f>SUM(I94)</f>
        <v>0</v>
      </c>
      <c r="J93" s="6"/>
      <c r="K93" s="6"/>
      <c r="L93" s="6"/>
      <c r="M93" s="6"/>
      <c r="W93" s="28"/>
      <c r="X93" s="28"/>
    </row>
    <row r="94" spans="3:24" s="48" customFormat="1" ht="20.25">
      <c r="C94" s="70" t="s">
        <v>182</v>
      </c>
      <c r="D94" s="74" t="s">
        <v>91</v>
      </c>
      <c r="E94" s="71" t="s">
        <v>22</v>
      </c>
      <c r="F94" s="72">
        <v>2497.69</v>
      </c>
      <c r="G94" s="83"/>
      <c r="H94" s="46" t="str" cm="1">
        <f t="array" ref="H94">+numtext(G94)</f>
        <v>CERO PESOS 00/100 M.N.</v>
      </c>
      <c r="I94" s="47">
        <f>+ROUND(F94*G94,2)</f>
        <v>0</v>
      </c>
      <c r="J94" s="6"/>
      <c r="K94" s="6"/>
      <c r="L94" s="6"/>
      <c r="M94" s="6"/>
      <c r="W94" s="28"/>
      <c r="X94" s="28"/>
    </row>
    <row r="95" spans="3:9" s="48" customFormat="1" ht="12" customHeight="1">
      <c r="C95" s="70"/>
      <c r="D95" s="45"/>
      <c r="E95" s="71"/>
      <c r="F95" s="72"/>
      <c r="G95" s="73"/>
      <c r="H95" s="46"/>
      <c r="I95" s="47"/>
    </row>
    <row r="96" spans="3:9" ht="15.75">
      <c r="C96" s="60"/>
      <c r="D96" s="61" t="s">
        <v>24</v>
      </c>
      <c r="E96" s="62"/>
      <c r="F96" s="63"/>
      <c r="G96" s="60"/>
      <c r="H96" s="60"/>
      <c r="I96" s="60"/>
    </row>
    <row r="97" spans="3:9" s="6" customFormat="1" ht="13.15">
      <c r="C97" s="55"/>
      <c r="D97" s="31"/>
      <c r="E97" s="27"/>
      <c r="F97" s="28"/>
      <c r="G97" s="29"/>
      <c r="H97" s="43"/>
      <c r="I97" s="30"/>
    </row>
    <row r="98" spans="3:9" s="8" customFormat="1" ht="47.25" customHeight="1">
      <c r="C98" s="54"/>
      <c r="D98" s="33" t="str">
        <f>D17</f>
        <v>Construcción de entorno y andadores para puente peatonal ubicado sobre la carretera Ocotlán - Jamay, entre el Río Santiago y la Av. Francisco Zarco, en el municipio de Ocotlán, Jalisco.</v>
      </c>
      <c r="E98"/>
      <c r="F98"/>
      <c r="G98"/>
      <c r="H98"/>
      <c r="I98" s="21">
        <f>I17</f>
        <v>0</v>
      </c>
    </row>
    <row r="99" spans="3:9" s="8" customFormat="1" ht="14.25">
      <c r="C99" s="34" t="s">
        <v>20</v>
      </c>
      <c r="D99" s="35" t="s">
        <v>37</v>
      </c>
      <c r="E99"/>
      <c r="F99"/>
      <c r="G99"/>
      <c r="H99"/>
      <c r="I99" s="32">
        <f t="shared" si="20" ref="I99:I112">VLOOKUP(C99,$C$18:$I$95,7,FALSE)</f>
        <v>0</v>
      </c>
    </row>
    <row r="100" spans="3:9" s="8" customFormat="1" ht="14.25">
      <c r="C100" s="66" t="s">
        <v>30</v>
      </c>
      <c r="D100" s="66" t="s">
        <v>36</v>
      </c>
      <c r="E100"/>
      <c r="F100"/>
      <c r="G100"/>
      <c r="H100"/>
      <c r="I100" s="69">
        <f t="shared" si="20"/>
        <v>0</v>
      </c>
    </row>
    <row r="101" spans="3:9" s="8" customFormat="1" ht="13.15">
      <c r="C101" s="76" t="s">
        <v>38</v>
      </c>
      <c r="D101" s="76" t="s">
        <v>39</v>
      </c>
      <c r="E101" s="77"/>
      <c r="F101" s="78"/>
      <c r="G101" s="79"/>
      <c r="H101" s="80"/>
      <c r="I101" s="81">
        <f t="shared" si="20"/>
        <v>0</v>
      </c>
    </row>
    <row r="102" spans="3:9" s="8" customFormat="1" ht="13.15">
      <c r="C102" s="76" t="s">
        <v>92</v>
      </c>
      <c r="D102" s="76" t="s">
        <v>49</v>
      </c>
      <c r="E102" s="77"/>
      <c r="F102" s="78"/>
      <c r="G102" s="79"/>
      <c r="H102" s="80"/>
      <c r="I102" s="81">
        <f t="shared" si="20"/>
        <v>0</v>
      </c>
    </row>
    <row r="103" spans="3:9" s="8" customFormat="1" ht="13.15">
      <c r="C103" s="76" t="s">
        <v>93</v>
      </c>
      <c r="D103" s="76" t="s">
        <v>55</v>
      </c>
      <c r="E103" s="77"/>
      <c r="F103" s="78"/>
      <c r="G103" s="79"/>
      <c r="H103" s="80"/>
      <c r="I103" s="81">
        <f t="shared" si="20"/>
        <v>0</v>
      </c>
    </row>
    <row r="104" spans="3:9" s="8" customFormat="1" ht="13.15">
      <c r="C104" s="66" t="s">
        <v>31</v>
      </c>
      <c r="D104" s="66" t="s">
        <v>57</v>
      </c>
      <c r="E104" s="77"/>
      <c r="F104" s="78"/>
      <c r="G104" s="79"/>
      <c r="H104" s="80"/>
      <c r="I104" s="69">
        <f t="shared" si="20"/>
        <v>0</v>
      </c>
    </row>
    <row r="105" spans="3:9" s="8" customFormat="1" ht="14.25">
      <c r="C105" s="76" t="s">
        <v>172</v>
      </c>
      <c r="D105" s="76" t="s">
        <v>59</v>
      </c>
      <c r="E105"/>
      <c r="F105"/>
      <c r="G105"/>
      <c r="H105"/>
      <c r="I105" s="81">
        <f t="shared" si="20"/>
        <v>0</v>
      </c>
    </row>
    <row r="106" spans="3:9" s="8" customFormat="1" ht="14.25">
      <c r="C106" s="76" t="s">
        <v>173</v>
      </c>
      <c r="D106" s="76" t="s">
        <v>66</v>
      </c>
      <c r="E106"/>
      <c r="F106"/>
      <c r="G106"/>
      <c r="H106"/>
      <c r="I106" s="81">
        <f t="shared" si="20"/>
        <v>0</v>
      </c>
    </row>
    <row r="107" spans="3:9" s="8" customFormat="1" ht="13.15">
      <c r="C107" s="66" t="s">
        <v>32</v>
      </c>
      <c r="D107" s="66" t="s">
        <v>68</v>
      </c>
      <c r="E107" s="77"/>
      <c r="F107" s="78"/>
      <c r="G107" s="79"/>
      <c r="H107" s="80"/>
      <c r="I107" s="69">
        <f t="shared" si="20"/>
        <v>0</v>
      </c>
    </row>
    <row r="108" spans="3:9" s="8" customFormat="1" ht="13.15">
      <c r="C108" s="76" t="s">
        <v>58</v>
      </c>
      <c r="D108" s="76" t="s">
        <v>69</v>
      </c>
      <c r="E108" s="77"/>
      <c r="F108" s="78"/>
      <c r="G108" s="79"/>
      <c r="H108" s="80"/>
      <c r="I108" s="81">
        <f t="shared" si="20"/>
        <v>0</v>
      </c>
    </row>
    <row r="109" spans="3:9" s="8" customFormat="1" ht="14.25">
      <c r="C109" s="76" t="s">
        <v>94</v>
      </c>
      <c r="D109" s="76" t="s">
        <v>75</v>
      </c>
      <c r="E109"/>
      <c r="F109"/>
      <c r="G109"/>
      <c r="H109"/>
      <c r="I109" s="81">
        <f t="shared" si="20"/>
        <v>0</v>
      </c>
    </row>
    <row r="110" spans="3:9" s="8" customFormat="1" ht="13.15">
      <c r="C110" s="66" t="s">
        <v>33</v>
      </c>
      <c r="D110" s="66" t="s">
        <v>153</v>
      </c>
      <c r="E110" s="77"/>
      <c r="F110" s="78"/>
      <c r="G110" s="79"/>
      <c r="H110" s="80"/>
      <c r="I110" s="69">
        <f t="shared" si="20"/>
        <v>0</v>
      </c>
    </row>
    <row r="111" spans="3:9" s="8" customFormat="1" ht="13.15">
      <c r="C111" s="66" t="s">
        <v>95</v>
      </c>
      <c r="D111" s="66" t="s">
        <v>88</v>
      </c>
      <c r="E111" s="77"/>
      <c r="F111" s="78"/>
      <c r="G111" s="79"/>
      <c r="H111" s="80"/>
      <c r="I111" s="69">
        <f t="shared" si="20"/>
        <v>0</v>
      </c>
    </row>
    <row r="112" spans="3:9" s="8" customFormat="1" ht="14.25">
      <c r="C112" s="66" t="s">
        <v>96</v>
      </c>
      <c r="D112" s="66" t="s">
        <v>90</v>
      </c>
      <c r="E112"/>
      <c r="F112"/>
      <c r="G112"/>
      <c r="H112"/>
      <c r="I112" s="69">
        <f t="shared" si="20"/>
        <v>0</v>
      </c>
    </row>
    <row r="113" spans="3:9" s="8" customFormat="1" ht="14.25">
      <c r="C113" s="66"/>
      <c r="D113" s="66"/>
      <c r="E113"/>
      <c r="F113"/>
      <c r="G113"/>
      <c r="H113"/>
      <c r="I113" s="69"/>
    </row>
    <row r="114" spans="3:9" s="8" customFormat="1" ht="14.25">
      <c r="C114" s="66"/>
      <c r="D114" s="66"/>
      <c r="E114"/>
      <c r="F114"/>
      <c r="G114"/>
      <c r="H114"/>
      <c r="I114" s="69"/>
    </row>
    <row r="115" spans="3:9" s="8" customFormat="1" ht="14.25">
      <c r="C115" s="66"/>
      <c r="D115" s="66"/>
      <c r="E115"/>
      <c r="F115"/>
      <c r="G115"/>
      <c r="H115"/>
      <c r="I115" s="69"/>
    </row>
    <row r="116" spans="3:9" s="8" customFormat="1" ht="14.25">
      <c r="C116" s="66"/>
      <c r="D116" s="66"/>
      <c r="E116"/>
      <c r="F116"/>
      <c r="G116"/>
      <c r="H116"/>
      <c r="I116" s="69"/>
    </row>
    <row r="117" spans="3:9" s="8" customFormat="1" ht="14.25">
      <c r="C117" s="66"/>
      <c r="D117" s="66"/>
      <c r="E117"/>
      <c r="F117"/>
      <c r="G117"/>
      <c r="H117"/>
      <c r="I117" s="69"/>
    </row>
    <row r="118" spans="3:9" s="8" customFormat="1" ht="14.25">
      <c r="C118" s="66"/>
      <c r="D118" s="66"/>
      <c r="E118"/>
      <c r="F118"/>
      <c r="G118"/>
      <c r="H118"/>
      <c r="I118" s="69"/>
    </row>
    <row r="119" spans="3:9" s="8" customFormat="1" ht="14.25">
      <c r="C119" s="66"/>
      <c r="D119" s="66"/>
      <c r="E119"/>
      <c r="F119"/>
      <c r="G119"/>
      <c r="H119"/>
      <c r="I119" s="69"/>
    </row>
    <row r="120" spans="3:9" s="8" customFormat="1" ht="13.15">
      <c r="C120" s="35"/>
      <c r="D120" s="35"/>
      <c r="E120" s="23"/>
      <c r="F120" s="24"/>
      <c r="G120" s="25"/>
      <c r="H120" s="25"/>
      <c r="I120" s="32"/>
    </row>
    <row r="121" spans="3:9" s="8" customFormat="1" ht="13.15">
      <c r="C121" s="35"/>
      <c r="D121" s="35"/>
      <c r="E121" s="23"/>
      <c r="F121" s="24"/>
      <c r="G121" s="25"/>
      <c r="H121" s="25"/>
      <c r="I121" s="32"/>
    </row>
    <row r="122" spans="3:9" s="8" customFormat="1" ht="13.15">
      <c r="C122" s="35"/>
      <c r="D122" s="35"/>
      <c r="E122" s="23"/>
      <c r="F122" s="24"/>
      <c r="G122" s="25"/>
      <c r="H122" s="25"/>
      <c r="I122" s="32"/>
    </row>
    <row r="123" spans="3:9" s="8" customFormat="1" ht="13.15">
      <c r="C123" s="35"/>
      <c r="D123" s="35"/>
      <c r="E123" s="23"/>
      <c r="F123" s="24"/>
      <c r="G123" s="25"/>
      <c r="H123" s="25"/>
      <c r="I123" s="32"/>
    </row>
    <row r="124" spans="3:9" s="8" customFormat="1" ht="13.15">
      <c r="C124" s="22"/>
      <c r="D124" s="22"/>
      <c r="E124" s="23"/>
      <c r="F124" s="24"/>
      <c r="G124" s="25"/>
      <c r="H124" s="25"/>
      <c r="I124" s="26"/>
    </row>
    <row r="125" spans="3:9" ht="14.25">
      <c r="C125" s="91" t="s">
        <v>25</v>
      </c>
      <c r="D125" s="91"/>
      <c r="E125" s="91"/>
      <c r="F125" s="91"/>
      <c r="G125" s="91"/>
      <c r="H125" s="64" t="s">
        <v>26</v>
      </c>
      <c r="I125" s="65">
        <f>+I98</f>
        <v>0</v>
      </c>
    </row>
    <row r="126" spans="3:9" ht="14.25">
      <c r="C126" s="91" t="str" cm="1">
        <f t="array" ref="C126">+numtext(I127)</f>
        <v>CERO PESOS 00/100 M.N.</v>
      </c>
      <c r="D126" s="91"/>
      <c r="E126" s="91"/>
      <c r="F126" s="91"/>
      <c r="G126" s="91"/>
      <c r="H126" s="64" t="s">
        <v>27</v>
      </c>
      <c r="I126" s="65">
        <f>ROUND(I125*0.16,2)</f>
        <v>0</v>
      </c>
    </row>
    <row r="127" spans="3:9" ht="14.25">
      <c r="C127" s="1"/>
      <c r="D127" s="1"/>
      <c r="E127" s="1"/>
      <c r="F127" s="1"/>
      <c r="G127" s="1"/>
      <c r="H127" s="64" t="s">
        <v>28</v>
      </c>
      <c r="I127" s="65">
        <f>+I125+I126</f>
        <v>0</v>
      </c>
    </row>
  </sheetData>
  <autoFilter ref="C16:I94"/>
  <mergeCells count="15">
    <mergeCell ref="C126:G126"/>
    <mergeCell ref="E10:H10"/>
    <mergeCell ref="D11:D12"/>
    <mergeCell ref="E11:H12"/>
    <mergeCell ref="I11:I12"/>
    <mergeCell ref="C14:I14"/>
    <mergeCell ref="C125:G125"/>
    <mergeCell ref="E1:H1"/>
    <mergeCell ref="E3:H5"/>
    <mergeCell ref="D4:D5"/>
    <mergeCell ref="E6:G6"/>
    <mergeCell ref="D7:D9"/>
    <mergeCell ref="E7:G7"/>
    <mergeCell ref="E8:G8"/>
    <mergeCell ref="E9:G9"/>
  </mergeCells>
  <conditionalFormatting sqref="C19">
    <cfRule type="duplicateValues" priority="32" dxfId="42"/>
  </conditionalFormatting>
  <conditionalFormatting sqref="C42">
    <cfRule type="duplicateValues" priority="44" dxfId="42"/>
  </conditionalFormatting>
  <conditionalFormatting sqref="C50">
    <cfRule type="duplicateValues" priority="40" dxfId="42"/>
  </conditionalFormatting>
  <conditionalFormatting sqref="C82">
    <cfRule type="duplicateValues" priority="21" dxfId="42"/>
  </conditionalFormatting>
  <conditionalFormatting sqref="C87">
    <cfRule type="duplicateValues" priority="36" dxfId="42"/>
  </conditionalFormatting>
  <conditionalFormatting sqref="C93">
    <cfRule type="duplicateValues" priority="34" dxfId="42"/>
  </conditionalFormatting>
  <conditionalFormatting sqref="C100">
    <cfRule type="duplicateValues" priority="17" dxfId="42"/>
  </conditionalFormatting>
  <conditionalFormatting sqref="C104">
    <cfRule type="duplicateValues" priority="14" dxfId="42"/>
  </conditionalFormatting>
  <conditionalFormatting sqref="C107">
    <cfRule type="duplicateValues" priority="10" dxfId="42"/>
  </conditionalFormatting>
  <conditionalFormatting sqref="C110">
    <cfRule type="duplicateValues" priority="6" dxfId="42"/>
  </conditionalFormatting>
  <conditionalFormatting sqref="C111">
    <cfRule type="duplicateValues" priority="4" dxfId="42"/>
  </conditionalFormatting>
  <conditionalFormatting sqref="C112">
    <cfRule type="duplicateValues" priority="2" dxfId="42"/>
  </conditionalFormatting>
  <conditionalFormatting sqref="C113">
    <cfRule type="duplicateValues" priority="26" dxfId="42"/>
  </conditionalFormatting>
  <conditionalFormatting sqref="C124:D124">
    <cfRule type="duplicateValues" priority="460" dxfId="42"/>
  </conditionalFormatting>
  <conditionalFormatting sqref="D19">
    <cfRule type="duplicateValues" priority="150" dxfId="42"/>
  </conditionalFormatting>
  <conditionalFormatting sqref="D20">
    <cfRule type="duplicateValues" priority="52" dxfId="27"/>
  </conditionalFormatting>
  <conditionalFormatting sqref="D26">
    <cfRule type="duplicateValues" priority="51" dxfId="27"/>
  </conditionalFormatting>
  <conditionalFormatting sqref="D39">
    <cfRule type="duplicateValues" priority="50" dxfId="27"/>
  </conditionalFormatting>
  <conditionalFormatting sqref="D42">
    <cfRule type="duplicateValues" priority="43" dxfId="42"/>
  </conditionalFormatting>
  <conditionalFormatting sqref="D43">
    <cfRule type="duplicateValues" priority="42" dxfId="27"/>
  </conditionalFormatting>
  <conditionalFormatting sqref="D48">
    <cfRule type="duplicateValues" priority="41" dxfId="27"/>
  </conditionalFormatting>
  <conditionalFormatting sqref="D50">
    <cfRule type="duplicateValues" priority="39" dxfId="42"/>
  </conditionalFormatting>
  <conditionalFormatting sqref="D51">
    <cfRule type="duplicateValues" priority="38" dxfId="27"/>
  </conditionalFormatting>
  <conditionalFormatting sqref="D64">
    <cfRule type="duplicateValues" priority="37" dxfId="27"/>
  </conditionalFormatting>
  <conditionalFormatting sqref="D82">
    <cfRule type="duplicateValues" priority="20" dxfId="42"/>
  </conditionalFormatting>
  <conditionalFormatting sqref="D87">
    <cfRule type="duplicateValues" priority="35" dxfId="42"/>
  </conditionalFormatting>
  <conditionalFormatting sqref="D93">
    <cfRule type="duplicateValues" priority="33" dxfId="42"/>
  </conditionalFormatting>
  <conditionalFormatting sqref="D100">
    <cfRule type="duplicateValues" priority="19" dxfId="42"/>
  </conditionalFormatting>
  <conditionalFormatting sqref="D101">
    <cfRule type="duplicateValues" priority="18" dxfId="27"/>
  </conditionalFormatting>
  <conditionalFormatting sqref="D102">
    <cfRule type="duplicateValues" priority="16" dxfId="27"/>
  </conditionalFormatting>
  <conditionalFormatting sqref="D103">
    <cfRule type="duplicateValues" priority="15" dxfId="27"/>
  </conditionalFormatting>
  <conditionalFormatting sqref="D104">
    <cfRule type="duplicateValues" priority="13" dxfId="42"/>
  </conditionalFormatting>
  <conditionalFormatting sqref="D105">
    <cfRule type="duplicateValues" priority="12" dxfId="27"/>
  </conditionalFormatting>
  <conditionalFormatting sqref="D106">
    <cfRule type="duplicateValues" priority="11" dxfId="27"/>
  </conditionalFormatting>
  <conditionalFormatting sqref="D107">
    <cfRule type="duplicateValues" priority="9" dxfId="42"/>
  </conditionalFormatting>
  <conditionalFormatting sqref="D108">
    <cfRule type="duplicateValues" priority="8" dxfId="27"/>
  </conditionalFormatting>
  <conditionalFormatting sqref="D109">
    <cfRule type="duplicateValues" priority="7" dxfId="27"/>
  </conditionalFormatting>
  <conditionalFormatting sqref="D110">
    <cfRule type="duplicateValues" priority="5" dxfId="42"/>
  </conditionalFormatting>
  <conditionalFormatting sqref="D111">
    <cfRule type="duplicateValues" priority="3" dxfId="42"/>
  </conditionalFormatting>
  <conditionalFormatting sqref="D112">
    <cfRule type="duplicateValues" priority="1" dxfId="42"/>
  </conditionalFormatting>
  <conditionalFormatting sqref="H17:H19 H21:H25 H27:H38 H40:H42 H44:H47 H49:H50 H52:H63 H65:H95">
    <cfRule type="containsText" priority="356" dxfId="2" operator="containsText" text="CERO">
      <formula>NOT(ISERROR(SEARCH("CERO",H17)))</formula>
    </cfRule>
  </conditionalFormatting>
  <conditionalFormatting sqref="C114:C119">
    <cfRule type="duplicateValues" priority="483" dxfId="42"/>
  </conditionalFormatting>
  <conditionalFormatting sqref="D113:D119">
    <cfRule type="duplicateValues" priority="485" dxfId="42"/>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4"/>
  <headerFooter>
    <oddFooter>&amp;CPágina &amp;P de &amp;N</oddFooter>
  </headerFooter>
  <rowBreaks count="2" manualBreakCount="2">
    <brk id="63" min="2" max="8" man="1"/>
    <brk id="95" min="2" max="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2026-09-11T14:58:38Z</cp:lastPrinted>
  <dcterms:created xsi:type="dcterms:W3CDTF">2020-01-21T15:53:00Z</dcterms:created>
  <dcterms:modified xsi:type="dcterms:W3CDTF">2026-09-11T18:45:10Z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