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mc:AlternateContent xmlns:mc="http://schemas.openxmlformats.org/markup-compatibility/2006">
    <mc:Choice Requires="x15">
      <x15ac:absPath xmlns:x15ac="http://schemas.microsoft.com/office/spreadsheetml/2010/11/ac" url="C:\Users\camil\Downloads\"/>
    </mc:Choice>
  </mc:AlternateContent>
  <bookViews>
    <workbookView xWindow="-110" yWindow="-110" windowWidth="19420" windowHeight="10300" activeTab="0"/>
  </bookViews>
  <sheets>
    <sheet name="CATALOGO" sheetId="21" r:id="rId3"/>
  </sheets>
  <definedNames>
    <definedName name="_xlnm._FilterDatabase" localSheetId="0" hidden="1">CATALOGO!$A$16:$G$98</definedName>
    <definedName name="_xleta.ROUND" hidden="1">#NAME?</definedName>
    <definedName name="area" localSheetId="0">#REF!</definedName>
    <definedName name="area">#REF!</definedName>
    <definedName name="_xlnm.Print_Area" localSheetId="0">CATALOGO!$A$1:$G$98</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 localSheetId="0">CATALOGO!#REF!</definedName>
    <definedName name="FACTOR">#REF!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1" l="1"/>
</calcChain>
</file>

<file path=xl/sharedStrings.xml><?xml version="1.0" encoding="utf-8"?>
<sst xmlns="http://schemas.openxmlformats.org/spreadsheetml/2006/main" count="232" uniqueCount="160">
  <si>
    <t>CANTIDAD</t>
  </si>
  <si>
    <t>M2</t>
  </si>
  <si>
    <t>M</t>
  </si>
  <si>
    <t>M3</t>
  </si>
  <si>
    <t>PZA</t>
  </si>
  <si>
    <t>A</t>
  </si>
  <si>
    <t>DRENAJE SANITARIO</t>
  </si>
  <si>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</si>
  <si>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</si>
  <si>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</si>
  <si>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</si>
  <si>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</si>
  <si>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</si>
  <si>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</si>
  <si>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</si>
  <si>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</si>
  <si>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</si>
  <si>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</si>
  <si>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CLAVE</t>
  </si>
  <si>
    <t xml:space="preserve">DESCRIPCIÓN </t>
  </si>
  <si>
    <t>UNIDAD</t>
  </si>
  <si>
    <t>PRECIO UNITARIO ($) PROPUESTO</t>
  </si>
  <si>
    <t>IMPORTE ($) M. N.</t>
  </si>
  <si>
    <t>SIOP-001</t>
  </si>
  <si>
    <t>E2</t>
  </si>
  <si>
    <t>RESUMEN DE PARTIDAS</t>
  </si>
  <si>
    <t>IMPORTE CON LETRA (IVA INCLUIDO)</t>
  </si>
  <si>
    <t>DOCUMENTO</t>
  </si>
  <si>
    <t>PRECIO UNITARIO ($) PROPUESTO CON LETRA</t>
  </si>
  <si>
    <t>SUBTOTAL M. N.</t>
  </si>
  <si>
    <t>IVA M. N.</t>
  </si>
  <si>
    <t>TOTAL M. N.</t>
  </si>
  <si>
    <t>PRELIMINARES, DEMOLICIONES Y DESMONTAJES</t>
  </si>
  <si>
    <t>SISTEMA DE AGUA POTABLE</t>
  </si>
  <si>
    <t>TERRACERÍAS</t>
  </si>
  <si>
    <t>SIOP-018</t>
  </si>
  <si>
    <t>SIOP-019</t>
  </si>
  <si>
    <t>SIOP-002</t>
  </si>
  <si>
    <t>SIOP-003</t>
  </si>
  <si>
    <t>SIOP-004</t>
  </si>
  <si>
    <t>SIOP-005</t>
  </si>
  <si>
    <t>SIOP-006</t>
  </si>
  <si>
    <t>SIOP-007</t>
  </si>
  <si>
    <t>SIOP-008</t>
  </si>
  <si>
    <t>SIOP-009</t>
  </si>
  <si>
    <t>SIOP-010</t>
  </si>
  <si>
    <t>SIOP-011</t>
  </si>
  <si>
    <t>SIOP-012</t>
  </si>
  <si>
    <t>SIOP-013</t>
  </si>
  <si>
    <t>SIOP-014</t>
  </si>
  <si>
    <t>SIOP-015</t>
  </si>
  <si>
    <t>SIOP-016</t>
  </si>
  <si>
    <t>SIOP-017</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</si>
  <si>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</si>
  <si>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</si>
  <si>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</si>
  <si>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</si>
  <si>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</si>
  <si>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</si>
  <si>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</si>
  <si>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</si>
  <si>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</si>
  <si>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</si>
  <si>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</si>
  <si>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</si>
  <si>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</si>
  <si>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</si>
  <si>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</si>
  <si>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</si>
  <si>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</si>
  <si>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</si>
  <si>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B</t>
  </si>
  <si>
    <t xml:space="preserve">AMPLIACION DE CARRILES </t>
  </si>
  <si>
    <t>1</t>
  </si>
  <si>
    <t>CATALOGO DE CONCEPTOS</t>
  </si>
  <si>
    <t>C</t>
  </si>
  <si>
    <t>KG</t>
  </si>
  <si>
    <t>A1</t>
  </si>
  <si>
    <t xml:space="preserve">CORTES Y ACARREOS </t>
  </si>
  <si>
    <t>DESPALME Y DESHIERBE A CIELO ABIERTO A MAQUINA EL CONCEPTO INCLUYE: CORTES CON EQUIPO MECANICO HASTA 20 CMS, DE ESPESOR Y APILE DEL MATERIAL PRODUCTO DE DESPALME.</t>
  </si>
  <si>
    <t>CORTE Y EXCAVACION CON MEDIOS MECANICOS A CIELO ABIERTO EN CUALQUIER MATERIAL EXCEPTO ROCA, HASTA LLEGAR A NIVEL ESTABLECIDO PARA INICIO DE PLTATAFORMA DE 1.00 A 4.00 M DE  PROFUNDIDAD MEDIDA COMPACTA, EL CONCEPTO INCLUYE, AFLOJE, EXTRACCION DEL MATERIAL,  A CAMIÓN VOLTEO DE MATERIAL PRODUCTO DE EXCAVACION, INCLUYE ABUNDAMIENTO  AFINE CARGA DE MATERIAL,  MAQUINARIA,  LA  MANO  DE  OBRA  Y LA HERRAMIENTA NECESARIA PARA SU COMPLETA EJECUCION.</t>
  </si>
  <si>
    <t>CARGA  Y ACARREO  EN  CAMION  DE   VOLTEO  AL  1ER.  KILOMETRO  DEL  MATERIAL  PRODUCTO  DE EXCAVACION EN SECO Y CON PRESENCIA DE AGUA. INCLUYE: EQUIPO, MANIOBRAS, PAGO DE BANCO DE TIRO  Y TODO LO NECESARIO PARA SU CORRECTA EJECUCION.</t>
  </si>
  <si>
    <t>ACARREO KM SUBSECUENTES AL 1o MATERIAL PRODUCTO DE EXCAVACIÓN EXCEPTO ROCA EN CAMIÓN DE VOLTEO, EN CAMINO… PLANO REVESTIDO Y LOMERÍO SUAVE PAVIMENTADO, A 15 KM DE BANCO FDE TIRO.</t>
  </si>
  <si>
    <t>M3/KM</t>
  </si>
  <si>
    <t>A2</t>
  </si>
  <si>
    <t xml:space="preserve">TERRAPLEN </t>
  </si>
  <si>
    <t xml:space="preserve">COMPACTACION  DE  TERRAPLENES DE TERRENO NATURAL HASTA TENER EFECTO DE 20 CM DE ESPESOR AL 85% PROCTOR, INCLUYE LA MANO DE OBRA Y EL EQUIPO NECESARIO   </t>
  </si>
  <si>
    <t>COLOCACION DE TERRAPLEN FORMADO A BASE DE MATERIAL DE BANCO, COMPACTADO AL 90% DE SU PVSM (PESO VOLUMETRICO SECO MAXIMO), DE ACUERDO A LA PRUEBA PROCTOR MODIFICADA (AASHTO T-180 o ASTM-D1557), TOLERANCIA  DE +/- 2%, EN CAPAS NO MAYORES A 30 CM, POR MEDIOS MECANICOS (MAQUINARIA PESADA),  VOLUMEN MEDIDO EN BANCO, INCLUYE: COLOCACION, HERRAMIENTA, MAQUINARIA Y EQUIPO, MANO DE OBRA, CONSUMIBLES,  MUESTREADO,  ESCARIFICADOS,  LIMPIEZA, EQUIPO  DE SEGURIDAD.  Y TODO LO NECESARIO PARA SU CORRECTA EJECUCIÓN, DE ACURDO A LA NORMA N-CTR-CAR-1-01-009-00</t>
  </si>
  <si>
    <t>B1</t>
  </si>
  <si>
    <t>LOSAS</t>
  </si>
  <si>
    <t>SUMINISTRO, COLOCACIÓN Y HABILITADO DE ACERO DE REFUERZO DE Fy=4200, INCLUYE: MATERIALES, TRASLAPES, SILLETAS, HABILITADO, AMARRES, MANO DE OBRA, EQUIPO Y HERRAMIENTA.</t>
  </si>
  <si>
    <t>SUMINISTRO Y COLOCACIÓN DE CONCRETO PREMEZCLADO BOMBEABLE DE F'C=300 KG/CM2, TMA. 3/4, INCLUYE: IMPERMEABILIZANTE POR CRISTALIZACIÓN, BOMBEO, COLADO, VIBRADO, CURADO, MANO DE OBRA, HERRAMIENTA, EQUIPO Y TODO LO NECESARIO PARA SU CORRECTA EJECUCIÓN.</t>
  </si>
  <si>
    <t>B2</t>
  </si>
  <si>
    <t>MUROS</t>
  </si>
  <si>
    <t>B3</t>
  </si>
  <si>
    <t>TRABES</t>
  </si>
  <si>
    <t>C1</t>
  </si>
  <si>
    <t>C2</t>
  </si>
  <si>
    <t>MANOMETRO:
SUMINISTRO E INSTALACIÓN DE SISTEMA INDICADOR DE PRESIÓN Y MUESTREO , QUE CONSTA DE MEDIO COPLE DE 19 MM, REDUCCIÓN BUSHING DE 19 X 6.3 MM, CODO DE 90°, TEE RECTA DE 6.3 MM, 4 NIPLES DE 6.3 X 100 MM, DOS COPLES Y DOS VÁLVULAS DE 6.3 MM TODO EN ACERO AL CARBÓN CEDULA 80 Y CLASE 3000 # CON EXTREMOS ROSCADOS, ASÍ COMO COLA DE COCHINO, SELLO QUÍMICO Y MANÓMETRO DE 0 - 7 KG/CM2 DE 3 1/2" X 1/4" EN ACERO INOXIDABLE 316 L CON AMORTIGUADOR DE GLICERINA, INCLUYE: CARGA, FLETE AL LUGAR DE LA OBRA, DESCARGA, MANIOBRAS LOCALES, COLOCACION, CORTES, BISELADO SOLDADURAS, EMPAQUES, TORNILLERÍA, PRUEBA HIDROSTÁTICA JUNTO CON LA TUBERÍA,SISTEMA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EJECUCION.</t>
  </si>
  <si>
    <t>ACERO ESTRUCTURAL A36 (SOPORTERÍA PASARELAS Y TUBERÍAS):
SUMINSTRO, FABRICACIÓN E INSTALACION DE SOPORTERÍA PARA PASARELAS Y TUBERÍAS, A BASE DE ESTRUCTURA METÁLICA FABRICADA EN ACERO AL CARBON ASTM A-36; A BASE DE PERFILES  "L" DE 2"X 1/4"  DE ACUERDO A DISEÑO, PLANOS Y ESPECIFICACIONES, INCLUYE: CARGA, FLETE AL LUGAR DE LA OBRA, DESCARGA, MANIOBRAS LOCALES, COLOCACION, CORTES, BISELADO SOLDADURAS, EMPAQUES, TORNILLERÍA, 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EJECUCION.A MANO. ASÍ COMO EL EQUIPO, LA HERRAMIENTA Y MANO DE OBRA NECESARIA PARA SU COMPLETA EJECUCION.</t>
  </si>
  <si>
    <t>SIOP-038</t>
  </si>
  <si>
    <t>SIOP-039</t>
  </si>
  <si>
    <t>SIOP-040</t>
  </si>
  <si>
    <t>SIOP-041</t>
  </si>
  <si>
    <t>SIOP-042</t>
  </si>
  <si>
    <t>SIOP-043</t>
  </si>
  <si>
    <t>SIOP-044</t>
  </si>
  <si>
    <t>SIOP-045</t>
  </si>
  <si>
    <t>SIOP-046</t>
  </si>
  <si>
    <t>SIOP-047</t>
  </si>
  <si>
    <t>SIOP-048</t>
  </si>
  <si>
    <t>SIOP-049</t>
  </si>
  <si>
    <t>SIOP-050</t>
  </si>
  <si>
    <t>SIOP-E-HID-OB-LP-0713-2026</t>
  </si>
  <si>
    <t>Construcción y equipamiento de tanque de agua filtrada para la ampliación de la planta potabilizadora número 1 "PP1 Miravalle", en el municipio de Guadalajara, Jalisco.</t>
  </si>
  <si>
    <t xml:space="preserve">CORTES,A CARREOS Y TERRAPLENES </t>
  </si>
  <si>
    <t xml:space="preserve">ESTRUCTURA DE CONCRETO </t>
  </si>
  <si>
    <t>CIMBRA ACABADO APARENTE A BASE DE MADERA DE PINO, INCLUYE: MATERIALES, ACARREOS, CORTES, HABILITADO, CIMBRADO, DESCIMBRA, MANO DE OBRA, EQUIPO Y HERRAMIENTA.</t>
  </si>
  <si>
    <t>TANQUE DE AGUA FILTRADA</t>
  </si>
  <si>
    <t>SUMINISTRO, MONTAJE, CONEXIÓN Y PUESTA EN SERVICIO DE BOMBAS AGUA FILTRADA  (BAFI-400-11-15)  TIPO CENTRIFUGA VERTICAL, PARA OPERACIÓN EN PARALELO CON VARIACIÓN DE VELOCIDAD (VDF) PARA UN CAUDAL UNITARIO 550.00 L/S Y  UNA CAGA DINÁMICA TOTAL REQUERIDA DE 8.12 MCA, CON POTENCIA UNITARIA (POR BOMBA) DE 100.00 HP, BOMBA TURBINA VERTICAL MARCA GOULDS O EQUIVALENTE, COLUMNA DE DESCARGA,6.25 METROS DE COLUMNA BRIDADA LUBRICACIÓN ACEITE. CUERPO DE TAZONES TIPO PROPELA DE1 ETAPA., COLADOR TIPO CEBOLLA PARA BOMBA. MOTOR ELÉCTRICO VERTICAL FLECHA HUECA ,DE INDUCCIÓN TIPO JAULA DE ARDILLA,ABIERTO APRUEBA DE GOTEO DE 100 H.P. 3 FASES,60Hz, 460VOLTS, 6 POLOS. CON LAS SIGUIENTES CARÁCTERISTICAS: 
VIT - Short Set Lineshaft Turbine Pumps:
Wet pit/Open Sump Lineshaft Turbine: Open Lineshaft, VIT-FFFM 24GHC, 1 Stage
Bowl Assembly:
24GHC, 1 Stage(s), Manufacturer's Standard
Column Assembly:
20" x 1.9375" Flanged W/L Column
Head Assembly:
20" x 30.50" FF W/L Head, 150 # Flange
Motor:
VHS  885 RPM , Steady Bushing: , Motor Coupling:
Testing:
Testing, Performance, **Laboratory Performance, 100.0 Hp, 24 in Bowl**, Virtual Witness, 100% Adder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</si>
  <si>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MONTAJE, CONEXIÓN Y PUESTA EN SERVICIO DE BOMBAS DE RETROLAVADO DE FILTROS  (BRF-1/4)  TIPO CENTRIFUGA VERTICAL, PARA OPERACIÓN EN PARALELO CON VARIACIÓN DE VELOCIDAD (VDF) PARA UN CAUDAL UNITARIO DE 130 A 160.00 L/S Y  UNA CAGA DINÁMICA TOTAL REQUERIDA EN RETROLAVADO DE 10.03 MCA, CON POTENCIA UNITARIA (POR BOMBA) DE 30.00 HP CON ALTURA DE COLUMNA  DE 7.10 m INCLUYENDO BOMBAS Y COLADOR. 
BOMBA TURBINA VERTICAL MARCA GOULDS O EQUIVALENTE, COLUMNA DE DESCARGA,6.20 METROS DE COLUMNA BRIDADA LUBRICACIÓN ACEITE. CUERPO DE TAZONES TIPO PROPELA DE1 ETAPA., COLADOR TIPO CEBOLLA PARA BOMBA. MOTOR ELÉCTRICO VERTICAL FLECHA HUECA ,DE INDUCCIÓN TIPO JAULA DE ARDILLA ,ABIERTO APRUEBA DE GOTEO DE 30 H.P. 3 FASES,60Hz, 460VOLTS, 6 POLOS. CON LAS SIGUIENTES CARÁCTERISTICAS: 
VIT - Short Set Lineshaft Turbine Pumps
Wet pit/Open Sump Lineshaft Turbine: Open Lineshaft, VIT-DITM 14FHC, 1 Stage
Bowl Assembly
14FHC, 1 Stage(s), Manufacturer's Standard
Column Assembly
10" x 1" Threaded W/L Column
Head Assembly
10" x 20.00" DI W/L Head, 150 # Flange
Motor
30 HP, VHS  1180 RPM , Steady Bushing: , Motor Coupling:
Testing
Testing, Performance, **Laboratory Performance, 30.0 Hp, 14 in Bowl**, Virtual Witness, 100% Adder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</si>
  <si>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TUBERIA DE AGUA FILTRADA A RETROLAVADO DE FILTROS DE ZEOLITA Y CARBÓN ACTIVADO</t>
  </si>
  <si>
    <t>SUMINISTRO E INSTALACIÓN DE BRIDA DESLIZANTE DE ACERO AL CARBÓN DE 12".INCLUYE EL SUMINISTRO, LA FIJACIÓN, EL EQUIPO, LA HERRAMIENTA Y LA MANO DE OBRA ESPECIALIZADA NECESARIOS PARA SU CORRECTA EJECUCIÓN.</t>
  </si>
  <si>
    <t xml:space="preserve">SUMINISTRO, COLOCACIÓN E INSTALACIÓN DE REDUCCIÓN DE TUBERIA DE 14" A 12" DE ACERO AL CARBÓN, INCLUYE EL SUMINISTRO, FIJACIÓN, EQUIPO, HERRAMIENTA Y MANO DE OBRA ESPECIALIZADA. </t>
  </si>
  <si>
    <t xml:space="preserve">SUMINISTRO, COLOCACIÓN E INSTALACIÓN DE CARRETE EXTREMOS BRIDADOS DE 14" DE DIAMETRO X 1.00 M DE LARGO,  DE ACERO  AL CARBON , INCLUYE EL SUMINISTRO, FIJACIÓN, EQUIPO, HERRAMIENTA Y MANO DE OBRA ESPECIALIZADA. </t>
  </si>
  <si>
    <t>SUMINISTRO, COLOCACIÓN E INSTALACIÓN DE TUBERIA DE ACERO  DE 14" DE DIAMETRO ,INCLUYE EL SUMINISTRO, FIJACIÓN, EQUIPO, HERRAMIENTA Y MANO DE OBRA ESPECIALIZADA. VA DE BOMBA A TUBERIA DE 24"</t>
  </si>
  <si>
    <t>SUMINISTRO, COLOCACIÓN E INSTALACIÓN DE CODO DE 45° TUBERIA DE ACERO  DE 14" DE DIAMETRO ,INCLUYE EL SUMINISTRO, FIJACIÓN, EQUIPO, HERRAMIENTA Y MANO DE OBRA ESPECIALIZADA.</t>
  </si>
  <si>
    <t>SUMINISTRO E INSTALACIÓN DE BRIDA DESLIZANTE DE ACERO AL CARBÓN DE 14".INCLUYE EL SUMINISTRO, LA FIJACIÓN, EL EQUIPO, LA HERRAMIENTA Y LA MANO DE OBRA ESPECIALIZADA NECESARIOS PARA SU CORRECTA EJECUCIÓN.</t>
  </si>
  <si>
    <t>VALVULA DE MARIPOSA, VÁSTAGO FIJO, BRIDADA, CUERPO DE HIERRO CON INTERIORES DE BRONCE E 408 MM CON UN DIAMETRO DE 14'', INCLUYE: MATERIALES, ACARREOS, CORTES, TONILLERIA, MANO DE OBRA, Y EN BASE A LOS PROCEDIMIENTOS Y BUENAS PRÁCTICAS, EQUIPO, HERRAMIENTA</t>
  </si>
  <si>
    <t>VALVULA DE RETENCIÓN (CHECK) TIPO COLUMPIO, BRIDADA, MONTAJE HORIZONTAL, CUERPO DE HIERRO CON INTERIORES DE BRONCE E 350 MM CON UN DIAMETRO DE 14'', INCLUYE: MATERIALES, ACARREOS, CORTES, TONILLERIA, MANO DE OBRA, Y EN BASE A LOS PROCEDIMIENTOS Y BUENAS PRÁCTICAS, EQUIPO, HERRAMIENTA</t>
  </si>
  <si>
    <t xml:space="preserve">SUMINISTRO, PINTURA, INSTALACION Y PRUEBA DE JUNTA DRESSER COMPLETA, ESTILO 38 DE DN 350 (14") DE DIÁMETRO, LA JUNTA DEBERA SUMINISTRASE CON TORNILLERIA COMPLETA FABRICADA EN Fo. Go. CON TUERCAS Y RONDANAS DEL DIÁMETRO ADECUADO, ASI COMO GOMAS Y/O EMPAQUES DE EPDM
    </t>
  </si>
  <si>
    <t>VÁLVULA DE ADMISIÓN Y EXPULSIÓN DE AIRE COMBINADA, FLOTADOR DE ACERO INOXIDABLE Y ASIENTO DE BUNA-N, DE 13 MM (1/2"), CON EXTREMOS ROSCADOS CLASE 150, NIPLES DE FIERRO DE 13 MM (1/2") ROSCADOS Y VÁLVULA DE COMPUERTA DE 13 MM (1/2") CON EXTREMOS ROSCADOS; INCLUYE: SUMINISTRO, MATERIALES, ACARREOS, CORTES, NIPLES, TORNILLERÍA, MANO DE OBRA, EQUIPO Y HERRAMIENTA, ASÍ COMO TODO LO NECESARIO PARA SU CORRECTA INSTALACIÓN Y FUNCIONAMIENTO, DE ACUERDO CON LOS PROCEDIMIENTOS Y BUENAS PRÁCTICAS DE CONSTRUCCIÓN.</t>
  </si>
  <si>
    <t>MANOMETRO:
SUMINISTRO E INSTALACIÓN DE SISTEMA INDICADOR DE PRESIÓN Y MUESTREO , QUE CONSTA DE MEDIO COPLE DE 19 MM, REDUCCIÓN BUSHING DE 19 X 6.3 MM, CODO DE 90°, TEE RECTA DE 6.3 MM, 4 NIPLES DE 6.3 X 100 MM, DOS COPLES Y DOS VÁLVULAS DE 6.3 MM TODO EN ACERO AL CARBÓN CEDULA 80 Y CLASE 3000 # CON EXTREMOS ROSCADOS, ASÍ COMO COLA DE COCHINO, SELLO QUÍMICO Y MANÓMETRO DE 0 - 7 KG/CM2 DE 3 1/2" X 1/4" EN ACERO INOXIDABLE 316 L CON AMORTIGUADOR DE GLICERINA, INCLUYE: CARGA, FLETE AL LUGAR DE LA OBRA, DESCARGA, MANIOBRAS LOCALES, COLOCACION, CORTES, BISELADO SOLDADURAS, EMPAQUES, TORNILLERÍA, PRUEBA HIDROSTÁTICA JUNTO CON LA TUBERÍA, 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EJECUCION.</t>
  </si>
  <si>
    <t>JGO</t>
  </si>
  <si>
    <t xml:space="preserve">SUMINISTRO, FABRICACIÓN,COLOCACIÓN Y MONTAJE DE CABEZAL DE DESCARGA DE TUBERIA DE 24", CON 4 INSERTOS DE 14" DE ACERO AL CARBÓN ,INCLUYE EL SUMINISTRO, FIJACIÓN, EQUIPO, HERRAMIENTA Y MANO DE OBRA ESPECIALIZADA. </t>
  </si>
  <si>
    <t xml:space="preserve">SUMINISTRO, COLOCACIÓN E INSTALACIÓN DE TUBERIA DE ACERO  DE 24"DE DIAMETRO ,INCLUYE EL SUMINISTRO, FIJACIÓN, EQUIPO, HERRAMIENTA Y MANO DE OBRA ESPECIALIZADA. VA DE LINEA DE UNION A </t>
  </si>
  <si>
    <t xml:space="preserve">SUMINISTRO, COLOCACIÓN E INSTALACIÓN DE REDUCCIÓN DE TUBERIA DE 24 A 18" DE ACERO AL CARBÓN, INCLUYE EL SUMINISTRO, FIJACIÓN, EQUIPO, HERRAMIENTA Y MANO DE OBRA ESPECIALIZADA. </t>
  </si>
  <si>
    <t xml:space="preserve">SUMINISTRO, COLOCACIÓN E INSTALACIÓN DE REDUCCIÓN DE TUBERIA DE 18 A 14" DE ACERO AL CARBÓN, INCLUYE EL SUMINISTRO, FIJACIÓN, EQUIPO, HERRAMIENTA Y MANO DE OBRA ESPECIALIZADA. </t>
  </si>
  <si>
    <t>SUMINISTRO, COLOCACIÓN E INSTALACIÓN DE CODO DE 90° TUBERIA DE ACERO  DE 24" DE DIAMETRO ,INCLUYE EL SUMINISTRO, FIJACIÓN, EQUIPO, HERRAMIENTA Y MANO DE OBRA ESPECIALIZADA.</t>
  </si>
  <si>
    <t>C3</t>
  </si>
  <si>
    <t>TUBERIA DE AGUA FILTRADA VA A FILTROS DE CARBÓN ACTIVADO AFZ-48"-AC VA A FAC-400-1/24</t>
  </si>
  <si>
    <t>SUMINISTRO, COLOCACIÓN E INSTALACIÓN DE TUBERIA DE ACERO  DE 20" DE DIAMETRO ,INCLUYE EL SUMINISTRO, FIJACIÓN, EQUIPO, HERRAMIENTA Y MANO DE OBRA ESPECIALIZADA.</t>
  </si>
  <si>
    <t>SUMINISTRO, PINTURA, INSTALACION Y PRUEBA DE JUNTA DRESSER COMPLETA, ESTILO 38 DE DN 350 (20") DE DIÁMETRO, LA JUNTA DEBERA SUMINISTRASE CON TORNILLERIA COMPLETA FABRICADA EN Fo. Go. CON TUERCAS Y RONDANAS DEL DIÁMETRO ADECUADO, ASI COMO GOMAS Y/O EMPAQUES DE EPDM</t>
  </si>
  <si>
    <t>SUMINISTRO E INSTALACIÓN DE BRIDA DESLIZANTE DE ACERO AL CARBÓN DE 20".INCLUYE EL SUMINISTRO, LA FIJACIÓN, EL EQUIPO, LA HERRAMIENTA Y LA MANO DE OBRA ESPECIALIZADA NECESARIOS PARA SU CORRECTA EJECUCIÓN.</t>
  </si>
  <si>
    <t xml:space="preserve">SUMINISTRO, COLOCACIÓN E INSTALACIÓN DE CODO DE 90° TUBERIA DE ACERO  DE 20" DE DIAMETRO ,INCLUYE EL SUMINISTRO, FIJACIÓN, EQUIPO, HERRAMIENTA Y MANO DE OBRA ESPECIALIZADA. </t>
  </si>
  <si>
    <t>VALVULA DE MARIPOSA VÁSTAGO FIJO, BRIDADA, CUERPO DE HIERRO CON INTERIORES DE BRONCE E 408 MM CON UN DIAMETRO DE 20'', INCLUYE: MATERIALES, ACARREOS, CORTES, TONILLERIA, MANO DE OBRA, Y EN BASE A LOS PROCEDIMIENTOS Y BUENAS PRÁCTICAS, EQUIPO, HERRAMIENTA</t>
  </si>
  <si>
    <t>VALVULA DE RETENCIÓN (CHECK) TIPO COLUMPIO, BRIDADA, MONTAJE HORIZONTAL, CUERPO DE HIERRO CON INTERIORES DE BRONCE E 408 MM CON UN DIAMETRO DE 20'', INCLUYE: MATERIALES, ACARREOS, CORTES, TONILLERIA, MANO DE OBRA, Y EN BASE A LOS PROCEDIMIENTOS Y BUENAS PRÁCTICAS, EQUIPO, HERRAMIENTA</t>
  </si>
  <si>
    <t>VALVULA DE ADMISIÓN Y EXPULSIÓN DE AIRE COMBINADA PARA BOMBAS VERTICALES, CUERPO DE HIERRO, FLOTADOR DE ACERO INOXIDABLE Y ASIENTO DE BUNA N, DE 13 MM (1/2") CON EXTREMOS ROSCADO CLASE 150, NIPLES DE FOGO DE 13 MM(1/2") ROSCADOS, VÁLVULA DE COMPUERTA DE 13 MM (1/2") CON EXTREMOS ROSCADOS, INCLUYE: MATERIALES, ACARREOS, CORTES, TONILLERIA, MANO DE OBRA, Y EN BASE A LOS PROCEDIMIENTOS Y BUENAS PRÁCTICAS, EQUIPO, HERRAMIENTA</t>
  </si>
  <si>
    <t>SUMINISTRO, COLOCACIÓN E INSTALACIÓN DE TUBERIA DE ACERO  DE 48" DE DIAMETRO ,INCLUYE EL SUMINISTRO, FIJACIÓN, EQUIPO, HERRAMIENTA Y MANO DE OBRA ESPECIALIZADA.</t>
  </si>
  <si>
    <t>SUMINISTRO, COLOCACIÓN E INSTALACIÓN DE CODO DE 90° TUBERIA DE ACERO  DE 48" DE DIAMETRO ,INCLUYE EL SUMINISTRO, FIJACIÓN, EQUIPO, HERRAMIENTA Y MANO DE OBRA ESPECIALIZADA.</t>
  </si>
  <si>
    <t xml:space="preserve">SUMINISTRO, COLOCACIÓN E INSTALACIÓN DE TAPON CAP DE ACERO  DE 48" DE DIAMETRO, INCLUYE EL SUMINISTRO, FIJACIÓN, EQUIPO, HERRAMIENTA Y MANO DE OBRA ESPECIALIZADA. </t>
  </si>
  <si>
    <t>C4</t>
  </si>
  <si>
    <t>RESPIRADORES</t>
  </si>
  <si>
    <t>SUMINISTRO, COLOCACIÓN E INSTALACIÓN DE TUBERIA DE ACERO  DE 2" DE DIAMETRO ,INCLUYE EL SUMINISTRO, FIJACIÓN, EQUIPO, HERRAMIENTA Y MANO DE OBRA ESPECIALIZADA.</t>
  </si>
  <si>
    <t>SUMINISTRO, COLOCACIÓN E INSTALACIÓN DE CODO DE 90° TUBERIA DE ACERO  DE 2" DE DIAMETRO ,INCLUYE EL SUMINISTRO, FIJACIÓN, EQUIPO, HERRAMIENTA Y MANO DE OBRA ESPECIALIZADA.</t>
  </si>
  <si>
    <t>SUMINISTRO, COLOCACIÓN E INSTALACIÓN DE TEE RECTA DE ACERO  DE 2" DE DIAMETRO ,INCLUYE EL SUMINISTRO, FIJACIÓN, EQUIPO, HERRAMIENTA Y MANO DE OBRA ESPECIALIZADA.</t>
  </si>
  <si>
    <t>C5</t>
  </si>
  <si>
    <t>ESTRUCTURA Y SOPORTERÍA</t>
  </si>
  <si>
    <t>ACERO ESTRUCTURAL A36 (ESTRUCTURA de IZAJE):
SUMINSTRO, FABRICACIÓN E INSTALACION DE SOPORTERÍA PARA  IZAJE DE BOMBAS DEL TANQUE DE AGUA FILTRADA, A BASE DE ESTRUCTURA METÁLICA FABRICADA EN ACERO AL CARBON ASTM A-36; A BASE DE PERFILES IPR DE 24"x 81.8 KG/M, IPR DE 14"x 104.52 KG/M,IPR DE 10"x 72.9 KG/M DE ACUERDO A DISEÑO, PLANOS Y ESPECIFICACIONES, INCLUYE: CARGA, FLETE AL LUGAR DE LA OBRA, DESCARGA, MANIOBRAS LOCALES, COLOCACION, CORTES, BISELADO SOLDADURAS, EMPAQUES, TORNILLERÍA, 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EJECUCION.</t>
  </si>
  <si>
    <t>POLIPASTO ELECTRICO PARA IZAJE DE LOS EQUIPOS DE BOMBEO):
SUMINSTRO, FABRICACIÓN E INSTALACION DE POLIPASTO ELECTRICO PARA IZAJE DE LOS EQUIPOS DE BOMBEO, CON CAPACIDAD PARA 7 TONELADAS,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</si>
</sst>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164" formatCode="0.000"/>
    <numFmt numFmtId="165" formatCode="#,##0.0000"/>
    <numFmt numFmtId="166" formatCode="&quot;$&quot;#,##0.00"/>
    <numFmt numFmtId="167" formatCode="&quot;$&quot;#,###.00"/>
    <numFmt numFmtId="168" formatCode="&quot;$&quot;#,##0.0000"/>
  </numFmts>
  <fonts count="13">
    <font>
      <sz val="11"/>
      <color theme="1"/>
      <name val="Aptos Narrow"/>
      <family val="2"/>
      <scheme val="minor"/>
    </font>
    <font>
      <sz val="10"/>
      <color theme="1"/>
      <name val="Arial"/>
      <family val="2"/>
    </font>
    <font>
      <sz val="10"/>
      <name val="Arial"/>
      <family val="2"/>
    </font>
    <font>
      <sz val="11"/>
      <name val="Calibri"/>
      <family val="2"/>
    </font>
    <font>
      <b/>
      <sz val="11"/>
      <name val="Calibri"/>
      <family val="2"/>
    </font>
    <font>
      <b/>
      <sz val="11"/>
      <color theme="0"/>
      <name val="Calibri"/>
      <family val="2"/>
    </font>
    <font>
      <b/>
      <sz val="11"/>
      <color rgb="FFFF0000"/>
      <name val="Calibri"/>
      <family val="2"/>
    </font>
    <font>
      <b/>
      <sz val="11"/>
      <color theme="1" tint="0.0499899983406067"/>
      <name val="Calibri"/>
      <family val="2"/>
    </font>
    <font>
      <b/>
      <sz val="11"/>
      <color theme="4"/>
      <name val="Calibri"/>
      <family val="2"/>
    </font>
    <font>
      <b/>
      <sz val="11"/>
      <color rgb="FF006600"/>
      <name val="Calibri"/>
      <family val="2"/>
    </font>
    <font>
      <sz val="11"/>
      <color rgb="FF006600"/>
      <name val="Calibri"/>
      <family val="2"/>
    </font>
    <font>
      <sz val="11"/>
      <color theme="1"/>
      <name val="Calibri"/>
      <family val="2"/>
    </font>
    <font>
      <b/>
      <sz val="11"/>
      <color rgb="FF0000CC"/>
      <name val="Calibri"/>
      <family val="2"/>
    </font>
  </fonts>
  <fills count="5">
    <fill>
      <patternFill patternType="none"/>
    </fill>
    <fill>
      <patternFill patternType="gray125"/>
    </fill>
    <fill>
      <patternFill patternType="solid">
        <fgColor rgb="FF00953B"/>
        <bgColor indexed="64"/>
      </patternFill>
    </fill>
    <fill>
      <patternFill patternType="solid">
        <fgColor theme="0" tint="-0.249909996986389"/>
        <bgColor indexed="64"/>
      </patternFill>
    </fill>
    <fill>
      <patternFill patternType="solid">
        <fgColor rgb="FF00B050"/>
        <bgColor indexed="64"/>
      </patternFill>
    </fill>
  </fills>
  <borders count="15">
    <border>
      <left/>
      <right/>
      <top/>
      <bottom/>
      <diagonal/>
    </border>
    <border>
      <left/>
      <right style="medium">
        <color auto="1"/>
      </right>
      <top/>
      <bottom/>
    </border>
    <border>
      <left style="medium">
        <color auto="1"/>
      </left>
      <right/>
      <top/>
      <bottom/>
    </border>
    <border>
      <left style="medium">
        <color auto="1"/>
      </left>
      <right style="medium">
        <color auto="1"/>
      </right>
      <top/>
      <bottom/>
    </border>
    <border>
      <left style="medium">
        <color auto="1"/>
      </left>
      <right style="medium">
        <color auto="1"/>
      </right>
      <top style="medium">
        <color auto="1"/>
      </top>
      <bottom/>
    </border>
    <border>
      <left style="medium">
        <color auto="1"/>
      </left>
      <right/>
      <top style="medium">
        <color auto="1"/>
      </top>
      <bottom/>
    </border>
    <border>
      <left style="medium">
        <color auto="1"/>
      </left>
      <right style="medium">
        <color auto="1"/>
      </right>
      <top/>
      <bottom style="medium">
        <color auto="1"/>
      </bottom>
    </border>
    <border>
      <left/>
      <right style="medium">
        <color auto="1"/>
      </right>
      <top style="medium">
        <color auto="1"/>
      </top>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style="medium">
        <color auto="1"/>
      </bottom>
    </border>
    <border>
      <left/>
      <right/>
      <top/>
      <bottom style="medium">
        <color auto="1"/>
      </bottom>
    </border>
  </borders>
  <cellStyleXfs count="2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4" fontId="2" fillId="0" borderId="0" applyFont="0" applyFill="0" applyBorder="0" applyAlignment="0" applyProtection="0"/>
    <xf numFmtId="44" fontId="0" fillId="0" borderId="0" applyFont="0" applyFill="0" applyBorder="0" applyAlignment="0" applyProtection="0"/>
    <xf numFmtId="0" fontId="2" fillId="0" borderId="0">
      <alignment/>
      <protection/>
    </xf>
    <xf numFmtId="44" fontId="2" fillId="0" borderId="0" applyFont="0" applyFill="0" applyBorder="0" applyAlignment="0" applyProtection="0"/>
    <xf numFmtId="0" fontId="2" fillId="0" borderId="0">
      <alignment/>
      <protection/>
    </xf>
    <xf numFmtId="0" fontId="2" fillId="0" borderId="0">
      <alignment/>
      <protection/>
    </xf>
  </cellStyleXfs>
  <cellXfs count="98">
    <xf numFmtId="0" fontId="0" fillId="0" borderId="0" xfId="0"/>
    <xf numFmtId="0" fontId="3" fillId="0" borderId="1" xfId="21" applyFont="1" applyBorder="1" applyAlignment="1">
      <alignment horizontal="center" vertical="top"/>
      <protection/>
    </xf>
    <xf numFmtId="0" fontId="3" fillId="0" borderId="0" xfId="21" applyFont="1" applyAlignment="1">
      <alignment horizontal="center" vertical="top"/>
      <protection/>
    </xf>
    <xf numFmtId="0" fontId="3" fillId="0" borderId="2" xfId="21" applyFont="1" applyBorder="1" applyAlignment="1">
      <alignment horizontal="center" vertical="top"/>
      <protection/>
    </xf>
    <xf numFmtId="0" fontId="4" fillId="0" borderId="3" xfId="21" applyFont="1" applyBorder="1" applyAlignment="1">
      <alignment horizontal="center" vertical="top" wrapText="1"/>
      <protection/>
    </xf>
    <xf numFmtId="0" fontId="3" fillId="0" borderId="4" xfId="21" applyFont="1" applyBorder="1" applyAlignment="1">
      <alignment horizontal="center" vertical="top"/>
      <protection/>
    </xf>
    <xf numFmtId="0" fontId="4" fillId="0" borderId="4" xfId="21" applyFont="1" applyBorder="1" applyAlignment="1">
      <alignment horizontal="center" vertical="top"/>
      <protection/>
    </xf>
    <xf numFmtId="0" fontId="3" fillId="0" borderId="0" xfId="21" applyFont="1" applyAlignment="1">
      <alignment vertical="top"/>
      <protection/>
    </xf>
    <xf numFmtId="0" fontId="3" fillId="0" borderId="3" xfId="21" applyFont="1" applyBorder="1" applyAlignment="1">
      <alignment horizontal="center" vertical="top"/>
      <protection/>
    </xf>
    <xf numFmtId="0" fontId="4" fillId="0" borderId="2" xfId="21" applyFont="1" applyBorder="1" applyAlignment="1">
      <alignment horizontal="center" vertical="top"/>
      <protection/>
    </xf>
    <xf numFmtId="0" fontId="4" fillId="0" borderId="0" xfId="21" applyFont="1" applyAlignment="1">
      <alignment horizontal="center" vertical="top"/>
      <protection/>
    </xf>
    <xf numFmtId="0" fontId="4" fillId="0" borderId="5" xfId="21" applyFont="1" applyBorder="1" applyAlignment="1">
      <alignment horizontal="left" vertical="top"/>
      <protection/>
    </xf>
    <xf numFmtId="0" fontId="4" fillId="0" borderId="4" xfId="21" applyFont="1" applyBorder="1" applyAlignment="1">
      <alignment horizontal="left" vertical="top"/>
      <protection/>
    </xf>
    <xf numFmtId="0" fontId="3" fillId="0" borderId="6" xfId="21" applyFont="1" applyBorder="1" applyAlignment="1">
      <alignment horizontal="center" vertical="top"/>
      <protection/>
    </xf>
    <xf numFmtId="0" fontId="3" fillId="0" borderId="0" xfId="21" applyFont="1" applyAlignment="1">
      <alignment horizontal="justify" vertical="top"/>
      <protection/>
    </xf>
    <xf numFmtId="0" fontId="4" fillId="0" borderId="0" xfId="21" applyFont="1" applyAlignment="1">
      <alignment vertical="top"/>
      <protection/>
    </xf>
    <xf numFmtId="0" fontId="3" fillId="0" borderId="0" xfId="21" applyFont="1" applyAlignment="1">
      <alignment horizontal="center" vertical="center"/>
      <protection/>
    </xf>
    <xf numFmtId="4" fontId="4" fillId="0" borderId="0" xfId="21" applyNumberFormat="1" applyFont="1" applyAlignment="1">
      <alignment vertical="top"/>
      <protection/>
    </xf>
    <xf numFmtId="0" fontId="4" fillId="0" borderId="0" xfId="21" applyFont="1" applyAlignment="1">
      <alignment horizontal="justify" vertical="top"/>
      <protection/>
    </xf>
    <xf numFmtId="8" fontId="4" fillId="0" borderId="0" xfId="21" applyNumberFormat="1" applyFont="1" applyAlignment="1">
      <alignment vertical="top"/>
      <protection/>
    </xf>
    <xf numFmtId="167" fontId="5" fillId="2" borderId="0" xfId="25" applyNumberFormat="1" applyFont="1" applyFill="1" applyAlignment="1">
      <alignment vertical="top"/>
      <protection/>
    </xf>
    <xf numFmtId="0" fontId="4" fillId="0" borderId="7" xfId="21" applyFont="1" applyBorder="1" applyAlignment="1">
      <alignment vertical="top"/>
      <protection/>
    </xf>
    <xf numFmtId="0" fontId="4" fillId="0" borderId="1" xfId="21" applyFont="1" applyBorder="1" applyAlignment="1">
      <alignment horizontal="center" vertical="top"/>
      <protection/>
    </xf>
    <xf numFmtId="0" fontId="4" fillId="0" borderId="1" xfId="21" applyFont="1" applyBorder="1" applyAlignment="1">
      <alignment vertical="top"/>
      <protection/>
    </xf>
    <xf numFmtId="14" fontId="3" fillId="0" borderId="7" xfId="21" applyNumberFormat="1" applyFont="1" applyBorder="1" applyAlignment="1">
      <alignment horizontal="left" vertical="top"/>
      <protection/>
    </xf>
    <xf numFmtId="14" fontId="3" fillId="0" borderId="1" xfId="21" applyNumberFormat="1" applyFont="1" applyBorder="1" applyAlignment="1">
      <alignment horizontal="left" vertical="top"/>
      <protection/>
    </xf>
    <xf numFmtId="0" fontId="3" fillId="0" borderId="1" xfId="21" applyFont="1" applyBorder="1" applyAlignment="1">
      <alignment horizontal="left" vertical="top"/>
      <protection/>
    </xf>
    <xf numFmtId="14" fontId="3" fillId="0" borderId="8" xfId="21" applyNumberFormat="1" applyFont="1" applyBorder="1" applyAlignment="1">
      <alignment horizontal="left" vertical="top"/>
      <protection/>
    </xf>
    <xf numFmtId="0" fontId="4" fillId="0" borderId="8" xfId="21" applyFont="1" applyBorder="1" applyAlignment="1">
      <alignment vertical="top"/>
      <protection/>
    </xf>
    <xf numFmtId="0" fontId="5" fillId="2" borderId="0" xfId="25" applyFont="1" applyFill="1" applyAlignment="1">
      <alignment horizontal="justify" vertical="top"/>
      <protection/>
    </xf>
    <xf numFmtId="0" fontId="5" fillId="2" borderId="0" xfId="28" applyFont="1" applyFill="1" applyAlignment="1">
      <alignment horizontal="justify" vertical="top"/>
      <protection/>
    </xf>
    <xf numFmtId="167" fontId="5" fillId="2" borderId="0" xfId="28" applyNumberFormat="1" applyFont="1" applyFill="1" applyAlignment="1">
      <alignment vertical="top"/>
      <protection/>
    </xf>
    <xf numFmtId="0" fontId="3" fillId="0" borderId="0" xfId="28" applyFont="1" applyAlignment="1">
      <alignment vertical="top"/>
      <protection/>
    </xf>
    <xf numFmtId="4" fontId="3" fillId="0" borderId="0" xfId="21" applyNumberFormat="1" applyFont="1" applyAlignment="1">
      <alignment vertical="top"/>
      <protection/>
    </xf>
    <xf numFmtId="0" fontId="4" fillId="0" borderId="0" xfId="21" applyFont="1" applyAlignment="1">
      <alignment horizontal="center" vertical="top" wrapText="1"/>
      <protection/>
    </xf>
    <xf numFmtId="49" fontId="4" fillId="0" borderId="0" xfId="21" applyNumberFormat="1" applyFont="1" applyAlignment="1">
      <alignment horizontal="left" vertical="top"/>
      <protection/>
    </xf>
    <xf numFmtId="0" fontId="7" fillId="0" borderId="0" xfId="21" applyFont="1" applyAlignment="1">
      <alignment horizontal="justify" vertical="top"/>
      <protection/>
    </xf>
    <xf numFmtId="0" fontId="3" fillId="0" borderId="0" xfId="21" applyFont="1" applyAlignment="1">
      <alignment horizontal="center" vertical="top" wrapText="1"/>
      <protection/>
    </xf>
    <xf numFmtId="165" fontId="3" fillId="0" borderId="0" xfId="21" applyNumberFormat="1" applyFont="1" applyAlignment="1">
      <alignment horizontal="right" vertical="top"/>
      <protection/>
    </xf>
    <xf numFmtId="4" fontId="4" fillId="0" borderId="0" xfId="21" applyNumberFormat="1" applyFont="1" applyAlignment="1">
      <alignment horizontal="center" vertical="top"/>
      <protection/>
    </xf>
    <xf numFmtId="166" fontId="4" fillId="0" borderId="0" xfId="23" applyNumberFormat="1" applyFont="1" applyAlignment="1">
      <alignment vertical="top"/>
    </xf>
    <xf numFmtId="0" fontId="3" fillId="0" borderId="0" xfId="21" applyFont="1" applyAlignment="1">
      <alignment horizontal="justify" vertical="top" wrapText="1"/>
      <protection/>
    </xf>
    <xf numFmtId="0" fontId="8" fillId="0" borderId="0" xfId="21" applyFont="1" applyAlignment="1">
      <alignment horizontal="center" vertical="top" wrapText="1"/>
      <protection/>
    </xf>
    <xf numFmtId="165" fontId="8" fillId="0" borderId="0" xfId="21" applyNumberFormat="1" applyFont="1" applyAlignment="1">
      <alignment horizontal="right" vertical="top"/>
      <protection/>
    </xf>
    <xf numFmtId="166" fontId="8" fillId="0" borderId="0" xfId="23" applyNumberFormat="1" applyFont="1" applyFill="1" applyAlignment="1">
      <alignment horizontal="right" vertical="top"/>
    </xf>
    <xf numFmtId="4" fontId="8" fillId="0" borderId="0" xfId="21" applyNumberFormat="1" applyFont="1" applyAlignment="1">
      <alignment horizontal="center" vertical="top"/>
      <protection/>
    </xf>
    <xf numFmtId="0" fontId="9" fillId="0" borderId="0" xfId="21" applyFont="1" applyAlignment="1">
      <alignment horizontal="justify" vertical="top"/>
      <protection/>
    </xf>
    <xf numFmtId="0" fontId="10" fillId="0" borderId="0" xfId="21" applyFont="1" applyAlignment="1">
      <alignment horizontal="center" vertical="top" wrapText="1"/>
      <protection/>
    </xf>
    <xf numFmtId="4" fontId="10" fillId="0" borderId="0" xfId="21" applyNumberFormat="1" applyFont="1" applyAlignment="1">
      <alignment horizontal="right" vertical="top"/>
      <protection/>
    </xf>
    <xf numFmtId="166" fontId="10" fillId="0" borderId="0" xfId="23" applyNumberFormat="1" applyFont="1" applyFill="1" applyAlignment="1">
      <alignment horizontal="right" vertical="top"/>
    </xf>
    <xf numFmtId="4" fontId="9" fillId="0" borderId="0" xfId="21" applyNumberFormat="1" applyFont="1" applyAlignment="1">
      <alignment horizontal="center" vertical="top"/>
      <protection/>
    </xf>
    <xf numFmtId="166" fontId="9" fillId="0" borderId="0" xfId="24" applyNumberFormat="1" applyFont="1" applyFill="1" applyAlignment="1">
      <alignment vertical="top"/>
    </xf>
    <xf numFmtId="166" fontId="3" fillId="0" borderId="0" xfId="23" applyNumberFormat="1" applyFont="1" applyFill="1" applyAlignment="1">
      <alignment horizontal="right" vertical="top"/>
    </xf>
    <xf numFmtId="0" fontId="4" fillId="3" borderId="0" xfId="21" applyFont="1" applyFill="1" applyAlignment="1">
      <alignment vertical="top"/>
      <protection/>
    </xf>
    <xf numFmtId="0" fontId="4" fillId="3" borderId="0" xfId="21" applyFont="1" applyFill="1" applyAlignment="1">
      <alignment horizontal="center" vertical="top"/>
      <protection/>
    </xf>
    <xf numFmtId="164" fontId="4" fillId="3" borderId="0" xfId="21" applyNumberFormat="1" applyFont="1" applyFill="1" applyAlignment="1">
      <alignment vertical="top"/>
      <protection/>
    </xf>
    <xf numFmtId="166" fontId="6" fillId="0" borderId="0" xfId="23" applyNumberFormat="1" applyFont="1" applyAlignment="1">
      <alignment horizontal="center" vertical="top" wrapText="1"/>
    </xf>
    <xf numFmtId="0" fontId="3" fillId="0" borderId="0" xfId="21" applyFont="1" applyAlignment="1">
      <alignment horizontal="left" vertical="top"/>
      <protection/>
    </xf>
    <xf numFmtId="8" fontId="11" fillId="0" borderId="0" xfId="0" applyNumberFormat="1" applyFont="1" applyAlignment="1">
      <alignment vertical="top"/>
    </xf>
    <xf numFmtId="4" fontId="3" fillId="0" borderId="0" xfId="21" applyNumberFormat="1" applyFont="1" applyAlignment="1">
      <alignment horizontal="center" vertical="top" wrapText="1"/>
      <protection/>
    </xf>
    <xf numFmtId="166" fontId="9" fillId="0" borderId="0" xfId="21" applyNumberFormat="1" applyFont="1" applyAlignment="1">
      <alignment horizontal="right" vertical="top"/>
      <protection/>
    </xf>
    <xf numFmtId="49" fontId="5" fillId="4" borderId="9" xfId="27" applyNumberFormat="1" applyFont="1" applyFill="1" applyBorder="1" applyAlignment="1">
      <alignment horizontal="center" vertical="center"/>
      <protection/>
    </xf>
    <xf numFmtId="49" fontId="5" fillId="4" borderId="10" xfId="27" applyNumberFormat="1" applyFont="1" applyFill="1" applyBorder="1" applyAlignment="1">
      <alignment horizontal="center" vertical="center"/>
      <protection/>
    </xf>
    <xf numFmtId="49" fontId="5" fillId="4" borderId="10" xfId="27" applyNumberFormat="1" applyFont="1" applyFill="1" applyBorder="1" applyAlignment="1">
      <alignment horizontal="center" vertical="center" wrapText="1"/>
      <protection/>
    </xf>
    <xf numFmtId="49" fontId="5" fillId="4" borderId="11" xfId="27" applyNumberFormat="1" applyFont="1" applyFill="1" applyBorder="1" applyAlignment="1">
      <alignment horizontal="center" vertical="center"/>
      <protection/>
    </xf>
    <xf numFmtId="44" fontId="3" fillId="0" borderId="0" xfId="24" applyFont="1" applyAlignment="1">
      <alignment vertical="top"/>
    </xf>
    <xf numFmtId="168" fontId="3" fillId="0" borderId="0" xfId="21" applyNumberFormat="1" applyFont="1" applyAlignment="1">
      <alignment vertical="top"/>
      <protection/>
    </xf>
    <xf numFmtId="49" fontId="9" fillId="0" borderId="0" xfId="0" applyNumberFormat="1" applyFont="1" applyAlignment="1">
      <alignment horizontal="justify" vertical="top" shrinkToFit="1"/>
    </xf>
    <xf numFmtId="49" fontId="12" fillId="0" borderId="0" xfId="21" applyNumberFormat="1" applyFont="1" applyAlignment="1">
      <alignment horizontal="left" vertical="top"/>
      <protection/>
    </xf>
    <xf numFmtId="0" fontId="12" fillId="0" borderId="0" xfId="21" applyFont="1" applyAlignment="1">
      <alignment horizontal="justify" vertical="top"/>
      <protection/>
    </xf>
    <xf numFmtId="166" fontId="12" fillId="0" borderId="0" xfId="23" applyNumberFormat="1" applyFont="1" applyAlignment="1">
      <alignment vertical="top"/>
    </xf>
    <xf numFmtId="0" fontId="4" fillId="0" borderId="3" xfId="21" applyFont="1" applyBorder="1" applyAlignment="1">
      <alignment horizontal="center" vertical="top"/>
      <protection/>
    </xf>
    <xf numFmtId="0" fontId="4" fillId="0" borderId="6" xfId="21" applyFont="1" applyBorder="1" applyAlignment="1">
      <alignment horizontal="center" vertical="top"/>
      <protection/>
    </xf>
    <xf numFmtId="0" fontId="5" fillId="4" borderId="9" xfId="21" applyFont="1" applyFill="1" applyBorder="1" applyAlignment="1">
      <alignment horizontal="center" vertical="top"/>
      <protection/>
    </xf>
    <xf numFmtId="0" fontId="5" fillId="4" borderId="10" xfId="21" applyFont="1" applyFill="1" applyBorder="1" applyAlignment="1">
      <alignment horizontal="center" vertical="top"/>
      <protection/>
    </xf>
    <xf numFmtId="0" fontId="5" fillId="2" borderId="0" xfId="25" applyFont="1" applyFill="1" applyAlignment="1">
      <alignment horizontal="center" vertical="top"/>
      <protection/>
    </xf>
    <xf numFmtId="0" fontId="5" fillId="2" borderId="0" xfId="28" applyFont="1" applyFill="1" applyAlignment="1">
      <alignment horizontal="center" vertical="top"/>
      <protection/>
    </xf>
    <xf numFmtId="0" fontId="4" fillId="0" borderId="5" xfId="21" applyFont="1" applyBorder="1" applyAlignment="1">
      <alignment horizontal="center" vertical="top"/>
      <protection/>
    </xf>
    <xf numFmtId="0" fontId="4" fillId="0" borderId="12" xfId="21" applyFont="1" applyBorder="1" applyAlignment="1">
      <alignment horizontal="center" vertical="top"/>
      <protection/>
    </xf>
    <xf numFmtId="0" fontId="4" fillId="0" borderId="7" xfId="21" applyFont="1" applyBorder="1" applyAlignment="1">
      <alignment horizontal="center" vertical="top"/>
      <protection/>
    </xf>
    <xf numFmtId="0" fontId="3" fillId="0" borderId="2" xfId="21" applyFont="1" applyBorder="1" applyAlignment="1">
      <alignment horizontal="center" vertical="top"/>
      <protection/>
    </xf>
    <xf numFmtId="0" fontId="3" fillId="0" borderId="0" xfId="21" applyFont="1" applyAlignment="1">
      <alignment horizontal="center" vertical="top"/>
      <protection/>
    </xf>
    <xf numFmtId="0" fontId="3" fillId="0" borderId="1" xfId="21" applyFont="1" applyBorder="1" applyAlignment="1">
      <alignment horizontal="center" vertical="top"/>
      <protection/>
    </xf>
    <xf numFmtId="0" fontId="3" fillId="0" borderId="13" xfId="21" applyFont="1" applyBorder="1" applyAlignment="1">
      <alignment horizontal="center" vertical="top"/>
      <protection/>
    </xf>
    <xf numFmtId="0" fontId="3" fillId="0" borderId="14" xfId="21" applyFont="1" applyBorder="1" applyAlignment="1">
      <alignment horizontal="center" vertical="top"/>
      <protection/>
    </xf>
    <xf numFmtId="0" fontId="3" fillId="0" borderId="8" xfId="21" applyFont="1" applyBorder="1" applyAlignment="1">
      <alignment horizontal="center" vertical="top"/>
      <protection/>
    </xf>
    <xf numFmtId="0" fontId="4" fillId="0" borderId="3" xfId="21" applyFont="1" applyBorder="1" applyAlignment="1">
      <alignment horizontal="center" vertical="top" wrapText="1"/>
      <protection/>
    </xf>
    <xf numFmtId="0" fontId="4" fillId="0" borderId="6" xfId="21" applyFont="1" applyBorder="1" applyAlignment="1">
      <alignment horizontal="center" vertical="top" wrapText="1"/>
      <protection/>
    </xf>
    <xf numFmtId="14" fontId="4" fillId="0" borderId="5"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0" fontId="3" fillId="0" borderId="3" xfId="21" applyFont="1" applyBorder="1" applyAlignment="1">
      <alignment horizontal="justify" vertical="top"/>
      <protection/>
    </xf>
    <xf numFmtId="0" fontId="3" fillId="0" borderId="6" xfId="21" applyFont="1" applyBorder="1" applyAlignment="1">
      <alignment horizontal="justify" vertical="top"/>
      <protection/>
    </xf>
    <xf numFmtId="14" fontId="4" fillId="0" borderId="2"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3" xfId="21" applyNumberFormat="1" applyFont="1" applyBorder="1" applyAlignment="1">
      <alignment horizontal="right" vertical="top"/>
      <protection/>
    </xf>
    <xf numFmtId="14" fontId="4" fillId="0" borderId="14" xfId="21" applyNumberFormat="1" applyFont="1" applyBorder="1" applyAlignment="1">
      <alignment horizontal="right" vertical="top"/>
      <protection/>
    </xf>
    <xf numFmtId="0" fontId="3" fillId="0" borderId="3" xfId="21" applyFont="1" applyBorder="1" applyAlignment="1">
      <alignment horizontal="left" vertical="center"/>
      <protection/>
    </xf>
    <xf numFmtId="0" fontId="3" fillId="0" borderId="6" xfId="21" applyFont="1" applyBorder="1" applyAlignment="1">
      <alignment horizontal="left" vertical="center"/>
      <protection/>
    </xf>
  </cellXfs>
  <cellStyles count="15">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 name="Moneda 2" xfId="22"/>
    <cellStyle name="Moneda 2 2" xfId="23"/>
    <cellStyle name="Moneda" xfId="24" builtinId="4"/>
    <cellStyle name="Normal 2 2" xfId="25"/>
    <cellStyle name="Moneda 2 2 2" xfId="26"/>
    <cellStyle name="Normal 3 2" xfId="27"/>
    <cellStyle name="Normal 2 2 2" xfId="2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43543</xdr:colOff>
      <xdr:row>3</xdr:row>
      <xdr:rowOff>174172</xdr:rowOff>
    </xdr:from>
    <xdr:to>
      <xdr:col>0</xdr:col>
      <xdr:colOff>849086</xdr:colOff>
      <xdr:row>7</xdr:row>
      <xdr:rowOff>62112</xdr:rowOff>
    </xdr:to>
    <xdr:pic>
      <xdr:nvPicPr>
        <xdr:cNvPr id="2" name="Imagen 1">
          <a:extLst>
            <a:ext uri="{FF2B5EF4-FFF2-40B4-BE49-F238E27FC236}">
              <a16:creationId xmlns:a16="http://schemas.microsoft.com/office/drawing/2014/main" id="{1fc82e22-cba4-4aad-af21-fd1ab9a380af}"/>
            </a:ext>
          </a:extLst>
        </xdr:cNvPr>
        <xdr:cNvPicPr>
          <a:picLocks noChangeAspect="1"/>
        </xdr:cNvPicPr>
      </xdr:nvPicPr>
      <xdr:blipFill>
        <a:blip r:embed="rId1"/>
        <a:stretch>
          <a:fillRect/>
        </a:stretch>
      </xdr:blipFill>
      <xdr:spPr bwMode="auto">
        <a:xfrm>
          <a:off x="47625" y="714375"/>
          <a:ext cx="809625" cy="752475"/>
        </a:xfrm>
        <a:prstGeom prst="rect"/>
        <a:noFill/>
        <a:ln>
          <a:noFill/>
        </a:ln>
      </xdr:spPr>
    </xdr:pic>
    <xdr:clientData/>
  </xdr:twoCellAnchor>
  <xdr:twoCellAnchor editAs="oneCell">
    <xdr:from>
      <xdr:col>6</xdr:col>
      <xdr:colOff>19050</xdr:colOff>
      <xdr:row>2</xdr:row>
      <xdr:rowOff>371475</xdr:rowOff>
    </xdr:from>
    <xdr:to>
      <xdr:col>6</xdr:col>
      <xdr:colOff>1546412</xdr:colOff>
      <xdr:row>4</xdr:row>
      <xdr:rowOff>97647</xdr:rowOff>
    </xdr:to>
    <xdr:pic>
      <xdr:nvPicPr>
        <xdr:cNvPr id="3" name="Imagen 2">
          <a:extLst>
            <a:ext uri="{FF2B5EF4-FFF2-40B4-BE49-F238E27FC236}">
              <a16:creationId xmlns:a16="http://schemas.microsoft.com/office/drawing/2014/main" id="{e4e4f30d-23d8-4ed1-9603-4d3f4f78ecfb}"/>
            </a:ext>
          </a:extLst>
        </xdr:cNvPr>
        <xdr:cNvPicPr>
          <a:picLocks noChangeAspect="1"/>
        </xdr:cNvPicPr>
      </xdr:nvPicPr>
      <xdr:blipFill>
        <a:blip r:embed="rId2"/>
        <a:srcRect l="25410" t="56109" r="40559" b="32801"/>
        <a:stretch>
          <a:fillRect/>
        </a:stretch>
      </xdr:blipFill>
      <xdr:spPr bwMode="auto">
        <a:xfrm>
          <a:off x="9505950" y="542925"/>
          <a:ext cx="1524000" cy="276225"/>
        </a:xfrm>
        <a:prstGeom prst="rect"/>
        <a:ln>
          <a:noFill/>
        </a:ln>
        <a:extLst>
          <a:ext uri="{53640926-AAD7-44D8-BBD7-CCE9431645EC}">
            <a14:shadowObscured xmlns:a14="http://schemas.microsoft.com/office/drawing/2010/main"/>
          </a:ext>
        </a:extLst>
      </xdr:spPr>
    </xdr:pic>
    <xdr:clientData/>
  </xdr:twoCellAnchor>
  <xdr:twoCellAnchor editAs="oneCell">
    <xdr:from>
      <xdr:col>6</xdr:col>
      <xdr:colOff>22412</xdr:colOff>
      <xdr:row>3</xdr:row>
      <xdr:rowOff>0</xdr:rowOff>
    </xdr:from>
    <xdr:to>
      <xdr:col>6</xdr:col>
      <xdr:colOff>1546412</xdr:colOff>
      <xdr:row>5</xdr:row>
      <xdr:rowOff>65473</xdr:rowOff>
    </xdr:to>
    <xdr:pic>
      <xdr:nvPicPr>
        <xdr:cNvPr id="5" name="Imagen 4">
          <a:extLst>
            <a:ext uri="{FF2B5EF4-FFF2-40B4-BE49-F238E27FC236}">
              <a16:creationId xmlns:a16="http://schemas.microsoft.com/office/drawing/2014/main" id="{9db9b6ec-3cc1-4a61-b3be-fe27db023dbc}"/>
            </a:ext>
          </a:extLst>
        </xdr:cNvPr>
        <xdr:cNvPicPr>
          <a:picLocks noChangeAspect="1"/>
        </xdr:cNvPicPr>
      </xdr:nvPicPr>
      <xdr:blipFill>
        <a:blip r:embed="rId3"/>
        <a:stretch>
          <a:fillRect/>
        </a:stretch>
      </xdr:blipFill>
      <xdr:spPr>
        <a:xfrm>
          <a:off x="9505950" y="542925"/>
          <a:ext cx="1524000" cy="4381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777518E-2CB8-4901-9B33-CD1DECB1BF51}">
  <sheetPr codeName="Hoja2"/>
  <dimension ref="A1:G101"/>
  <sheetViews>
    <sheetView showGridLines="0" showZeros="0" tabSelected="1" view="pageBreakPreview" zoomScale="85" zoomScaleNormal="100" zoomScaleSheetLayoutView="85" workbookViewId="0" topLeftCell="A1">
      <selection pane="topLeft" activeCell="F20" sqref="F20"/>
    </sheetView>
  </sheetViews>
  <sheetFormatPr defaultColWidth="9.16428571428571" defaultRowHeight="14.5"/>
  <cols>
    <col min="1" max="1" width="13" style="7" bestFit="1" customWidth="1"/>
    <col min="2" max="2" width="56.8571428571429" style="7" customWidth="1"/>
    <col min="3" max="3" width="13.5714285714286" style="7" customWidth="1"/>
    <col min="4" max="4" width="15.1428571428571" style="7" customWidth="1"/>
    <col min="5" max="5" width="17.8571428571429" style="7" customWidth="1"/>
    <col min="6" max="6" width="25.8571428571429" style="7" customWidth="1"/>
    <col min="7" max="7" width="24.4285714285714" style="7" customWidth="1"/>
    <col min="8" max="16384" width="9.14285714285714" style="7"/>
  </cols>
  <sheetData>
    <row r="1" spans="1:7" ht="14.5">
      <c r="A1" s="5"/>
      <c r="B1" s="6" t="s">
        <v>7</v>
      </c>
      <c r="C1" s="77" t="s">
        <v>8</v>
      </c>
      <c r="D1" s="78"/>
      <c r="E1" s="78"/>
      <c r="F1" s="79"/>
      <c r="G1" s="21"/>
    </row>
    <row r="2" spans="1:7" ht="14.5">
      <c r="A2" s="8"/>
      <c r="B2" s="4" t="s">
        <v>9</v>
      </c>
      <c r="C2" s="9"/>
      <c r="D2" s="10"/>
      <c r="E2" s="10"/>
      <c r="F2" s="22"/>
      <c r="G2" s="23"/>
    </row>
    <row r="3" spans="1:7" ht="14.5">
      <c r="A3" s="8"/>
      <c r="B3" s="34" t="s">
        <v>10</v>
      </c>
      <c r="C3" s="80" t="s">
        <v>113</v>
      </c>
      <c r="D3" s="81"/>
      <c r="E3" s="81"/>
      <c r="F3" s="82"/>
      <c r="G3" s="23"/>
    </row>
    <row r="4" spans="1:7" ht="14.5">
      <c r="A4" s="8"/>
      <c r="B4" s="86"/>
      <c r="C4" s="80"/>
      <c r="D4" s="81"/>
      <c r="E4" s="81"/>
      <c r="F4" s="82"/>
      <c r="G4" s="23"/>
    </row>
    <row r="5" spans="1:7" ht="15" thickBot="1">
      <c r="A5" s="8"/>
      <c r="B5" s="87"/>
      <c r="C5" s="83"/>
      <c r="D5" s="84"/>
      <c r="E5" s="84"/>
      <c r="F5" s="85"/>
      <c r="G5" s="23"/>
    </row>
    <row r="6" spans="1:7" ht="19.5" customHeight="1">
      <c r="A6" s="8"/>
      <c r="B6" s="11" t="s">
        <v>11</v>
      </c>
      <c r="C6" s="88" t="s">
        <v>12</v>
      </c>
      <c r="D6" s="89"/>
      <c r="E6" s="89"/>
      <c r="F6" s="24"/>
      <c r="G6" s="23"/>
    </row>
    <row r="7" spans="1:7" ht="19.5" customHeight="1">
      <c r="A7" s="8"/>
      <c r="B7" s="90" t="s">
        <v>114</v>
      </c>
      <c r="C7" s="92" t="s">
        <v>13</v>
      </c>
      <c r="D7" s="93"/>
      <c r="E7" s="93"/>
      <c r="F7" s="25"/>
      <c r="G7" s="23"/>
    </row>
    <row r="8" spans="1:7" ht="27" customHeight="1">
      <c r="A8" s="8"/>
      <c r="B8" s="90"/>
      <c r="C8" s="92" t="s">
        <v>14</v>
      </c>
      <c r="D8" s="93"/>
      <c r="E8" s="93"/>
      <c r="F8" s="26"/>
      <c r="G8" s="23"/>
    </row>
    <row r="9" spans="1:7" ht="20.25" customHeight="1" thickBot="1">
      <c r="A9" s="8"/>
      <c r="B9" s="91"/>
      <c r="C9" s="94" t="s">
        <v>15</v>
      </c>
      <c r="D9" s="95"/>
      <c r="E9" s="95"/>
      <c r="F9" s="27"/>
      <c r="G9" s="28"/>
    </row>
    <row r="10" spans="1:7" ht="14.5">
      <c r="A10" s="8"/>
      <c r="B10" s="12" t="s">
        <v>16</v>
      </c>
      <c r="C10" s="77" t="s">
        <v>17</v>
      </c>
      <c r="D10" s="78"/>
      <c r="E10" s="78"/>
      <c r="F10" s="79"/>
      <c r="G10" s="6" t="s">
        <v>27</v>
      </c>
    </row>
    <row r="11" spans="1:7" ht="14.5">
      <c r="A11" s="8"/>
      <c r="B11" s="96"/>
      <c r="C11" s="3">
        <v>0</v>
      </c>
      <c r="D11" s="2"/>
      <c r="E11" s="2"/>
      <c r="F11" s="1"/>
      <c r="G11" s="71" t="s">
        <v>24</v>
      </c>
    </row>
    <row r="12" spans="1:7" ht="15" thickBot="1">
      <c r="A12" s="13"/>
      <c r="B12" s="97"/>
      <c r="C12" s="83"/>
      <c r="D12" s="84"/>
      <c r="E12" s="84"/>
      <c r="F12" s="85"/>
      <c r="G12" s="72"/>
    </row>
    <row r="13" spans="4:4" ht="15" thickBot="1">
      <c r="D13" s="14"/>
    </row>
    <row r="14" spans="1:7" ht="15" thickBot="1">
      <c r="A14" s="73" t="s">
        <v>74</v>
      </c>
      <c r="B14" s="74"/>
      <c r="C14" s="74"/>
      <c r="D14" s="74"/>
      <c r="E14" s="74"/>
      <c r="F14" s="74"/>
      <c r="G14" s="74"/>
    </row>
    <row r="15" spans="1:7" ht="15" thickBot="1">
      <c r="A15" s="15"/>
      <c r="B15" s="15"/>
      <c r="C15" s="15"/>
      <c r="D15" s="15"/>
      <c r="E15" s="15"/>
      <c r="F15" s="15"/>
      <c r="G15" s="15"/>
    </row>
    <row r="16" spans="1:7" s="16" customFormat="1" ht="29.5" thickBot="1">
      <c r="A16" s="61" t="s">
        <v>18</v>
      </c>
      <c r="B16" s="62" t="s">
        <v>19</v>
      </c>
      <c r="C16" s="62" t="s">
        <v>20</v>
      </c>
      <c r="D16" s="62" t="s">
        <v>0</v>
      </c>
      <c r="E16" s="63" t="s">
        <v>21</v>
      </c>
      <c r="F16" s="63" t="s">
        <v>28</v>
      </c>
      <c r="G16" s="64" t="s">
        <v>22</v>
      </c>
    </row>
    <row r="17" spans="1:7" ht="43.5">
      <c r="A17" s="35" t="s">
        <v>73</v>
      </c>
      <c r="B17" s="36" t="str">
        <f>+B7</f>
        <v>Construcción y equipamiento de tanque de agua filtrada para la ampliación de la planta potabilizadora número 1 "PP1 Miravalle", en el municipio de Guadalajara, Jalisco.</v>
      </c>
      <c r="C17" s="37"/>
      <c r="D17" s="38"/>
      <c r="E17" s="56"/>
      <c r="F17" s="39"/>
      <c r="G17" s="40">
        <f>G18+G27+G40</f>
        <v>0</v>
      </c>
    </row>
    <row r="18" spans="1:7" ht="14.5">
      <c r="A18" s="46" t="s">
        <v>5</v>
      </c>
      <c r="B18" s="67" t="s">
        <v>115</v>
      </c>
      <c r="C18" s="47"/>
      <c r="D18" s="48"/>
      <c r="E18" s="49"/>
      <c r="F18" s="50"/>
      <c r="G18" s="51">
        <f>G19+G24</f>
        <v>0</v>
      </c>
    </row>
    <row r="19" spans="1:7" ht="14.5">
      <c r="A19" s="68" t="s">
        <v>77</v>
      </c>
      <c r="B19" s="69" t="s">
        <v>78</v>
      </c>
      <c r="C19" s="15"/>
      <c r="D19" s="17"/>
      <c r="E19" s="15"/>
      <c r="F19" s="15"/>
      <c r="G19" s="70">
        <f>SUM(G20:G23)</f>
        <v>0</v>
      </c>
    </row>
    <row r="20" spans="1:7" ht="43.5">
      <c r="A20" s="57" t="s">
        <v>23</v>
      </c>
      <c r="B20" s="41" t="s">
        <v>79</v>
      </c>
      <c r="C20" s="37" t="s">
        <v>1</v>
      </c>
      <c r="D20" s="33">
        <v>998.28</v>
      </c>
      <c r="E20" s="52"/>
      <c r="F20" s="59" t="str">
        <f>numtext(E20)</f>
        <v>CERO PESOS 00/100 M.N.</v>
      </c>
      <c r="G20" s="58">
        <f t="shared" si="0" ref="G20:G23">+ROUND(E20*D20,2)</f>
        <v>0</v>
      </c>
    </row>
    <row r="21" spans="1:7" ht="116">
      <c r="A21" s="57" t="s">
        <v>37</v>
      </c>
      <c r="B21" s="41" t="s">
        <v>80</v>
      </c>
      <c r="C21" s="37" t="s">
        <v>3</v>
      </c>
      <c r="D21" s="33">
        <v>151.99</v>
      </c>
      <c r="E21" s="52"/>
      <c r="F21" s="59" t="str">
        <f>numtext(E21)</f>
        <v>CERO PESOS 00/100 M.N.</v>
      </c>
      <c r="G21" s="58">
        <f t="shared" si="0"/>
        <v>0</v>
      </c>
    </row>
    <row r="22" spans="1:7" ht="58">
      <c r="A22" s="57" t="s">
        <v>38</v>
      </c>
      <c r="B22" s="41" t="s">
        <v>81</v>
      </c>
      <c r="C22" s="37" t="s">
        <v>3</v>
      </c>
      <c r="D22" s="33">
        <v>451.47</v>
      </c>
      <c r="E22" s="52"/>
      <c r="F22" s="59" t="str">
        <f>numtext(E22)</f>
        <v>CERO PESOS 00/100 M.N.</v>
      </c>
      <c r="G22" s="58">
        <f t="shared" si="0"/>
        <v>0</v>
      </c>
    </row>
    <row r="23" spans="1:7" ht="58">
      <c r="A23" s="57" t="s">
        <v>39</v>
      </c>
      <c r="B23" s="41" t="s">
        <v>82</v>
      </c>
      <c r="C23" s="37" t="s">
        <v>83</v>
      </c>
      <c r="D23" s="33">
        <v>9029.38</v>
      </c>
      <c r="E23" s="52"/>
      <c r="F23" s="59" t="str">
        <f>numtext(E23)</f>
        <v>CERO PESOS 00/100 M.N.</v>
      </c>
      <c r="G23" s="58">
        <f t="shared" si="0"/>
        <v>0</v>
      </c>
    </row>
    <row r="24" spans="1:7" ht="14.5">
      <c r="A24" s="68" t="s">
        <v>84</v>
      </c>
      <c r="B24" s="69" t="s">
        <v>85</v>
      </c>
      <c r="C24" s="15"/>
      <c r="D24" s="17">
        <v>0</v>
      </c>
      <c r="E24" s="15"/>
      <c r="F24" s="15"/>
      <c r="G24" s="70">
        <f>SUM(G25:G26)</f>
        <v>0</v>
      </c>
    </row>
    <row r="25" spans="1:7" ht="43.5">
      <c r="A25" s="57" t="s">
        <v>40</v>
      </c>
      <c r="B25" s="41" t="s">
        <v>86</v>
      </c>
      <c r="C25" s="37" t="s">
        <v>3</v>
      </c>
      <c r="D25" s="33">
        <v>60</v>
      </c>
      <c r="E25" s="52"/>
      <c r="F25" s="59" t="str">
        <f t="shared" si="1" ref="F25:F26">numtext(E25)</f>
        <v>CERO PESOS 00/100 M.N.</v>
      </c>
      <c r="G25" s="58">
        <f t="shared" si="2" ref="G25:G26">+ROUND(E25*D25,2)</f>
        <v>0</v>
      </c>
    </row>
    <row r="26" spans="1:7" ht="145">
      <c r="A26" s="57" t="s">
        <v>41</v>
      </c>
      <c r="B26" s="41" t="s">
        <v>87</v>
      </c>
      <c r="C26" s="37" t="s">
        <v>3</v>
      </c>
      <c r="D26" s="33">
        <v>6306.50</v>
      </c>
      <c r="E26" s="52"/>
      <c r="F26" s="59" t="str">
        <f t="shared" si="1"/>
        <v>CERO PESOS 00/100 M.N.</v>
      </c>
      <c r="G26" s="58">
        <f t="shared" si="2"/>
        <v>0</v>
      </c>
    </row>
    <row r="27" spans="1:7" ht="14.5">
      <c r="A27" s="46" t="s">
        <v>71</v>
      </c>
      <c r="B27" s="67" t="s">
        <v>116</v>
      </c>
      <c r="C27" s="47"/>
      <c r="D27" s="48">
        <v>0</v>
      </c>
      <c r="E27" s="49"/>
      <c r="F27" s="50"/>
      <c r="G27" s="51">
        <f>G28+G32+G36</f>
        <v>0</v>
      </c>
    </row>
    <row r="28" spans="1:7" ht="14.5">
      <c r="A28" s="68" t="s">
        <v>88</v>
      </c>
      <c r="B28" s="69" t="s">
        <v>89</v>
      </c>
      <c r="C28" s="15"/>
      <c r="D28" s="17">
        <v>0</v>
      </c>
      <c r="E28" s="15"/>
      <c r="F28" s="15"/>
      <c r="G28" s="70">
        <f>SUM(G29:G31)</f>
        <v>0</v>
      </c>
    </row>
    <row r="29" spans="1:7" ht="43.5">
      <c r="A29" s="57" t="s">
        <v>42</v>
      </c>
      <c r="B29" s="41" t="s">
        <v>90</v>
      </c>
      <c r="C29" s="37" t="s">
        <v>76</v>
      </c>
      <c r="D29" s="33">
        <v>25171.44</v>
      </c>
      <c r="E29" s="52"/>
      <c r="F29" s="59" t="str">
        <f t="shared" si="3" ref="F29:F31">numtext(E29)</f>
        <v>CERO PESOS 00/100 M.N.</v>
      </c>
      <c r="G29" s="58">
        <f t="shared" si="4" ref="G29:G31">+ROUND(E29*D29,2)</f>
        <v>0</v>
      </c>
    </row>
    <row r="30" spans="1:7" ht="72.5">
      <c r="A30" s="57" t="s">
        <v>43</v>
      </c>
      <c r="B30" s="41" t="s">
        <v>91</v>
      </c>
      <c r="C30" s="37" t="s">
        <v>3</v>
      </c>
      <c r="D30" s="33">
        <v>227.50</v>
      </c>
      <c r="E30" s="52"/>
      <c r="F30" s="59" t="str">
        <f t="shared" si="3"/>
        <v>CERO PESOS 00/100 M.N.</v>
      </c>
      <c r="G30" s="58">
        <f t="shared" si="4"/>
        <v>0</v>
      </c>
    </row>
    <row r="31" spans="1:7" ht="43.5">
      <c r="A31" s="57" t="s">
        <v>44</v>
      </c>
      <c r="B31" s="41" t="s">
        <v>117</v>
      </c>
      <c r="C31" s="37" t="s">
        <v>1</v>
      </c>
      <c r="D31" s="33">
        <v>1586.48</v>
      </c>
      <c r="E31" s="52"/>
      <c r="F31" s="59" t="str">
        <f t="shared" si="3"/>
        <v>CERO PESOS 00/100 M.N.</v>
      </c>
      <c r="G31" s="58">
        <f t="shared" si="4"/>
        <v>0</v>
      </c>
    </row>
    <row r="32" spans="1:7" ht="14.5">
      <c r="A32" s="68" t="s">
        <v>92</v>
      </c>
      <c r="B32" s="69" t="s">
        <v>93</v>
      </c>
      <c r="C32" s="15"/>
      <c r="D32" s="17">
        <v>0</v>
      </c>
      <c r="E32" s="15"/>
      <c r="F32" s="15"/>
      <c r="G32" s="70">
        <f>SUM(G33:G35)</f>
        <v>0</v>
      </c>
    </row>
    <row r="33" spans="1:7" ht="43.5">
      <c r="A33" s="57" t="s">
        <v>45</v>
      </c>
      <c r="B33" s="41" t="s">
        <v>90</v>
      </c>
      <c r="C33" s="37" t="s">
        <v>76</v>
      </c>
      <c r="D33" s="33">
        <v>42649.85</v>
      </c>
      <c r="E33" s="52"/>
      <c r="F33" s="59" t="str">
        <f t="shared" si="5" ref="F33:F35">numtext(E33)</f>
        <v>CERO PESOS 00/100 M.N.</v>
      </c>
      <c r="G33" s="58">
        <f t="shared" si="6" ref="G33:G35">+ROUND(E33*D33,2)</f>
        <v>0</v>
      </c>
    </row>
    <row r="34" spans="1:7" ht="72.5">
      <c r="A34" s="57" t="s">
        <v>46</v>
      </c>
      <c r="B34" s="41" t="s">
        <v>91</v>
      </c>
      <c r="C34" s="37" t="s">
        <v>3</v>
      </c>
      <c r="D34" s="33">
        <v>213.02</v>
      </c>
      <c r="E34" s="52"/>
      <c r="F34" s="59" t="str">
        <f t="shared" si="5"/>
        <v>CERO PESOS 00/100 M.N.</v>
      </c>
      <c r="G34" s="58">
        <f t="shared" si="6"/>
        <v>0</v>
      </c>
    </row>
    <row r="35" spans="1:7" ht="43.5">
      <c r="A35" s="57" t="s">
        <v>47</v>
      </c>
      <c r="B35" s="41" t="s">
        <v>117</v>
      </c>
      <c r="C35" s="37" t="s">
        <v>1</v>
      </c>
      <c r="D35" s="33">
        <v>1065.12</v>
      </c>
      <c r="E35" s="52"/>
      <c r="F35" s="59" t="str">
        <f t="shared" si="5"/>
        <v>CERO PESOS 00/100 M.N.</v>
      </c>
      <c r="G35" s="58">
        <f t="shared" si="6"/>
        <v>0</v>
      </c>
    </row>
    <row r="36" spans="1:7" ht="14.5">
      <c r="A36" s="68" t="s">
        <v>94</v>
      </c>
      <c r="B36" s="69" t="s">
        <v>95</v>
      </c>
      <c r="C36" s="15"/>
      <c r="D36" s="17">
        <v>0</v>
      </c>
      <c r="E36" s="15"/>
      <c r="F36" s="15"/>
      <c r="G36" s="70">
        <f>SUM(G37:G39)</f>
        <v>0</v>
      </c>
    </row>
    <row r="37" spans="1:7" ht="43.5">
      <c r="A37" s="57" t="s">
        <v>48</v>
      </c>
      <c r="B37" s="41" t="s">
        <v>90</v>
      </c>
      <c r="C37" s="37" t="s">
        <v>76</v>
      </c>
      <c r="D37" s="33">
        <v>3009.50</v>
      </c>
      <c r="E37" s="52"/>
      <c r="F37" s="59" t="str">
        <f>numtext(E37)</f>
        <v>CERO PESOS 00/100 M.N.</v>
      </c>
      <c r="G37" s="58">
        <f t="shared" si="7" ref="G37:G39">+ROUND(E37*D37,2)</f>
        <v>0</v>
      </c>
    </row>
    <row r="38" spans="1:7" ht="72.5">
      <c r="A38" s="57" t="s">
        <v>49</v>
      </c>
      <c r="B38" s="41" t="s">
        <v>91</v>
      </c>
      <c r="C38" s="37" t="s">
        <v>3</v>
      </c>
      <c r="D38" s="33">
        <v>15.68</v>
      </c>
      <c r="E38" s="52"/>
      <c r="F38" s="59" t="str">
        <f>numtext(E38)</f>
        <v>CERO PESOS 00/100 M.N.</v>
      </c>
      <c r="G38" s="58">
        <f t="shared" si="7"/>
        <v>0</v>
      </c>
    </row>
    <row r="39" spans="1:7" ht="43.5">
      <c r="A39" s="57" t="s">
        <v>50</v>
      </c>
      <c r="B39" s="41" t="s">
        <v>117</v>
      </c>
      <c r="C39" s="37" t="s">
        <v>1</v>
      </c>
      <c r="D39" s="33">
        <v>50.96</v>
      </c>
      <c r="E39" s="52"/>
      <c r="F39" s="59" t="str">
        <f>numtext(E39)</f>
        <v>CERO PESOS 00/100 M.N.</v>
      </c>
      <c r="G39" s="58">
        <f t="shared" si="7"/>
        <v>0</v>
      </c>
    </row>
    <row r="40" spans="1:7" ht="14.5">
      <c r="A40" s="46" t="s">
        <v>75</v>
      </c>
      <c r="B40" s="67" t="s">
        <v>118</v>
      </c>
      <c r="C40" s="47"/>
      <c r="D40" s="48">
        <v>0</v>
      </c>
      <c r="E40" s="49"/>
      <c r="F40" s="50"/>
      <c r="G40" s="51">
        <f>G41+G44+G61+G73+G77</f>
        <v>0</v>
      </c>
    </row>
    <row r="41" spans="1:7" ht="14.5">
      <c r="A41" s="68" t="s">
        <v>96</v>
      </c>
      <c r="B41" s="69" t="s">
        <v>118</v>
      </c>
      <c r="C41" s="15"/>
      <c r="D41" s="17">
        <v>0</v>
      </c>
      <c r="E41" s="15"/>
      <c r="F41" s="15"/>
      <c r="G41" s="70">
        <f>SUM(G42:G43)</f>
        <v>0</v>
      </c>
    </row>
    <row r="42" spans="1:7" ht="409.5">
      <c r="A42" s="57" t="s">
        <v>51</v>
      </c>
      <c r="B42" s="41" t="s">
        <v>119</v>
      </c>
      <c r="C42" s="37" t="s">
        <v>4</v>
      </c>
      <c r="D42" s="33">
        <v>5</v>
      </c>
      <c r="E42" s="52"/>
      <c r="F42" s="59" t="str">
        <f t="shared" si="8" ref="F42:F43">numtext(E42)</f>
        <v>CERO PESOS 00/100 M.N.</v>
      </c>
      <c r="G42" s="58">
        <f t="shared" si="9" ref="G42:G43">+ROUND(E42*D42,2)</f>
        <v>0</v>
      </c>
    </row>
    <row r="43" spans="1:7" ht="409.5">
      <c r="A43" s="57" t="s">
        <v>52</v>
      </c>
      <c r="B43" s="41" t="s">
        <v>120</v>
      </c>
      <c r="C43" s="37" t="s">
        <v>4</v>
      </c>
      <c r="D43" s="33">
        <v>4</v>
      </c>
      <c r="E43" s="52"/>
      <c r="F43" s="59" t="str">
        <f t="shared" si="8"/>
        <v>CERO PESOS 00/100 M.N.</v>
      </c>
      <c r="G43" s="58">
        <f t="shared" si="9"/>
        <v>0</v>
      </c>
    </row>
    <row r="44" spans="1:7" ht="29">
      <c r="A44" s="68" t="s">
        <v>97</v>
      </c>
      <c r="B44" s="69" t="s">
        <v>121</v>
      </c>
      <c r="C44" s="15"/>
      <c r="D44" s="17">
        <v>0</v>
      </c>
      <c r="E44" s="15"/>
      <c r="F44" s="15"/>
      <c r="G44" s="70">
        <f>SUM(G45:G60)</f>
        <v>0</v>
      </c>
    </row>
    <row r="45" spans="1:7" ht="58">
      <c r="A45" s="57" t="s">
        <v>35</v>
      </c>
      <c r="B45" s="41" t="s">
        <v>122</v>
      </c>
      <c r="C45" s="37" t="s">
        <v>4</v>
      </c>
      <c r="D45" s="33">
        <v>4</v>
      </c>
      <c r="E45" s="52"/>
      <c r="F45" s="59" t="str">
        <f>numtext(E45)</f>
        <v>CERO PESOS 00/100 M.N.</v>
      </c>
      <c r="G45" s="58">
        <f t="shared" si="10" ref="G45:G60">+ROUND(E45*D45,2)</f>
        <v>0</v>
      </c>
    </row>
    <row r="46" spans="1:7" ht="43.5">
      <c r="A46" s="57" t="s">
        <v>36</v>
      </c>
      <c r="B46" s="41" t="s">
        <v>123</v>
      </c>
      <c r="C46" s="37" t="s">
        <v>4</v>
      </c>
      <c r="D46" s="33">
        <v>4</v>
      </c>
      <c r="E46" s="52"/>
      <c r="F46" s="59" t="str">
        <f>numtext(E46)</f>
        <v>CERO PESOS 00/100 M.N.</v>
      </c>
      <c r="G46" s="58">
        <f t="shared" si="10"/>
        <v>0</v>
      </c>
    </row>
    <row r="47" spans="1:7" ht="58">
      <c r="A47" s="57" t="s">
        <v>53</v>
      </c>
      <c r="B47" s="41" t="s">
        <v>124</v>
      </c>
      <c r="C47" s="37" t="s">
        <v>2</v>
      </c>
      <c r="D47" s="33">
        <v>4</v>
      </c>
      <c r="E47" s="52"/>
      <c r="F47" s="59" t="str">
        <f>numtext(E47)</f>
        <v>CERO PESOS 00/100 M.N.</v>
      </c>
      <c r="G47" s="58">
        <f t="shared" si="10"/>
        <v>0</v>
      </c>
    </row>
    <row r="48" spans="1:7" ht="58">
      <c r="A48" s="57" t="s">
        <v>54</v>
      </c>
      <c r="B48" s="41" t="s">
        <v>125</v>
      </c>
      <c r="C48" s="37" t="s">
        <v>2</v>
      </c>
      <c r="D48" s="33">
        <v>14</v>
      </c>
      <c r="E48" s="52"/>
      <c r="F48" s="59" t="str">
        <f t="shared" si="11" ref="F48">numtext(E48)</f>
        <v>CERO PESOS 00/100 M.N.</v>
      </c>
      <c r="G48" s="58">
        <f t="shared" si="10"/>
        <v>0</v>
      </c>
    </row>
    <row r="49" spans="1:7" ht="43.5">
      <c r="A49" s="57" t="s">
        <v>55</v>
      </c>
      <c r="B49" s="41" t="s">
        <v>126</v>
      </c>
      <c r="C49" s="37" t="s">
        <v>4</v>
      </c>
      <c r="D49" s="33">
        <v>4</v>
      </c>
      <c r="E49" s="52"/>
      <c r="F49" s="59" t="str">
        <f>numtext(E49)</f>
        <v>CERO PESOS 00/100 M.N.</v>
      </c>
      <c r="G49" s="58">
        <f t="shared" si="10"/>
        <v>0</v>
      </c>
    </row>
    <row r="50" spans="1:7" ht="58">
      <c r="A50" s="57" t="s">
        <v>56</v>
      </c>
      <c r="B50" s="41" t="s">
        <v>127</v>
      </c>
      <c r="C50" s="37" t="s">
        <v>4</v>
      </c>
      <c r="D50" s="33">
        <v>36</v>
      </c>
      <c r="E50" s="52"/>
      <c r="F50" s="59" t="str">
        <f>numtext(E50)</f>
        <v>CERO PESOS 00/100 M.N.</v>
      </c>
      <c r="G50" s="58">
        <f t="shared" si="10"/>
        <v>0</v>
      </c>
    </row>
    <row r="51" spans="1:7" ht="72.5">
      <c r="A51" s="57" t="s">
        <v>57</v>
      </c>
      <c r="B51" s="41" t="s">
        <v>128</v>
      </c>
      <c r="C51" s="37" t="s">
        <v>4</v>
      </c>
      <c r="D51" s="33">
        <v>5</v>
      </c>
      <c r="E51" s="52"/>
      <c r="F51" s="59" t="str">
        <f t="shared" si="12" ref="F51:F52">numtext(E51)</f>
        <v>CERO PESOS 00/100 M.N.</v>
      </c>
      <c r="G51" s="58">
        <f t="shared" si="10"/>
        <v>0</v>
      </c>
    </row>
    <row r="52" spans="1:7" ht="72.5">
      <c r="A52" s="57" t="s">
        <v>58</v>
      </c>
      <c r="B52" s="41" t="s">
        <v>129</v>
      </c>
      <c r="C52" s="37" t="s">
        <v>4</v>
      </c>
      <c r="D52" s="33">
        <v>5</v>
      </c>
      <c r="E52" s="52"/>
      <c r="F52" s="59" t="str">
        <f t="shared" si="12"/>
        <v>CERO PESOS 00/100 M.N.</v>
      </c>
      <c r="G52" s="58">
        <f t="shared" si="10"/>
        <v>0</v>
      </c>
    </row>
    <row r="53" spans="1:7" ht="87">
      <c r="A53" s="57" t="s">
        <v>59</v>
      </c>
      <c r="B53" s="41" t="s">
        <v>130</v>
      </c>
      <c r="C53" s="37" t="s">
        <v>4</v>
      </c>
      <c r="D53" s="33">
        <v>5</v>
      </c>
      <c r="E53" s="52"/>
      <c r="F53" s="59" t="str">
        <f>numtext(E53)</f>
        <v>CERO PESOS 00/100 M.N.</v>
      </c>
      <c r="G53" s="58">
        <f t="shared" si="10"/>
        <v>0</v>
      </c>
    </row>
    <row r="54" spans="1:7" ht="130.5">
      <c r="A54" s="57" t="s">
        <v>60</v>
      </c>
      <c r="B54" s="41" t="s">
        <v>131</v>
      </c>
      <c r="C54" s="37" t="s">
        <v>4</v>
      </c>
      <c r="D54" s="33">
        <v>5</v>
      </c>
      <c r="E54" s="52"/>
      <c r="F54" s="59" t="str">
        <f>numtext(E54)</f>
        <v>CERO PESOS 00/100 M.N.</v>
      </c>
      <c r="G54" s="58">
        <f t="shared" si="10"/>
        <v>0</v>
      </c>
    </row>
    <row r="55" spans="1:7" ht="319">
      <c r="A55" s="57" t="s">
        <v>61</v>
      </c>
      <c r="B55" s="41" t="s">
        <v>132</v>
      </c>
      <c r="C55" s="37" t="s">
        <v>133</v>
      </c>
      <c r="D55" s="33">
        <v>9</v>
      </c>
      <c r="E55" s="52"/>
      <c r="F55" s="59" t="str">
        <f>numtext(E55)</f>
        <v>CERO PESOS 00/100 M.N.</v>
      </c>
      <c r="G55" s="58">
        <f t="shared" si="10"/>
        <v>0</v>
      </c>
    </row>
    <row r="56" spans="1:7" ht="58">
      <c r="A56" s="57" t="s">
        <v>62</v>
      </c>
      <c r="B56" s="41" t="s">
        <v>134</v>
      </c>
      <c r="C56" s="37" t="s">
        <v>4</v>
      </c>
      <c r="D56" s="33">
        <v>1</v>
      </c>
      <c r="E56" s="52"/>
      <c r="F56" s="59" t="str">
        <f t="shared" si="13" ref="F56">numtext(E56)</f>
        <v>CERO PESOS 00/100 M.N.</v>
      </c>
      <c r="G56" s="58">
        <f t="shared" si="10"/>
        <v>0</v>
      </c>
    </row>
    <row r="57" spans="1:7" ht="58">
      <c r="A57" s="57" t="s">
        <v>63</v>
      </c>
      <c r="B57" s="41" t="s">
        <v>135</v>
      </c>
      <c r="C57" s="37" t="s">
        <v>2</v>
      </c>
      <c r="D57" s="33">
        <v>24</v>
      </c>
      <c r="E57" s="52"/>
      <c r="F57" s="59" t="str">
        <f>numtext(E57)</f>
        <v>CERO PESOS 00/100 M.N.</v>
      </c>
      <c r="G57" s="58">
        <f t="shared" si="10"/>
        <v>0</v>
      </c>
    </row>
    <row r="58" spans="1:7" ht="43.5">
      <c r="A58" s="57" t="s">
        <v>64</v>
      </c>
      <c r="B58" s="41" t="s">
        <v>136</v>
      </c>
      <c r="C58" s="37" t="s">
        <v>4</v>
      </c>
      <c r="D58" s="33">
        <v>1</v>
      </c>
      <c r="E58" s="52"/>
      <c r="F58" s="59" t="str">
        <f>numtext(E58)</f>
        <v>CERO PESOS 00/100 M.N.</v>
      </c>
      <c r="G58" s="58">
        <f t="shared" si="10"/>
        <v>0</v>
      </c>
    </row>
    <row r="59" spans="1:7" ht="43.5">
      <c r="A59" s="57" t="s">
        <v>65</v>
      </c>
      <c r="B59" s="41" t="s">
        <v>137</v>
      </c>
      <c r="C59" s="37" t="s">
        <v>4</v>
      </c>
      <c r="D59" s="33">
        <v>1</v>
      </c>
      <c r="E59" s="52"/>
      <c r="F59" s="59" t="str">
        <f>numtext(E59)</f>
        <v>CERO PESOS 00/100 M.N.</v>
      </c>
      <c r="G59" s="58">
        <f t="shared" si="10"/>
        <v>0</v>
      </c>
    </row>
    <row r="60" spans="1:7" ht="43.5">
      <c r="A60" s="57" t="s">
        <v>66</v>
      </c>
      <c r="B60" s="41" t="s">
        <v>138</v>
      </c>
      <c r="C60" s="37" t="s">
        <v>4</v>
      </c>
      <c r="D60" s="33">
        <v>6</v>
      </c>
      <c r="E60" s="52"/>
      <c r="F60" s="59" t="str">
        <f>numtext(E60)</f>
        <v>CERO PESOS 00/100 M.N.</v>
      </c>
      <c r="G60" s="58">
        <f t="shared" si="10"/>
        <v>0</v>
      </c>
    </row>
    <row r="61" spans="1:7" ht="29">
      <c r="A61" s="68" t="s">
        <v>139</v>
      </c>
      <c r="B61" s="69" t="s">
        <v>140</v>
      </c>
      <c r="C61" s="15"/>
      <c r="D61" s="17">
        <v>0</v>
      </c>
      <c r="E61" s="15"/>
      <c r="F61" s="15"/>
      <c r="G61" s="70">
        <f>SUM(G62:G72)</f>
        <v>0</v>
      </c>
    </row>
    <row r="62" spans="1:7" ht="43.5">
      <c r="A62" s="57" t="s">
        <v>67</v>
      </c>
      <c r="B62" s="41" t="s">
        <v>141</v>
      </c>
      <c r="C62" s="37" t="s">
        <v>2</v>
      </c>
      <c r="D62" s="33">
        <v>62.80</v>
      </c>
      <c r="E62" s="52"/>
      <c r="F62" s="59" t="str">
        <f>numtext(E62)</f>
        <v>CERO PESOS 00/100 M.N.</v>
      </c>
      <c r="G62" s="58">
        <f t="shared" si="14" ref="G62:G72">+ROUND(E62*D62,2)</f>
        <v>0</v>
      </c>
    </row>
    <row r="63" spans="1:7" ht="72.5">
      <c r="A63" s="57" t="s">
        <v>68</v>
      </c>
      <c r="B63" s="41" t="s">
        <v>142</v>
      </c>
      <c r="C63" s="37" t="s">
        <v>4</v>
      </c>
      <c r="D63" s="33">
        <v>5</v>
      </c>
      <c r="E63" s="52"/>
      <c r="F63" s="59" t="str">
        <f>numtext(E63)</f>
        <v>CERO PESOS 00/100 M.N.</v>
      </c>
      <c r="G63" s="58">
        <f t="shared" si="14"/>
        <v>0</v>
      </c>
    </row>
    <row r="64" spans="1:7" ht="58">
      <c r="A64" s="57" t="s">
        <v>69</v>
      </c>
      <c r="B64" s="41" t="s">
        <v>143</v>
      </c>
      <c r="C64" s="37" t="s">
        <v>4</v>
      </c>
      <c r="D64" s="33">
        <v>40</v>
      </c>
      <c r="E64" s="52"/>
      <c r="F64" s="59" t="str">
        <f t="shared" si="15" ref="F64">numtext(E64)</f>
        <v>CERO PESOS 00/100 M.N.</v>
      </c>
      <c r="G64" s="58">
        <f t="shared" si="14"/>
        <v>0</v>
      </c>
    </row>
    <row r="65" spans="1:7" ht="43.5">
      <c r="A65" s="57" t="s">
        <v>70</v>
      </c>
      <c r="B65" s="41" t="s">
        <v>144</v>
      </c>
      <c r="C65" s="37" t="s">
        <v>4</v>
      </c>
      <c r="D65" s="33">
        <v>5</v>
      </c>
      <c r="E65" s="52"/>
      <c r="F65" s="59" t="str">
        <f>numtext(E65)</f>
        <v>CERO PESOS 00/100 M.N.</v>
      </c>
      <c r="G65" s="58">
        <f t="shared" si="14"/>
        <v>0</v>
      </c>
    </row>
    <row r="66" spans="1:7" ht="72.5">
      <c r="A66" s="57" t="s">
        <v>100</v>
      </c>
      <c r="B66" s="41" t="s">
        <v>145</v>
      </c>
      <c r="C66" s="37" t="s">
        <v>4</v>
      </c>
      <c r="D66" s="33">
        <v>5</v>
      </c>
      <c r="E66" s="52"/>
      <c r="F66" s="59" t="str">
        <f t="shared" si="16" ref="F66:F67">numtext(E66)</f>
        <v>CERO PESOS 00/100 M.N.</v>
      </c>
      <c r="G66" s="58">
        <f t="shared" si="14"/>
        <v>0</v>
      </c>
    </row>
    <row r="67" spans="1:7" ht="72.5">
      <c r="A67" s="57" t="s">
        <v>101</v>
      </c>
      <c r="B67" s="41" t="s">
        <v>146</v>
      </c>
      <c r="C67" s="37" t="s">
        <v>4</v>
      </c>
      <c r="D67" s="33">
        <v>5</v>
      </c>
      <c r="E67" s="52"/>
      <c r="F67" s="59" t="str">
        <f t="shared" si="16"/>
        <v>CERO PESOS 00/100 M.N.</v>
      </c>
      <c r="G67" s="58">
        <f t="shared" si="14"/>
        <v>0</v>
      </c>
    </row>
    <row r="68" spans="1:7" ht="116">
      <c r="A68" s="57" t="s">
        <v>102</v>
      </c>
      <c r="B68" s="41" t="s">
        <v>147</v>
      </c>
      <c r="C68" s="37" t="s">
        <v>4</v>
      </c>
      <c r="D68" s="33">
        <v>5</v>
      </c>
      <c r="E68" s="52"/>
      <c r="F68" s="59" t="str">
        <f>numtext(E68)</f>
        <v>CERO PESOS 00/100 M.N.</v>
      </c>
      <c r="G68" s="58">
        <f t="shared" si="14"/>
        <v>0</v>
      </c>
    </row>
    <row r="69" spans="1:7" ht="319">
      <c r="A69" s="57" t="s">
        <v>103</v>
      </c>
      <c r="B69" s="41" t="s">
        <v>98</v>
      </c>
      <c r="C69" s="37" t="s">
        <v>133</v>
      </c>
      <c r="D69" s="33">
        <v>5</v>
      </c>
      <c r="E69" s="52"/>
      <c r="F69" s="59" t="str">
        <f t="shared" si="17" ref="F69:F70">numtext(E69)</f>
        <v>CERO PESOS 00/100 M.N.</v>
      </c>
      <c r="G69" s="58">
        <f t="shared" si="14"/>
        <v>0</v>
      </c>
    </row>
    <row r="70" spans="1:7" ht="43.5">
      <c r="A70" s="57" t="s">
        <v>104</v>
      </c>
      <c r="B70" s="41" t="s">
        <v>148</v>
      </c>
      <c r="C70" s="37" t="s">
        <v>2</v>
      </c>
      <c r="D70" s="33">
        <v>11</v>
      </c>
      <c r="E70" s="52"/>
      <c r="F70" s="59" t="str">
        <f t="shared" si="17"/>
        <v>CERO PESOS 00/100 M.N.</v>
      </c>
      <c r="G70" s="58">
        <f t="shared" si="14"/>
        <v>0</v>
      </c>
    </row>
    <row r="71" spans="1:7" ht="43.5">
      <c r="A71" s="57" t="s">
        <v>105</v>
      </c>
      <c r="B71" s="41" t="s">
        <v>149</v>
      </c>
      <c r="C71" s="37" t="s">
        <v>4</v>
      </c>
      <c r="D71" s="33">
        <v>6</v>
      </c>
      <c r="E71" s="52"/>
      <c r="F71" s="59" t="str">
        <f>numtext(E71)</f>
        <v>CERO PESOS 00/100 M.N.</v>
      </c>
      <c r="G71" s="58">
        <f t="shared" si="14"/>
        <v>0</v>
      </c>
    </row>
    <row r="72" spans="1:7" ht="43.5">
      <c r="A72" s="57" t="s">
        <v>106</v>
      </c>
      <c r="B72" s="41" t="s">
        <v>150</v>
      </c>
      <c r="C72" s="37" t="s">
        <v>4</v>
      </c>
      <c r="D72" s="33">
        <v>1</v>
      </c>
      <c r="E72" s="52"/>
      <c r="F72" s="59" t="str">
        <f>numtext(E72)</f>
        <v>CERO PESOS 00/100 M.N.</v>
      </c>
      <c r="G72" s="58">
        <f t="shared" si="14"/>
        <v>0</v>
      </c>
    </row>
    <row r="73" spans="1:7" ht="14.5">
      <c r="A73" s="68" t="s">
        <v>151</v>
      </c>
      <c r="B73" s="69" t="s">
        <v>152</v>
      </c>
      <c r="C73" s="15"/>
      <c r="D73" s="17">
        <v>0</v>
      </c>
      <c r="E73" s="15"/>
      <c r="F73" s="15"/>
      <c r="G73" s="70">
        <f>SUM(G74:G76)</f>
        <v>0</v>
      </c>
    </row>
    <row r="74" spans="1:7" ht="43.5">
      <c r="A74" s="57" t="s">
        <v>107</v>
      </c>
      <c r="B74" s="41" t="s">
        <v>153</v>
      </c>
      <c r="C74" s="37" t="s">
        <v>2</v>
      </c>
      <c r="D74" s="33">
        <v>9</v>
      </c>
      <c r="E74" s="52"/>
      <c r="F74" s="59" t="str">
        <f>numtext(E74)</f>
        <v>CERO PESOS 00/100 M.N.</v>
      </c>
      <c r="G74" s="58">
        <f t="shared" si="18" ref="G74:G76">+ROUND(E74*D74,2)</f>
        <v>0</v>
      </c>
    </row>
    <row r="75" spans="1:7" ht="43.5">
      <c r="A75" s="57" t="s">
        <v>108</v>
      </c>
      <c r="B75" s="41" t="s">
        <v>154</v>
      </c>
      <c r="C75" s="37" t="s">
        <v>4</v>
      </c>
      <c r="D75" s="33">
        <v>24</v>
      </c>
      <c r="E75" s="52"/>
      <c r="F75" s="59" t="str">
        <f>numtext(E75)</f>
        <v>CERO PESOS 00/100 M.N.</v>
      </c>
      <c r="G75" s="58">
        <f t="shared" si="18"/>
        <v>0</v>
      </c>
    </row>
    <row r="76" spans="1:7" ht="43.5">
      <c r="A76" s="57" t="s">
        <v>109</v>
      </c>
      <c r="B76" s="41" t="s">
        <v>155</v>
      </c>
      <c r="C76" s="37" t="s">
        <v>4</v>
      </c>
      <c r="D76" s="33">
        <v>24</v>
      </c>
      <c r="E76" s="52"/>
      <c r="F76" s="59" t="str">
        <f>numtext(E76)</f>
        <v>CERO PESOS 00/100 M.N.</v>
      </c>
      <c r="G76" s="58">
        <f t="shared" si="18"/>
        <v>0</v>
      </c>
    </row>
    <row r="77" spans="1:7" ht="14.5">
      <c r="A77" s="68" t="s">
        <v>156</v>
      </c>
      <c r="B77" s="69" t="s">
        <v>157</v>
      </c>
      <c r="C77" s="15"/>
      <c r="D77" s="17">
        <v>0</v>
      </c>
      <c r="E77" s="15"/>
      <c r="F77" s="15"/>
      <c r="G77" s="70">
        <f>SUM(G78:G80)</f>
        <v>0</v>
      </c>
    </row>
    <row r="78" spans="1:7" ht="330" customHeight="1">
      <c r="A78" s="57" t="s">
        <v>110</v>
      </c>
      <c r="B78" s="41" t="s">
        <v>99</v>
      </c>
      <c r="C78" s="37" t="s">
        <v>76</v>
      </c>
      <c r="D78" s="33">
        <v>3363</v>
      </c>
      <c r="E78" s="52"/>
      <c r="F78" s="59" t="str">
        <f>numtext(E78)</f>
        <v>CERO PESOS 00/100 M.N.</v>
      </c>
      <c r="G78" s="58">
        <f t="shared" si="19" ref="G78:G80">+ROUND(E78*D78,2)</f>
        <v>0</v>
      </c>
    </row>
    <row r="79" spans="1:7" ht="261">
      <c r="A79" s="57" t="s">
        <v>111</v>
      </c>
      <c r="B79" s="41" t="s">
        <v>158</v>
      </c>
      <c r="C79" s="37" t="s">
        <v>76</v>
      </c>
      <c r="D79" s="33">
        <v>18000</v>
      </c>
      <c r="E79" s="52"/>
      <c r="F79" s="59" t="str">
        <f>numtext(E79)</f>
        <v>CERO PESOS 00/100 M.N.</v>
      </c>
      <c r="G79" s="58">
        <f t="shared" si="19"/>
        <v>0</v>
      </c>
    </row>
    <row r="80" spans="1:7" ht="159.5">
      <c r="A80" s="57" t="s">
        <v>112</v>
      </c>
      <c r="B80" s="41" t="s">
        <v>159</v>
      </c>
      <c r="C80" s="37" t="s">
        <v>4</v>
      </c>
      <c r="D80" s="33">
        <v>1</v>
      </c>
      <c r="E80" s="52"/>
      <c r="F80" s="59" t="str">
        <f t="shared" si="20" ref="F80">numtext(E80)</f>
        <v>CERO PESOS 00/100 M.N.</v>
      </c>
      <c r="G80" s="58">
        <f t="shared" si="19"/>
        <v>0</v>
      </c>
    </row>
    <row r="81" spans="1:7" ht="14.5">
      <c r="A81" s="53"/>
      <c r="B81" s="54" t="s">
        <v>25</v>
      </c>
      <c r="C81" s="54"/>
      <c r="D81" s="55"/>
      <c r="E81" s="53"/>
      <c r="F81" s="53"/>
      <c r="G81" s="53">
        <f>D81*E81</f>
        <v>0</v>
      </c>
    </row>
    <row r="82" spans="1:7" ht="43.5">
      <c r="A82" s="35" t="s">
        <v>73</v>
      </c>
      <c r="B82" s="18" t="str">
        <f>+B17</f>
        <v>Construcción y equipamiento de tanque de agua filtrada para la ampliación de la planta potabilizadora número 1 "PP1 Miravalle", en el municipio de Guadalajara, Jalisco.</v>
      </c>
      <c r="C82" s="15"/>
      <c r="D82" s="17"/>
      <c r="E82" s="15"/>
      <c r="F82" s="15"/>
      <c r="G82" s="19">
        <f>+G17</f>
        <v>0</v>
      </c>
    </row>
    <row r="83" spans="1:7" ht="14.5">
      <c r="A83" s="46" t="s">
        <v>5</v>
      </c>
      <c r="B83" s="46" t="s">
        <v>72</v>
      </c>
      <c r="C83" s="42"/>
      <c r="D83" s="43"/>
      <c r="E83" s="44"/>
      <c r="F83" s="45"/>
      <c r="G83" s="60">
        <f t="shared" si="21" ref="G83:G95">+VLOOKUP($A83,$A$18:$G$80,7,0)</f>
        <v>0</v>
      </c>
    </row>
    <row r="84" spans="1:7" ht="14.5">
      <c r="A84" s="68" t="s">
        <v>77</v>
      </c>
      <c r="B84" s="69" t="s">
        <v>32</v>
      </c>
      <c r="C84" s="15"/>
      <c r="D84" s="17"/>
      <c r="E84" s="15"/>
      <c r="F84" s="15"/>
      <c r="G84" s="70">
        <f t="shared" si="21"/>
        <v>0</v>
      </c>
    </row>
    <row r="85" spans="1:7" ht="14.5">
      <c r="A85" s="68" t="s">
        <v>84</v>
      </c>
      <c r="B85" s="69" t="s">
        <v>33</v>
      </c>
      <c r="C85" s="15"/>
      <c r="D85" s="17"/>
      <c r="E85" s="15"/>
      <c r="F85" s="15"/>
      <c r="G85" s="70">
        <f t="shared" si="21"/>
        <v>0</v>
      </c>
    </row>
    <row r="86" spans="1:7" ht="14.5">
      <c r="A86" s="46" t="s">
        <v>71</v>
      </c>
      <c r="B86" s="46" t="s">
        <v>6</v>
      </c>
      <c r="C86" s="42"/>
      <c r="D86" s="43"/>
      <c r="E86" s="44"/>
      <c r="F86" s="45"/>
      <c r="G86" s="60">
        <f t="shared" si="21"/>
        <v>0</v>
      </c>
    </row>
    <row r="87" spans="1:7" ht="14.5">
      <c r="A87" s="68" t="s">
        <v>88</v>
      </c>
      <c r="B87" s="69" t="s">
        <v>34</v>
      </c>
      <c r="C87" s="15"/>
      <c r="D87" s="17"/>
      <c r="E87" s="15"/>
      <c r="F87" s="15"/>
      <c r="G87" s="70">
        <f t="shared" si="21"/>
        <v>0</v>
      </c>
    </row>
    <row r="88" spans="1:7" ht="14.5">
      <c r="A88" s="68" t="s">
        <v>92</v>
      </c>
      <c r="B88" s="69" t="s">
        <v>72</v>
      </c>
      <c r="C88" s="15"/>
      <c r="D88" s="17"/>
      <c r="E88" s="15"/>
      <c r="F88" s="15"/>
      <c r="G88" s="70">
        <f t="shared" si="21"/>
        <v>0</v>
      </c>
    </row>
    <row r="89" spans="1:7" ht="14.5">
      <c r="A89" s="68" t="s">
        <v>94</v>
      </c>
      <c r="B89" s="69" t="s">
        <v>32</v>
      </c>
      <c r="C89" s="15"/>
      <c r="D89" s="17"/>
      <c r="E89" s="15"/>
      <c r="F89" s="15"/>
      <c r="G89" s="70">
        <f t="shared" si="21"/>
        <v>0</v>
      </c>
    </row>
    <row r="90" spans="1:7" ht="14.5">
      <c r="A90" s="46" t="s">
        <v>75</v>
      </c>
      <c r="B90" s="46" t="s">
        <v>33</v>
      </c>
      <c r="C90" s="42"/>
      <c r="D90" s="43"/>
      <c r="E90" s="44"/>
      <c r="F90" s="45"/>
      <c r="G90" s="60">
        <f t="shared" si="21"/>
        <v>0</v>
      </c>
    </row>
    <row r="91" spans="1:7" ht="14.5">
      <c r="A91" s="68" t="s">
        <v>96</v>
      </c>
      <c r="B91" s="69" t="s">
        <v>6</v>
      </c>
      <c r="C91" s="15"/>
      <c r="D91" s="17"/>
      <c r="E91" s="15"/>
      <c r="F91" s="15"/>
      <c r="G91" s="70">
        <f t="shared" si="21"/>
        <v>0</v>
      </c>
    </row>
    <row r="92" spans="1:7" ht="14.5">
      <c r="A92" s="68" t="s">
        <v>97</v>
      </c>
      <c r="B92" s="69" t="s">
        <v>34</v>
      </c>
      <c r="C92" s="15"/>
      <c r="D92" s="17"/>
      <c r="E92" s="15"/>
      <c r="F92" s="15"/>
      <c r="G92" s="70">
        <f t="shared" si="21"/>
        <v>0</v>
      </c>
    </row>
    <row r="93" spans="1:7" ht="14.5">
      <c r="A93" s="68" t="s">
        <v>139</v>
      </c>
      <c r="B93" s="69" t="s">
        <v>32</v>
      </c>
      <c r="C93" s="15"/>
      <c r="D93" s="17"/>
      <c r="E93" s="15"/>
      <c r="F93" s="15"/>
      <c r="G93" s="70">
        <f t="shared" si="21"/>
        <v>0</v>
      </c>
    </row>
    <row r="94" spans="1:7" ht="14.5">
      <c r="A94" s="68" t="s">
        <v>151</v>
      </c>
      <c r="B94" s="69" t="s">
        <v>33</v>
      </c>
      <c r="C94" s="15"/>
      <c r="D94" s="17"/>
      <c r="E94" s="15"/>
      <c r="F94" s="15"/>
      <c r="G94" s="70">
        <f t="shared" si="21"/>
        <v>0</v>
      </c>
    </row>
    <row r="95" spans="1:7" ht="14.5">
      <c r="A95" s="68" t="s">
        <v>156</v>
      </c>
      <c r="B95" s="69" t="s">
        <v>6</v>
      </c>
      <c r="C95" s="15"/>
      <c r="D95" s="17"/>
      <c r="E95" s="15"/>
      <c r="F95" s="15"/>
      <c r="G95" s="70">
        <f t="shared" si="21"/>
        <v>0</v>
      </c>
    </row>
    <row r="96" spans="1:7" ht="14.5">
      <c r="A96" s="75" t="s">
        <v>26</v>
      </c>
      <c r="B96" s="75"/>
      <c r="C96" s="75"/>
      <c r="D96" s="75"/>
      <c r="E96" s="75"/>
      <c r="F96" s="29" t="s">
        <v>29</v>
      </c>
      <c r="G96" s="20">
        <f>+G82</f>
        <v>0</v>
      </c>
    </row>
    <row r="97" spans="1:7" s="32" customFormat="1" ht="14.5">
      <c r="A97" s="76" t="str">
        <f>+numtext(G98)</f>
        <v>CERO PESOS 00/100 M.N.</v>
      </c>
      <c r="B97" s="76"/>
      <c r="C97" s="76"/>
      <c r="D97" s="76"/>
      <c r="E97" s="76"/>
      <c r="F97" s="30" t="s">
        <v>30</v>
      </c>
      <c r="G97" s="31">
        <f>+ROUND(G96*0.16,2)</f>
        <v>0</v>
      </c>
    </row>
    <row r="98" spans="1:7" s="32" customFormat="1" ht="14.5">
      <c r="A98" s="76"/>
      <c r="B98" s="76"/>
      <c r="C98" s="76"/>
      <c r="D98" s="76"/>
      <c r="E98" s="76"/>
      <c r="F98" s="30" t="s">
        <v>31</v>
      </c>
      <c r="G98" s="31">
        <f>+ROUND(G96+G97,2)</f>
        <v>0</v>
      </c>
    </row>
    <row r="99" spans="7:7" s="32" customFormat="1" ht="14.5">
      <c r="G99" s="65"/>
    </row>
    <row r="100" spans="7:7" ht="14.5">
      <c r="G100" s="65"/>
    </row>
    <row r="101" spans="7:7" ht="14.5">
      <c r="G101" s="66"/>
    </row>
  </sheetData>
  <autoFilter ref="A16:G98"/>
  <mergeCells count="15">
    <mergeCell ref="G11:G12"/>
    <mergeCell ref="A14:G14"/>
    <mergeCell ref="A96:E96"/>
    <mergeCell ref="A97:E98"/>
    <mergeCell ref="C1:F1"/>
    <mergeCell ref="C3:F5"/>
    <mergeCell ref="B4:B5"/>
    <mergeCell ref="C6:E6"/>
    <mergeCell ref="B7:B9"/>
    <mergeCell ref="C7:E7"/>
    <mergeCell ref="C8:E8"/>
    <mergeCell ref="C9:E9"/>
    <mergeCell ref="C10:F10"/>
    <mergeCell ref="B11:B12"/>
    <mergeCell ref="C12:F12"/>
  </mergeCells>
  <printOptions horizontalCentered="1"/>
  <pageMargins left="0.196850393700787" right="0.196850393700787" top="0.196850393700787" bottom="0.393700787401575" header="0.275590551181102" footer="0.196850393700787"/>
  <pageSetup horizontalDpi="300" verticalDpi="300" orientation="landscape" paperSize="1" scale="51" r:id="rId2"/>
  <headerFooter>
    <oddFooter>&amp;C&amp;8Página &amp;P de &amp;N</oddFooter>
  </headerFooter>
  <rowBreaks count="1" manualBreakCount="1">
    <brk id="80"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Nayeli G.T.</dc:creator>
  <cp:keywords/>
  <dc:description/>
  <cp:lastModifiedBy>Camila Nuñez</cp:lastModifiedBy>
  <cp:lastPrinted>2026-06-12T19:48:29Z</cp:lastPrinted>
  <dcterms:created xsi:type="dcterms:W3CDTF">2025-02-15T18:05:48Z</dcterms:created>
  <dcterms:modified xsi:type="dcterms:W3CDTF">2026-09-03T01:32:26Z</dcterms:modified>
  <cp:category/>
</cp:coreProperties>
</file>