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30326" codeName="{26A90621-87C4-6C01-FD6A-EE6E7C140903}"/>
  <workbookPr codeName="ThisWorkbook" defaultThemeVersion="166925"/>
  <mc:AlternateContent xmlns:mc="http://schemas.openxmlformats.org/markup-compatibility/2006">
    <mc:Choice Requires="x15">
      <x15ac:absPath xmlns:x15ac="http://schemas.microsoft.com/office/spreadsheetml/2010/11/ac" url="C:\Users\Fernando\Downloads\215 SIAPA CONVO 38\CATALOGOS\"/>
    </mc:Choice>
  </mc:AlternateContent>
  <bookViews>
    <workbookView xWindow="-120" yWindow="-120" windowWidth="29040" windowHeight="15720" activeTab="0"/>
  </bookViews>
  <sheets>
    <sheet name="CATALOGO" sheetId="2" r:id="rId3"/>
  </sheets>
  <definedNames>
    <definedName name="_xlnm._FilterDatabase" localSheetId="0" hidden="1">CATALOGO!$A$16:$G$88</definedName>
    <definedName name="area" localSheetId="0">#REF!</definedName>
    <definedName name="area">#REF!</definedName>
    <definedName name="_xlnm.Print_Area" localSheetId="0">CATALOGO!$A$1:$G$119</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<sst xmlns="http://schemas.openxmlformats.org/spreadsheetml/2006/main" count="241" uniqueCount="175">
  <si>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</si>
  <si>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</si>
  <si>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</si>
  <si>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</si>
  <si>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</si>
  <si>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</si>
  <si>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</si>
  <si>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</si>
  <si>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</si>
  <si>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</si>
  <si>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</si>
  <si>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</si>
  <si>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</si>
  <si>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</si>
  <si>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</si>
  <si>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A1</t>
  </si>
  <si>
    <t>RAZÓN SOCIAL DEL CONTRATISTA:</t>
  </si>
  <si>
    <t>NOMBRE, CARGO Y FIRMA DEL CONTRATISTA:</t>
  </si>
  <si>
    <t>PRECIO UNITARIO ($) PROPUESTO</t>
  </si>
  <si>
    <t>PRECIO UNITARIO ($) PROPUESTO CON LETRA</t>
  </si>
  <si>
    <t>FECHA DE INICIO AUTORIZADA:</t>
  </si>
  <si>
    <t>FECHA DE TERMINACIÓN AUTORIZADA:</t>
  </si>
  <si>
    <t>CATÁLOGO DE CONCEPTOS</t>
  </si>
  <si>
    <t>RESUMEN DE PARTIDAS</t>
  </si>
  <si>
    <t>M2</t>
  </si>
  <si>
    <t>DIRECCIÓN GENERAL DE LICITACIÓN Y CONTRATACIÓN</t>
  </si>
  <si>
    <t>DOCUMENTO</t>
  </si>
  <si>
    <t>NÚMERO DE PROCEDIMIENTO:</t>
  </si>
  <si>
    <t>PZA</t>
  </si>
  <si>
    <t>M3</t>
  </si>
  <si>
    <t>M</t>
  </si>
  <si>
    <t>KG</t>
  </si>
  <si>
    <t>B</t>
  </si>
  <si>
    <t>B1</t>
  </si>
  <si>
    <t>SIOP-001</t>
  </si>
  <si>
    <t>SIOP-002</t>
  </si>
  <si>
    <t>SIOP-003</t>
  </si>
  <si>
    <t>SIOP-004</t>
  </si>
  <si>
    <t>SIOP-006</t>
  </si>
  <si>
    <t>B2</t>
  </si>
  <si>
    <t>B3</t>
  </si>
  <si>
    <t>B4</t>
  </si>
  <si>
    <t>SIOP-005</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</si>
  <si>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</si>
  <si>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</si>
  <si>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</si>
  <si>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</si>
  <si>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</si>
  <si>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</si>
  <si>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</si>
  <si>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</si>
  <si>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</si>
  <si>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</si>
  <si>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</si>
  <si>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</si>
  <si>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</si>
  <si>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</si>
  <si>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</si>
  <si>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</si>
  <si>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</si>
  <si>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</si>
  <si>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</si>
  <si>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</si>
  <si>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</si>
  <si>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</si>
  <si>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</si>
  <si>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</si>
  <si>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SIOP-031</t>
  </si>
  <si>
    <t>SIOP-032</t>
  </si>
  <si>
    <t>SIOP-033</t>
  </si>
  <si>
    <t>SIOP-034</t>
  </si>
  <si>
    <t>SIOP-035</t>
  </si>
  <si>
    <t>SIOP-036</t>
  </si>
  <si>
    <t>SIOP-037</t>
  </si>
  <si>
    <t>SIOP-038</t>
  </si>
  <si>
    <t>SIOP-039</t>
  </si>
  <si>
    <t>SIOP-040</t>
  </si>
  <si>
    <t>SIOP-041</t>
  </si>
  <si>
    <t>SIOP-042</t>
  </si>
  <si>
    <t>SIOP-043</t>
  </si>
  <si>
    <t>SIOP-044</t>
  </si>
  <si>
    <t>SIOP-045</t>
  </si>
  <si>
    <t>SIOP-046</t>
  </si>
  <si>
    <t>SIOP-047</t>
  </si>
  <si>
    <t>SIOP-048</t>
  </si>
  <si>
    <t>SIOP-049</t>
  </si>
  <si>
    <t>SIOP-050</t>
  </si>
  <si>
    <t>SIOP-051</t>
  </si>
  <si>
    <t>SIOP-052</t>
  </si>
  <si>
    <t>SIOP-053</t>
  </si>
  <si>
    <t>SIOP-054</t>
  </si>
  <si>
    <t>SIOP-055</t>
  </si>
  <si>
    <t>SIOP-056</t>
  </si>
  <si>
    <t>SIOP-057</t>
  </si>
  <si>
    <t>SIOP-058</t>
  </si>
  <si>
    <t>SIOP-059</t>
  </si>
  <si>
    <t>SIOP-060</t>
  </si>
  <si>
    <t>SIOP-061</t>
  </si>
  <si>
    <t>SIOP-062</t>
  </si>
  <si>
    <t>SIOP-063</t>
  </si>
  <si>
    <t>E2</t>
  </si>
  <si>
    <t>SIOP-E-HID-OB-LP-0721-2026</t>
  </si>
  <si>
    <t>Construcción y equipamiento de la caseta de cloración para la ampliación de la planta potabilizadora número 1 "PP1 Miravalle", en el municioio de Guadalaiara, Jalisco.</t>
  </si>
  <si>
    <t>OBRA CIVIL</t>
  </si>
  <si>
    <t>EXCAVACION CON EQUIPO PARA DESPLANTE DE ESTRUCTURAS, EN MATERIAL TIPO " B ", EN SECO, EN ZONA A DE 0.00 A 2.00m DE PROFUNDIDAD, INCLUYE, AFLOJE, EXTRACCION DEL MATERIAL, LIMPIEZA Y AFINE DE PLANTILLA, AFINE DE TALUDES, CONSERVACION DE LA EXCAVACION, EL EQUIPO, LA MANO DE OBRA Y LA HERRAMIENTA NECESARIA PARA SU COMPLETA EJECUCION.</t>
  </si>
  <si>
    <t>SUMINISTRO Y COLOCACION DE MEDIO FLTRANTE DE GRAVA GRADUADA DE 1" A 1 1/2", INCLUYE: MATERIALES, MANO DE OBRA, HERRAMIENTA Y EQUIPO.</t>
  </si>
  <si>
    <t>RELLENO CON MATERIAL PRODUCTO DE BANCO COMPACTADO CON EQUIPO MECANICO LIGERO AL 90 % PROCTOR, EN CAPAS DE 20cm, INCLUYE: SUMINISTRO, ACARREO Y SELECCIÓN DEL MATERIAL DE RELLENO, LA ADICIÓN DEL AGUA NECESARIA, MANO DE OBRA Y HERRAMIENTA.</t>
  </si>
  <si>
    <t>ACARREO EN CAMION DE VOLTEO A 1er km, DE MATERIAL SOBRANTE PRODUCTO DE LA EXCAVACION, EN CAMINO PLANO BRECHA, LOMERIO SUAVE TERRACERIAS, LOMERIO PRONUNCIADO REVESTIDO, MONTAÑOSO PAVIMENTADO, INCLUYE: DESCARGA A VOLTEO.</t>
  </si>
  <si>
    <t>SUMINISTRO, HABILITADO Y COLOCACION DE ACERO DE REFUERZO DE 3/8" A 1" DE DIAMETRO EN ESTRUCTURAS, INCLUYE: DESPERDICIOS, TRASLAPES, GANCHOS, SILLETAS, MATERIALES, MANO DE OBRA Y HERRAMIENTA.</t>
  </si>
  <si>
    <t>MUROS BLOCK, INCLUYE: FLETES, ACARREOS, MANIOBRAS LOCALES Y MANO DE OBRA.</t>
  </si>
  <si>
    <t>CIMBRA DE MADERA PARA ACABADOS LOSA FALSA, INCLUYE: CIMBRADO, DESCIMBRADO, MATERIALES, HERRAMIENTA Y MANO DE OBRA NECESARIA PARA SU COMPLETA EJECUCION.</t>
  </si>
  <si>
    <t>CIMBRA DE MADERA PARA ACABADOS NO APARENTES EN FRONTERAS DE LOSAS PRECOLADAS, INCLUYE: CIMBRADO, DESCIMBRADO, MATERIALES, HERRAMIENTA Y MANO DE OBRA NECESARIA PARA SU COMPLETA EJECUCION.</t>
  </si>
  <si>
    <t>CONCRETO PREMEZCLADO F'C=100 KG/CM2, TMA=3/4", RN, EN PLANTILLA DE CIMENTACION, INCLUYE: SUMINISTROS, COLOCADO, NIVELADO, CURADO, TERMINADO DE ACUERDO A INSTRUCCIONES DE SUPERVISIÓN, EL EQUIPO, LA HERRAMIENTA Y LA MANO DE OBRA NECESARIA.</t>
  </si>
  <si>
    <t>CONCRETO F'C=250 KG/CM2., EN ESTRUCTURAS, INCLUYE: FABRICACIÓN DEL CONCRETO, SUMINISTRO DE MATERIALES, COLOCADO, NIVELADO, EL EQUIPO, LA HERRAMIENTA Y LA MANO DE OBRA NECESARIA.</t>
  </si>
  <si>
    <t>IMPERMEABILIZACION DE MUROS Y PISOS DE CONCRETO CON EL SISTEMA SELLOTEX R QUE CONSTA DE: 2 (DOS) CAPAS DE SELLOTEX GR (1 kg/m2) Y 1 (UNA) CAPA DE SELLOTEX UHR (DE 2 A 3 kg/m2), INCLUYE: PREPARACION DE LA SUPERFICIE, SUMINISTRO DE LOS MATERIALES, CARGA, FLETE, MANIOBRAS Y ACARREOS LOCALES HASTA EL SITIO EXACTO DE SU COLOCACION, MANO DE OBRA Y HERRAMIENTAS</t>
  </si>
  <si>
    <t>SUMINISTRO E INSTALACIÓN DE PORTÓN DE ACCESO HERMÉTICO, DE DIMENSIONES APROXIMADAS DE 4.80 M DE ANCHO X 5.65 M DE ALTO, DESTINADO A LA CASETA DE CLORO. EL PORTÓN DEBERÁ CONTAR CON UN SISTEMA DE CIERRE Y SELLADO PERIMETRAL QUE PERMITA MANTENER LA MAYOR HERMETICIDAD POSIBLE, REDUCIENDO LA FUGA Y ENTRADA DE AIRE DEL EXTERIOR. INCLUYE: SUMINISTRO, INSTALACIÓN Y COLOCOCIÓN DE MATERIALES, EQUIPO, HERRAMIENTA Y MANO DE OBRA, TODO LO NECESARIO PARA SU CORRECTA EJECUCIÓN.</t>
  </si>
  <si>
    <t>SUMINISTRO E INSTALACIÓN DE PUERTA DE SEGURIDAD HERMÉTICA DE 1.50 X 2.40 M, PARA CASETA DE CLORO, FABRICADA EN MATERIAL RESISTENTE, CON BARRA ANTIPÁNICO HORIZONTAL A TODO LO ANCHO DE LA HOJA PARA EVACUACIÓN RÁPIDA DESDE EL INTERIOR. INCLUYE MARCO, HERRAJES, CERRADURA, SELLOS PERIMETRALES Y SELLO INFERIOR PARA GARANTIZAR LA HERMETICIDAD, ASÍ COMO FIJACIÓN Y SELLADO AL MURO. INCLUYE: SUMINISTRO, INSTALACIÓN Y COLOCOCIÓN DE MATERIALES, EQUIPO, HERRAMIENTA Y MANO DE OBRA, TODO LO NECESARIO PARA SU CORRECTA EJECUCIÓN.</t>
  </si>
  <si>
    <t>SUMINISTRO E INSTALACIÓN DE VENTANA FIJA HERMÉTICA DE 1.70 × 1.00 M, DESTINADA EXCLUSIVAMENTE A PROPORCIONAR ILUMINACIÓN NATURAL AL INTERIOR DE LA CASETA DE CLORO. LA VENTANA DEBERÁ SER DE CONSTRUCCIÓN HERMÉTICA, CON SISTEMA DE DOBLE ACRISTALAMIENTO COMPUESTO POR DOS CRISTALES DE 6 MM DE ESPESOR CADA UNO, CON CÁMARA INTERMEDIA SELLADA. DEBERÁ INCLUIR MARCO Y ELEMENTOS DE FIJACIÓN ADECUADOS PARA GARANTIZAR SU CORRECTA INSTALACIÓN, ASÍ COMO SELLADO PERIMETRAL CONTINUO Y RESISTENTE, A FIN DE MINIMIZAR LA INFILTRACIÓN DE AIRE Y CONSERVAR LAS CONDICIONES DE HERMETICIDAD REQUERIDAS EN LA CASETA. INCLUYE: SUMINISTRO DE MATERIALES, FABRICACIÓN, TRASLADO AL SITIO, MANIOBRAS, COLOCACIÓN, NIVELACIÓN, FIJACIÓN, SELLADO PERIMETRAL, MATERIALES AUXILIARES, MANO DE OBRA, HERRAMIENTA, EQUIPO Y TODO LO NECESARIO PARA SU CORRECTA EJECUCIÓN Y FUNCIONAMIENTO.</t>
  </si>
  <si>
    <t>CONSTRUCCION DALA DE 15 X 15 CM CON CONCRETO F'C=200 KG/CM2, ARMADA CON 4 VARILLA DEL #3 (1#3@ESQ.), Y CON ESTRIBOS DE VARILLA DEL #2 COLOCADOS CADA 20 CM, INCLUYE CORTE, DOBLADO, ARMADO, COLOCACIÓN Y AMARRE CON ALAMBRE RECOCIDO.</t>
  </si>
  <si>
    <t>CONSTRUCIÓN CASTILLO TIPO DE 15x20 cm, ARMADO CON 4 VARS. DEL #3 (3/8") Y ESTRIBOS DEL #2 (1/4") @ 15 cm CON CONCRETO HECHO EN OBRA CON REVOLVEDORA F'C= 200kg/cm2, INCLUYE: SUMINISTRO DE MATERIALES, ANCLAJES, HABILITADO Y ARMADO DE ACERO DE REFUERZO, CORTES, TRASLAPES, DOBLECES, GANCHOS, CIMBRADO, SUMINISTRO DE CONCRETO, COLADO, VIBRADO, DESCIMBRADO, CURADO CON MEMBRANA, MANO DE OBRA, HERRAMIENTA, EQUIPO, DESPERDICIOS, LIMPIEZA FINAL DEL SITIO DE LOS TRABAJOS Y TODO LO NECESARIO PARA LA CORRECTA EJECUCIÓN DE LOS TRABAJOS.</t>
  </si>
  <si>
    <t>APLANADO DE MUROS, INCLUYE: FLETES, ACARREOS, MANIOBRAS LOCALES Y MANO DE OBRA.</t>
  </si>
  <si>
    <t>PINTURA DE MUROS, INCLUYE: FLETES, ACARREOS, MANIOBRAS LOCALES Y MANO DE OBRA.</t>
  </si>
  <si>
    <t>CONSTRUCCIÓN DE CASETA DE CLORACIÓN</t>
  </si>
  <si>
    <t>EQUIPAMIENTO Y OBRA MECANICA</t>
  </si>
  <si>
    <t>SUMINISTRO, COLOCACIÓN E INSTALACIÓN DE VALVULA REGULADORA DE VACIO 3000 PPD CON UN DIAMETRO DE 1'', INCLUYE: MATERIALES, ACARREOS, CORTES, TONILLERIA, MANO DE OBRA, Y EN BASE A LOS PROCEDIMIENTOS Y BUENAS PRÁCTICAS, EQUIPO, HERRAMIENTA</t>
  </si>
  <si>
    <t>LINEA DE CONEXIÓN-CLG-AC (CLORO GAS)</t>
  </si>
  <si>
    <t>SUMINISTRO, COLOCACIÓN E INSTALACIÓN DE VALVULA BOLA O ESFERA CON UN DIAMETRO DE 1'', INCLUYE: MATERIALES, ACARREOS, CORTES, TONILLERIA, MANO DE OBRA, Y EN BASE A LOS PROCEDIMIENTOS Y BUENAS PRÁCTICAS, EQUIPO, HERRAMIENTA</t>
  </si>
  <si>
    <t>LINEA DE CONEXIÓN-AS (AGUA DE SERVICIOS, PARA ARRASTRE DE CLORO)</t>
  </si>
  <si>
    <t>SUMINISTRO, COLOCACIÓN E INSTALACIÓN DE VALVULA BOLA O ESFERA DE ACERO AL CARBÓN CON UN DIAMETRO DE 1 1/2'', INCLUYE: MATERIALES, ACARREOS, CORTES, TONILLERIA, MANO DE OBRA, Y EN BASE A LOS PROCEDIMIENTOS Y BUENAS PRÁCTICAS, EQUIPO, HERRAMIENTA</t>
  </si>
  <si>
    <t>SUMINISTRO, COLOCACIÓN E INSTALACIÓN DE VALVULA BOLA O ESFERA DE PVC CON UN DIAMETRO DE 1 1/2'', INCLUYE: MATERIALES, ACARREOS, CORTES, TONILLERIA, MANO DE OBRA, Y EN BASE A LOS PROCEDIMIENTOS Y BUENAS PRÁCTICAS, EQUIPO, HERRAMIENTA</t>
  </si>
  <si>
    <t>SUMINISTRO, COLOCACIÓN E INSTALACIÓN DE VALVULA REGULADORA DE PRESIÓN CON UN DIAMETRO DE 1 1/2'', INCLUYE: MATERIALES, ACARREOS, CORTES, TONILLERIA, MANO DE OBRA, Y EN BASE A LOS PROCEDIMIENTOS Y BUENAS PRÁCTICAS, EQUIPO, HERRAMIENTA</t>
  </si>
  <si>
    <t>LINEA DE CONEXIÓN-SCL (SOLUCIÓN CLORADA)</t>
  </si>
  <si>
    <t>SUMINISTRO, COLOCACIÓN E INSTALACIÓN DE VALVULA BOLA O ESFERA DE ACERO CON UN DIAMETRO DE 2'', INCLUYE: MATERIALES, ACARREOS, CORTES, TONILLERIA, MANO DE OBRA, Y EN BASE A LOS PROCEDIMIENTOS Y BUENAS PRÁCTICAS, EQUIPO, HERRAMIENTA</t>
  </si>
  <si>
    <t>LINEA DE CONEXIÓN-AiCI (CLORO GAS A NEUTRALIZACIÓN)</t>
  </si>
  <si>
    <t>B5</t>
  </si>
  <si>
    <t>EQUIPAMIENTO</t>
  </si>
  <si>
    <t>SUMINISTRO E INSTALACION DE RODILLOS PARA CONTENEDORES (TRUNNION) MARCA: FORCE FLOW MODELO: 21L SET PARA CONTENEDORES DE 1 TON O SIMILAR, INCLUYE: MATERIALES, MANO DE OBRA Y TODO LO NECESARIO PARA SU CORRECTA INSTALACION.</t>
  </si>
  <si>
    <t>SUMINISTRO E INSTALACION DE SISTEMA DE MEDICIÓN PARA CONTENEDORES (BCC-1, BCC-2), INCLUYE: BÁSCULAS PARA CONTENEDORES DE TONELADA TIPO: ELECTRÓNICA MARCA: FORCE FLOW O SIMILAR, CON CAPACIDAD MAX.: 4,000 KG MODELO: DR40K O SIMILAR. MATERIALES, MANO DE OBRA Y TODO LO NECESARIO PARA SU CORRECTA INSTALACION.</t>
  </si>
  <si>
    <t>SUMINISTRO E INSTALACION DE CONTENEDORES PARA CLORO GAS 907 KG, MARCA: COLUMBIANA MODELO: DOT-106A, CAPACIDAD: 1 TONELADA O SIMILAR, INCLUYE: PRIMERA CAGA DE CLORO, MATERIALES, MANO DE OBRA Y TODO LO NECESARIO PARA SU CORRECTA INSTALACION.</t>
  </si>
  <si>
    <t>SUMINISTRO E INSTALACION DE MANIFOLD DE CONTENEDORES DE 907 KG PARA EXTRACCIÓN DE CLORO GAS FABRICACIÓN NACIONAL O SIMILAR QUE INCLUYE: TUBERÍA ACERO AL CARBÓN CED. 80 Y CONEXIONES ROSCADAS EN 3/4" DE 3000#. INCLUYE 4 VALVULAS DE CABEZAL, 4 YUGO PARA CONEXIÓN DE CONTENEDOR ACORDE AL INSTITUTO DE CLORO, 4 ADAPTADOR DE BROCE PARA CONEXIÓN FLEXIBLE Y CONTENEDOR, 4 CONEXIÓN FLEXIBLE DE 6 PIES UXC1098, 1 MANÓMETRO PARA CLORO U24333, CONEXIÓN 1", 2 VÁLVULA DE BOLA PARA CLORO U8279, CONEXIÓN DE 1/4" MNPT, 2 UNIÓN AMONIACAL UC4984, CONEXIÓN 1", FILTRO ESPECIALES PARA CLORO U28200, CONEXIÓN 1".INCLUYE LA SOPERTERIA NECESARIA PARA SU CORRRECTA FIJACIÓN EN UNA BASE DE ÁNGULO DE 3".TODO RECUBIERTO CON PINTURA EPÓXICA, INCLUYE: SUMINISTRO DE MATERIALES, MANO DE OBRA, EQUIPO, HERRAMIENTA Y TODO LO NECESARIO PARA SU CORRECTA INSTALACIÓN, APLICACIÓN Y TERMINACIÓN.</t>
  </si>
  <si>
    <t>SUMINISTRO E INSTALACION DE INYECTOR PARA VACÍO OPERATIVO DE GARGATA LARGA AJUSTABLE DE 2" U25765, MARCA: WALLACE &amp;TIERNAN # PARTE:W3T107774, INCLUYE: MATERIALES, MANO DE OBRA Y TODO LO NECESARIO PARA SU CORRECTA INSTALACION.</t>
  </si>
  <si>
    <t>SUMINISTRO E INSTALACION SISTEMA DE CIERRE AUTOMÁTICO PARA 4 CONTENEDORES. INCLUYE: PANEL DE CONTROL DE CIERRE AUTOMÁTICO PARA 2 CONTENEDORES MARCA CONTROLMATIK 4 ACTUADORES ELÉCTRICOS PARA MONTAJE EN CONTENEDOR DE 907KG O SIMILAR MATERIALES, MANO DE OBRA Y TODO LO NECESARIO PARA SU CORRECTA INSTALACION.</t>
  </si>
  <si>
    <t>SUMINISTRO, MONTAJE, CONEXIÓN Y PUESTA EN SERVICIO DE BOMBAS DE ALTA PRESIÓN PARA ARRASTRE DE CLORO , GPAC-1, RUNDFOS MODELO: CR3-11 N° PARTE: 96083218 CONEXIONES BRIDADAS EN 1 1/4" MOTOR DE 5 HP, 3F, 230-460V O SIMILAR , INCLUYE: ARRANCADOR A TENSIÓN PLENA CON BOTONERAS DE PARO Y ARRANQUE, MATERIALES, MANO DE OBRA Y TODO LO NECESARIO PARA SU CORRECTA INSTALACION. , EL PRECIO UNITARIO CONSIDERA: CARGOS DIRECTOS POR MATERIALES Y MANO DE OBRA, EMBALAJES, EMBARQUES, FLETES, TRÁMITES E IMPUESTOS, MANIOBRAS DE CARGA, DESCARGA Y MOVIMIENTOS INTERNOS, KIT DE MONTAJE, SISTEMA DE FIJACIÓN, SOPORTERÍA, ANCLAJES, APLICACIÓN DE SOLDADURA, HERRAMIENTA MENOR, SEÑALAMIENTOS DE SEGURIDAD Y LA SUPERVISIÓN TÉCNICA EN CAMPO CON ASISTENCIA DEL FABRICANTE PARA INSPECCIONAR, REVISAR, AJUSTAR Y VALIDAR LA INSTALACIÓN Y CALIBRACIÓN FINAL DEL SISTEMA COMPLETO.</t>
  </si>
  <si>
    <t>SUMINSTRO, FABRICACIÓN E INSTALACION DE SOPORTERÍA PARA PASARELAS Y TUBERÍAS, A BASE DE ESTRUCTURA METÁLICA FABRICADA EN ACERO AL CARBON ASTM A-36; A BASE DE PERFILES "L" DE 2"X 1/4" DE ACUERDO A DISEÑO, PLANOS Y ESPECIFICACIONES, INCLUYE: CARGA, FLETE AL LUGAR DE LA OBRA, DESCARGA, MANIOBRAS LOCALES, COLOCACION, CORTES, BISELADO SOLDADURAS, EMPAQUES, TORNILLERÍA, SISTEMA DE PROTECCIÓN ANTICORROSIVA A BASE DE LIMPIEZA DE SUPERFICIE INTERIOR Y EXTERIOR A METAL CASI BLANCO, MEDIANTE CHORRO DE ARENA, RECUBRIMIENTO PRIMARIO EPÓXICO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ASÍ COMO EL EQUIPO, LA HERRAMIENTA Y MANO DE OBRA NECESARIA PARA SU COMPLETA EJECUCION.A MANO. ASÍ COMO EL EQUIPO, LA HERRAMIENTA Y MANO DE OBRA NECESARIA PARA SU COMPLETA EJECUCION.</t>
  </si>
  <si>
    <t>SUMINSTRO, FABRICACIÓN E INSTALACION DE SOPORTERÍA PARA TANQUES DE CLORADORES A BASE DE ESTRUCTURA METÁLICA FABRICADA EN ACERO AL CARBON ASTM A-36; A BASE DE PERFILES IPR DE 10"x 89.3 KG/M, I ACUERDO A DISEÑO, PLANOS Y ESPECIFICACIONES, INCLUYE: CARGA, FLETE AL LUGAR DE LA OBRA, DESCARGA, MANIOBRAS LOCALES, COLOCACION, CORTES, BISELADO SOLDADURAS, EMPAQUES, TORNILLERÍA, SISTEMA DE PROTECCIÓN ANTICORROSIVA A BASE DE LIMPIEZA DE SUPERFICIE INTERIOR Y EXTERIOR A METAL CASI BLANCO, MEDIANTE CHORRO DE ARENA, RECUBRIMIENTO PRIMARIO EPÓXICO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ASÍ COMO EL EQUIPO, LA HERRAMIENTA Y MANO DE OBRA NECESARIA PARA SU COMPLETA EJECUCION.</t>
  </si>
  <si>
    <t>SUMINSTRO, FABRICACIÓN E INSTALACION DE BARRA PARA IZAJE DE CONTENEDORES, TIPO SLINGA, CON CAPACIDAD PARA 2 TONELDAS, SERVICIO IZAJE DE CILINDROS, MATERIAL: ACERO AL CARBÓN CON RECUBRIMIENTO EPÓXICOEL PRECIO UNITARIO CONSIDERA CARGOS DIRECTOS POR MATERIALES Y MANO DE OBRA, EMBALAJES, EMBARQUES, FLETES, TRÁMITES E IMPUESTOS, MANIOBRAS DE CARGA, DESCARGA Y MOVIMIENTOS INTERNOS, KIT DE MONTAJE, SISTEMA DE FIJACIÓN, SOPORTERÍA, ANCLAJES, APLICACIÓN DE SOLDADURA, HERRAMIENTA MENOR, SEÑALAMIENTOS DE SEGURIDAD Y LA SUPERVISIÓN TÉCNICA EN CAMPO CON ASISTENCIA DEL FABRICANTE PARA INSPECCIONAR, REVISAR, AJUSTAR Y VALIDAR LA INSTALACIÓN Y CALIBRACIÓN FINAL.</t>
  </si>
  <si>
    <t>SUMINISTRO E INSTALACION DE DETECTOR DE FUGAS CLORO GAS PARA 2 PUNTOS MARCA: WALLACE &amp; TIERNAN MODELO: ACUTEC 35 TIPO: DETECTOR INCLUYE: BATERÍA DE RESPALDO O SIMILAR, INCLUYE: MATERIALES, MANO DE OBRA Y TODO LO NECESARIO PARA SU CORRECTA INSTALACION.</t>
  </si>
  <si>
    <t>SUMINISTRO, COLOCACIÓN E INSTALACIÓN DE SCRUBBER PARA CONTROL DE FUGAS (SCR-1) SISTEMA DE NEUTRALIZACIÓN DE CLOR GASEOSO, CAPACIDAD 1,000 KG ,INCLUYE EL SUMINISTRO, FIJACIÓN, EQUIPO, HERRAMIENTA Y MANO DE OBRA ESPECIALIZADA.</t>
  </si>
  <si>
    <t>SUMINISTRO E INSTALACION DE EQUIPO DE RESPIRACIÓN AUTÓNOMA MARCA: MSA O SIMILAR, TIPO DE MASCARA: G1 CILINDRO FIBRA DE CARBÓN TIEMPO DE AUTONOMÍA 30 MINUTOS, INCLUYE REGULADOR, ARNÉS DE NYLON, COPA NASAL Y CAJA RÍGIDA PARA TRANSPORTE,MATERIALES, MANO DE OBRA Y TODO LO NECESARIO PARA SU CORRECTA INSTALACION.</t>
  </si>
  <si>
    <t>SUMINISTRO E INSTALACION DE REGADERA DE EMERGENCIA CON LAVAOJOS INTEGRADO CON ACCIONAMIENTO MANUAL; MATERIALES DE CONSTRUCCIÓN: TUBERÍA DE CÉDULA 40 GALVANIZADA, CONEXIONES DE HIERRO GALVANIZADO. BASE PLACA DE 8" DE DIÁMETRO X 1/2" DE ESPESOR Y CAMPANA DE LA REGADERA Y LAVAOJOS DE ACERO INOXIDABLE. INCLUYE: MATERIALES, MANO DE OBRA Y TODO LO NECESARIO PARA SU CORRECTA INSTALACION.</t>
  </si>
  <si>
    <t>SUMINISTRO E INSTALACIÓN DE CLORADOR A VACÍO V2000 PARA CLORO GAS, MARCA: WALLACE &amp; TIERNAN, MODELO: V2030MCBMXXX, OPERACIÓN: MANUAL, MONTAJE: GABINETE A PISO AUTOSOPORTADO. ROTÁMETRO ESCALA DUAL: 0-3,000 LIBRAS/DÍA &amp; 60 KG/HR, RANGO DE AJUSTE: 20:1, PRECISIÓN: +/- 4% DEL FLUJO INDICADO, (1) VÁLVULA DE CONTROL DE DOSIFICACIÓN FRONTAL EN GABINETE CON TECNOLOGÍA V-NOTCH. (1) VÁLVULA DE REGULACIÓN DIFERENCIAL INTEGRADA EN GABINETE. (2) VACUÓMETROS MONTADOS EN GABINETE PARA INDICACIÓN DE VACÍO EN LA ENTRADA Y SALIDA DE EQUIPO. CONEXIONES ENTRADA/SALIDA: 1" FNPT, INCLUYE CONECTORES Y TUBING DE INTERCONEXIÓN PARA INYECTO, MATERIALES, MANO DE OBRA Y TODO LO NECESARIO PARA SU CORRECTA INSTALACION.</t>
  </si>
  <si>
    <t>SUMINISTRO E INSTALACION DE JUEGO DE JUEGO DE VÁLVULAS DE REGULACIÓN PARA ADMISIÓN/PRESIÓN CON CAPACIDAD MÁXIMA DE MANEJO DE CLORO DE 3000 PPD, MARCA: WALLACE &amp; TIERNAN, MODELO: VR3CEXD, TIPO: ESTANDAR O SIMILAR. CALENTADOR: 115 VAC, 60HZ, PARA MONTAJE EN VÁLVULA DE PRESIÓN, CONEXIÓN DE ENTRADA: 1" NPT, CONEXIÓN DE SALIDA: 1" TUERCA UNIÓN PVC, MONTAJE: SOPORTE ACERO PARA INSTALACIÓN EN MURO.  INCLUYE: MATERIALES, MANO DE OBRA Y TODO LO NECESARIO PARA SU CORRECTA INSTALACION.</t>
  </si>
  <si>
    <t>SUMINSTRO E INSTALACION KIT DE GRÚA PUENTE DE 3 TONELADASDE CUERDO A LO SIGUIENTE: CAPACIDAD NOMINAL (SWL) 3 T, LONGITUD DEL TRAMO ESTÁNDAR DE MÁXIMO 8,5 M, ALTURA DE ELEVACIÓN 6 M, CLASIFICACIÓN DE FUNCIONES LABORALES A3, FUENTE DE ALIMENTACIÓN 480 V / 60 HZ / TRIFÁSICO, VELOCIDAD DE ELEVACIÓN ESTÁNDAR 4/1 M/MIN (2 VELOCIDADES), VELOCIDAD DE DESPLAZAMIENTO DEL CARRO 20 M/MIN (VIGA SIMPLE), VELOCIDAD DE DESPLAZAMIENTO DEL PUENTE VELOCIDAD ESTÁNDAR DE 20 M/MIN, MODO DE CONTROL BOTONERA COLGANTE DE SUELO, AISLAMIENTO DEL MOTOR DEL POLIPASTO CLASE F; PROTECCIÓN IP55, CUMPLIMIENTO DE LAS NORMAS CE (2006/42/CE), ISO 9001:2015, EL SISTEMA COMPLETO DE GRÚA PUENTE DE 3 TONELADAS MÉTRICAS CONSTA DE LOS SIGUIENTES COMPONENTES PRINCIPALES, QUE TRABAJAN JUNTOS PARA ELEVAR MATERIALES Y QUE SE INCLUYEN EN EL PRECIO UNITARIO: • VIGA PRINCIPAL • VIGAS DE EXTREMO • POLIPASTO ELÉCTRICO DE CABLE METÁLICO. • BASTIDOR DEL CARRO. • RIEL Y PLACA DE SUJECIÓN. • SISTEMA DE CABLE DESLIZANTE O LÍNEA DE CONTACTO DESLIZANTE. • ARMARIO DE CONTROL Y CONTACTOR PRINCIPAL IP54, QUE ALOJA EL INTERRUPTOR DE AISLAMIENTO PRINCIPAL, LOS RELÉS DE PROTECCIÓN DEL MOTOR Y LAS UNIDADES DE LÓGICA DE CONTROL. • CONTROL REMOTO DE GRÚA. • ESTRUCTURA DE VIGA DE VÍA. . EL PRECIO UNITARIO CONSIDERA CARGOS DIRECTOS POR MATERIALES Y MANO DE OBRA, EMBALAJES, EMBARQUES, FLETES, TRÁMITES E IMPUESTOS, MANIOBRAS DE CARGA, DESCARGA Y MOVIMIENTOS INTERNOS, KIT DE MONTAJE, SISTEMA DE FIJACIÓN, SOPORTERÍA, ANCLAJES, APLICACIÓN DE SOLDADURA, HERRAMIENTA MENOR, SEÑALAMIENTOS DE SEGURIDAD Y LA SUPERVISIÓN TÉCNICA EN CAMPO CON ASISTENCIA DEL FABRICANTE PARA INSPECCIONAR, REVISAR, AJUSTAR Y VALIDAR LA INSTALACIÓN Y CALIBRACIÓN FINAL.</t>
  </si>
  <si>
    <t>SUMINISTRO E INSTALACION DE KIT DE SEGURIDAD (KIT "B") PARA CONTROL DE FUGAS DE CILINDROS DE GAS CLORO DE 908 Kg. APROBADO POR EL CHLORINE INSTITUTE.. INCLUYE: MATERIALES, MANO DE OBRA Y TODO LO NECESARIO PARA SU CORRECTA INSTALACION.</t>
  </si>
  <si>
    <t>SUMINISTRO, COLOCACIÓN E INSTALACIÓN DE TUBERIA DE ACERO DE 1" DE DIAMETRO, ASTM A-53, GRADO B, TIPO E, SIN COSTURA, CÉDULA 80. CONEXIONES SOLDABLES A TOPE, 3000 #, ASTM A 234 GR. WPB, SIC, DIÁMETRO INTERNO IGUAL AL TUBO PERO CON BISEL, BRIDA DESLIZANTES ASTM A 105, CLASE 3000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EPÓXICO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</si>
  <si>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COLOCACIÓN E INSTALACIÓN DE CODO DE 90° DE ACERO DE 1" DE DIAMETRO, ASTM A-53, GRADO B, TIPO E, SIN COSTURA, CÉDULA 80. CONEXIONES SOLDABLES A TOPE, 3000 #, ASTM A 234 GR. WPB, SIC, DIÁMETRO INTERNO IGUAL AL TUBO PERO CON BISEL, BRIDA DESLIZANTES ASTM A 105, CLASE 3000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EPÓXICO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</si>
  <si>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COLOCACIÓN E INSTALACIÓN DE TEE RECTA DE ACERO DE 1" DE DIAMETRO, ASTM A-53, GRADO B, TIPO E, SIN COSTURA, CÉDULA 80. CONEXIONES SOLDABLES A TOPE, 3000 #, ASTM A 234 GR. WPB, SIC, DIÁMETRO INTERNO IGUAL AL TUBO PERO CON BISEL, BRIDA DESLIZANTES ASTM A 105, CLASE 3000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EPÓXICO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</si>
  <si>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COLOCACIÓN E INSTALACIÓN DE TAPÓN CAPA DE ACERO DE 1" DE DIAMETRO, ASTM A-53, GRADO B, TIPO E, SIN COSTURA, CÉDULA 80. CONEXIONES SOLDABLES A TOPE, 3000 #, ASTM A 234 GR. WPB, SIC, DIÁMETRO INTERNO IGUAL AL TUBO PERO CON BISEL, BRIDA DESLIZANTES ASTM A 105, CLASE 3000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EPÓXICO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</si>
  <si>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COLOCACIÓN E INSTALACIÓN DE TUBERIA DE ACERO DE 2" DE DIAMETRO, ASTM A-53, GRADO B, TIPO E, SIN COSTURA, CÉDULA 80. CONEXIONES SOLDABLES A TOPE, 3000 #, ASTM A 234 GR. WPB, SIC, DIÁMETRO INTERNO IGUAL AL TUBO PERO CON BISEL, BRIDA DESLIZANTES ASTM A 105, CLASE 3000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EPÓXICO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</si>
  <si>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COLOCACIÓN E INSTALACIÓN DE TAPÓN CAPA DE ACERO DE 2 " DE DIAMETRO, ASTM A-53, GRADO B, TIPO E, SIN COSTURA, CÉDULA 80. CONEXIONES SOLDABLES A TOPE, 3000 #, ASTM A 234 GR. WPB, SIC, DIÁMETRO INTERNO IGUAL AL TUBO PERO CON BISEL, BRIDA DESLIZANTES ASTM A 105, CLASE 3000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EPÓXICO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</si>
  <si>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COLOCACIÓN E INSTALACIÓN DE CODO DE 90° DE ACERO DE 2" DE DIAMETRO, ASTM A-53, GRADO B, TIPO E, SIN COSTURA, CÉDULA 80. CONEXIONES SOLDABLES A TOPE, 3000 #, ASTM A 234 GR. WPB, SIC, DIÁMETRO INTERNO IGUAL AL TUBO PERO CON BISEL, BRIDA DESLIZANTES ASTM A 105, CLASE 3000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EPÓXICO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</si>
  <si>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COLOCACIÓN E INSTALACIÓN DE TUBERIA DE ACERO DE 1 1/2" DE DIAMETRO, ASTM A-53, GRADO B, TIPO E, SIN COSTURA, CÉDULA 80. CONEXIONES SOLDABLES A TOPE, 3000 #, ASTM A 234 GR. WPB, SIC, DIÁMETRO INTERNO IGUAL AL TUBO PERO CON BISEL, BRIDA DESLIZANTES ASTM A 105, CLASE 3000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EPÓXICO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</si>
  <si>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COLOCACIÓN E INSTALACIÓN DE TUBERIA DE PVC DE 1 1/2" DE DIAMETRO, CÉDULA 80 Y CLASE150 O INDICADOS EN PROYECTO, INCLUYENDO CONEXIONES, ADAPTADORES, COPLES, CODOS, TEE, REDUCCIONES, BRIDAS Y DEMÁS PIEZAS ESPECIALES NECESARIAS PARA LA CORRECTA INSTALACIÓN DE LA LÍNEA. INCLUYE: CORTES, PREPARACIÓN Y LIMPIEZA DE LOS EXTREMOS DE LA TUBERÍA Y CONEXIONES, CEMENTO Y PRIMER PARA PVC, CUANDO APLIQUE, EMPAQUES, TORNILLERÍA Y MATERIALES DE UNIÓN, MOVIMIENTOS INTERNOS, MANO DE OBRA NECESARIA, MANIOBRAS CON EQUIPO ADECUADO PARA EL MONTAJE E INSTALACIÓN, HERRAMIENTA MENOR NECESARIA Y SEÑALAMIENTOS DE SEGURIDAD; SISTEMA DE FIJACIÓN, SOPORTERÍA Y ANCLAJE, ASÍ COMO LAS UNIONES Y CONEXIONES NECESARIAS DE ACUERDO CON LAS ESPECIFICACIONES DEL FABRICANTE Y DEL PROYECTO. INCLUYE LIMPIEZA DEL ÁREA DE TRABAJO, PRUEBAS HIDROSTÁTICAS Y DEMÁS ACTIVIDADES Y MATERIALES NECESARIOS PARA LA CORRECTA EJECUCIÓN, INSTALACIÓN, PRUEBA Y PUESTA EN SERVICIO DE LA TUBERÍA.</t>
  </si>
  <si>
    <t>SUMINISTRO, COLOCACIÓN E INSTALACIÓN DE TEE RECTA DE PVC DE 1 1/2" DE DIAMETRO, CÉDULA 80 Y CLASE150 O INDICADOS EN PROYECTO, INCLUYENDO CONEXIONES, ADAPTADORES, COPLES, CODOS, TEE, REDUCCIONES, BRIDAS Y DEMÁS PIEZAS ESPECIALES NECESARIAS PARA LA CORRECTA INSTALACIÓN DE LA LÍNEA. INCLUYE: CORTES, PREPARACIÓN Y LIMPIEZA DE LOS EXTREMOS DE LA TUBERÍA Y CONEXIONES, CEMENTO Y PRIMER PARA PVC, CUANDO APLIQUE, EMPAQUES, TORNILLERÍA Y MATERIALES DE UNIÓN, MOVIMIENTOS INTERNOS, MANO DE OBRA NECESARIA, MANIOBRAS CON EQUIPO ADECUADO PARA EL MONTAJE E INSTALACIÓN, HERRAMIENTA MENOR NECESARIA Y SEÑALAMIENTOS DE SEGURIDAD; SISTEMA DE FIJACIÓN, SOPORTERÍA Y ANCLAJE, ASÍ COMO LAS UNIONES Y CONEXIONES NECESARIAS DE ACUERDO CON LAS ESPECIFICACIONES DEL FABRICANTE Y DEL PROYECTO. INCLUYE LIMPIEZA DEL ÁREA DE TRABAJO, PRUEBAS HIDROSTÁTICAS Y DEMÁS ACTIVIDADES Y MATERIALES NECESARIOS PARA LA CORRECTA EJECUCIÓN, INSTALACIÓN, PRUEBA Y PUESTA EN SERVICIO DE LA TUBERÍA.</t>
  </si>
  <si>
    <t>SUMINISTRO, COLOCACIÓN E INSTALACIÓN DE CODO DE 90° DE PVC DE 1 1/2" DE DIAMETRO, CÉDULA 80 Y CLASE150 O INDICADOS EN PROYECTO, INCLUYENDO CONEXIONES, ADAPTADORES, COPLES, CODOS, TEE, REDUCCIONES, BRIDAS Y DEMÁS PIEZAS ESPECIALES NECESARIAS PARA LA CORRECTA INSTALACIÓN DE LA LÍNEA. INCLUYE: CORTES, PREPARACIÓN Y LIMPIEZA DE LOS EXTREMOS DE LA TUBERÍA Y CONEXIONES, CEMENTO Y PRIMER PARA PVC, CUANDO APLIQUE, EMPAQUES, TORNILLERÍA Y MATERIALES DE UNIÓN, MOVIMIENTOS INTERNOS, MANO DE OBRA NECESARIA, MANIOBRAS CON EQUIPO ADECUADO PARA EL MONTAJE E INSTALACIÓN, HERRAMIENTA MENOR NECESARIA Y SEÑALAMIENTOS DE SEGURIDAD; SISTEMA DE FIJACIÓN, SOPORTERÍA Y ANCLAJE, ASÍ COMO LAS UNIONES Y CONEXIONES NECESARIAS DE ACUERDO CON LAS ESPECIFICACIONES DEL FABRICANTE Y DEL PROYECTO. INCLUYE LIMPIEZA DEL ÁREA DE TRABAJO, PRUEBAS HIDROSTÁTICAS Y DEMÁS ACTIVIDADES Y MATERIALES NECESARIOS PARA LA CORRECTA EJECUCIÓN, INSTALACIÓN, PRUEBA Y PUESTA EN SERVICIO DE LA TUBERÍA.</t>
  </si>
  <si>
    <t>SUMINISTRO, COLOCACIÓN E INSTALACIÓN DE TUBERIA DE ACERO DE 2" DE DIAMETRO, ASTM A-53, GRADO B, TIPO E, SIN COSTURA,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EPÓXICO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</si>
  <si>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COLOCACIÓN E INSTALACIÓN DE TEE RECTA DE ACERO DE 2" DE DIAMETRO, ASTM A-53, GRADO B, TIPO E, SIN COSTURA,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EPÓXICO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</si>
  <si>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COLOCACIÓN E INSTALACIÓN DE CODO DE 90° DE ACERO DE 2" DE DIAMETRO, ASTM A-53, GRADO B, TIPO E, SIN COSTURA, CÉDULA 40. CONEXIONES SOLDABLES A TOPE, ASTM A 234 GR. WPB, SIC, DIÁMETRO INTERNO IGUAL AL TUBO PERO CON BISEL, BRIDA DESLIZANTES ASTM A 105, CLASE 150 R.F. INCLUYE: CORTES, BISELADO, REFUERZOS, CONSUMIBLES, LIMPIANTES, EMPAQUES, TORNILLERÍA, MATERIALES DE FABRICACIÓN Y CONSUMIBLES, MOVIMIENTOS INTERNOS, MANO DE OBRA NECESARIA, APLICACIÓN DE SOLDADURA A TRES PASOS, MANIOBRAS CON EQUIPO ADECUADO PARA MONTAJE E INSTALACIÓN, HERRAMIENTA MENOR NECESARIA Y SEÑALAMIENTOS DE SEGURIDAD; LIMPIEZA DE SUPERFICIE INTERIOR Y EXTERIOR A METAL CASI BLANCO, MEDIANTE CHORRO DE ARENA, RECUBRIMIENTO PRIMARIO EPÓXICO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SOPORTERÍA Y ANCLAJE, ASÍ COMO UNIONES A SOLDADURA Y PRUEBAS HIDROSTÁTICAS.</t>
  </si>
  <si>
    <t>SUMINISTRO, COLOCACIÓN E INSTALACIÓN DE TUBERIA DE PVC DE 14" DE DIAMETRO, CÉDULA 80 Y CLASE 150 O INDICADOS EN PROYECTO, INCLUYENDO CONEXIONES, ADAPTADORES, COPLES, CODOS, TEE, REDUCCIONES, BRIDAS Y DEMÁS PIEZAS ESPECIALES NECESARIAS PARA LA CORRECTA INSTALACIÓN DE LA LÍNEA. INCLUYE: CORTES, PREPARACIÓN Y LIMPIEZA DE LOS EXTREMOS DE LA TUBERÍA Y CONEXIONES, CEMENTO Y PRIMER PARA PVC, CUANDO APLIQUE, EMPAQUES, TORNILLERÍA Y MATERIALES DE UNIÓN, MOVIMIENTOS INTERNOS, MANO DE OBRA NECESARIA, MANIOBRAS CON EQUIPO ADECUADO PARA EL MONTAJE E INSTALACIÓN, HERRAMIENTA MENOR NECESARIA Y SEÑALAMIENTOS DE SEGURIDAD; SISTEMA DE FIJACIÓN, SOPORTERÍA Y ANCLAJE, ASÍ COMO LAS UNIONES Y CONEXIONES NECESARIAS DE ACUERDO CON LAS ESPECIFICACIONES DEL FABRICANTE Y DEL PROYECTO. INCLUYE LIMPIEZA DEL ÁREA DE TRABAJO, PRUEBAS HIDROSTÁTICAS Y DEMÁS ACTIVIDADES Y MATERIALES NECESARIOS PARA LA CORRECTA EJECUCIÓN, INSTALACIÓN, PRUEBA Y PUESTA EN SERVICIO DE LA TUBERÍA.</t>
  </si>
  <si>
    <t>SUMINISTRO, COLOCACIÓN E INSTALACIÓN DE CODO DE 90° DE PVC DE 14" DE DIAMETRO, CÉDULA 80 Y CLASE 150 O INDICADOS EN PROYECTO, INCLUYENDO CONEXIONES, ADAPTADORES, COPLES, CODOS, TEE, REDUCCIONES, BRIDAS Y DEMÁS PIEZAS ESPECIALES NECESARIAS PARA LA CORRECTA INSTALACIÓN DE LA LÍNEA. INCLUYE: CORTES, PREPARACIÓN Y LIMPIEZA DE LOS EXTREMOS DE LA TUBERÍA Y CONEXIONES, CEMENTO Y PRIMER PARA PVC, CUANDO APLIQUE, EMPAQUES, TORNILLERÍA Y MATERIALES DE UNIÓN, MOVIMIENTOS INTERNOS, MANO DE OBRA NECESARIA, MANIOBRAS CON EQUIPO ADECUADO PARA EL MONTAJE E INSTALACIÓN, HERRAMIENTA MENOR NECESARIA Y SEÑALAMIENTOS DE SEGURIDAD; SISTEMA DE FIJACIÓN, SOPORTERÍA Y ANCLAJE, ASÍ COMO LAS UNIONES Y CONEXIONES NECESARIAS DE ACUERDO CON LAS ESPECIFICACIONES DEL FABRICANTE Y DEL PROYECTO. INCLUYE LIMPIEZA DEL ÁREA DE TRABAJO, PRUEBAS HIDROSTÁTICAS Y DEMÁS ACTIVIDADES Y MATERIALES NECESARIOS PARA LA CORRECTA EJECUCIÓN, INSTALACIÓN, PRUEBA Y PUESTA EN SERVICIO DE LA TUBERÍA.</t>
  </si>
  <si>
    <t>SUMINISTRO, COLOCACIÓN E INSTALACIÓN DE TAPÓN CAPA DE PVC DE 14" DE DIAMETRO, CÉDULA 80 Y CLASE 150 O INDICADOS EN PROYECTO, INCLUYENDO CONEXIONES, ADAPTADORES, COPLES, CODOS, TEE, REDUCCIONES, BRIDAS Y DEMÁS PIEZAS ESPECIALES NECESARIAS PARA LA CORRECTA INSTALACIÓN DE LA LÍNEA. INCLUYE: CORTES, PREPARACIÓN Y LIMPIEZA DE LOS EXTREMOS DE LA TUBERÍA Y CONEXIONES, CEMENTO Y PRIMER PARA PVC, CUANDO APLIQUE, EMPAQUES, TORNILLERÍA Y MATERIALES DE UNIÓN, MOVIMIENTOS INTERNOS, MANO DE OBRA NECESARIA, MANIOBRAS CON EQUIPO ADECUADO PARA EL MONTAJE E INSTALACIÓN, HERRAMIENTA MENOR NECESARIA Y SEÑALAMIENTOS DE SEGURIDAD; SISTEMA DE FIJACIÓN, SOPORTERÍA Y ANCLAJE, ASÍ COMO LAS UNIONES Y CONEXIONES NECESARIAS DE ACUERDO CON LAS ESPECIFICACIONES DEL FABRICANTE Y DEL PROYECTO. INCLUYE LIMPIEZA DEL ÁREA DE TRABAJO, PRUEBAS HIDROSTÁTICAS Y DEMÁS ACTIVIDADES Y MATERIALES NECESARIOS PARA LA CORRECTA EJECUCIÓN, INSTALACIÓN, PRUEBA Y PUESTA EN SERVICIO DE LA TUBERÍA.</t>
  </si>
  <si>
    <t>SUMINISTRO, COLOCACIÓN E INSTALACIÓN DE REDUCCIÓN CONCÉNTRICA DE TUBERIA DE 14" A 18" DE PVC, CÉDULA 80 Y CLASE 150 O INDICADOS EN PROYECTO, INCLUYENDO CONEXIONES, ADAPTADORES, COPLES, CODOS, TEE, REDUCCIONES, BRIDAS Y DEMÁS PIEZAS ESPECIALES NECESARIAS PARA LA CORRECTA INSTALACIÓN DE LA LÍNEA. INCLUYE: CORTES, PREPARACIÓN Y LIMPIEZA DE LOS EXTREMOS DE LA TUBERÍA Y CONEXIONES, CEMENTO Y PRIMER PARA PVC, CUANDO APLIQUE, EMPAQUES, TORNILLERÍA Y MATERIALES DE UNIÓN, MOVIMIENTOS INTERNOS, MANO DE OBRA NECESARIA, MANIOBRAS CON EQUIPO ADECUADO PARA EL MONTAJE E INSTALACIÓN, HERRAMIENTA MENOR NECESARIA Y SEÑALAMIENTOS DE SEGURIDAD; SISTEMA DE FIJACIÓN, SOPORTERÍA Y ANCLAJE, ASÍ COMO LAS UNIONES Y CONEXIONES NECESARIAS DE ACUERDO CON LAS ESPECIFICACIONES DEL FABRICANTE Y DEL PROYECTO. INCLUYE LIMPIEZA DEL ÁREA DE TRABAJO, PRUEBAS HIDROSTÁTICAS Y DEMÁS ACTIVIDADES Y MATERIALES NECESARIOS PARA LA CORRECTA EJECUCIÓN, INSTALACIÓN, PRUEBA Y PUESTA EN SERVICIO DE LA TUBERÍA.</t>
  </si>
  <si>
    <t>SUMINISTRO, COLOCACIÓN E INSTALACIÓN DE TUBERIA DE PVC DE 18" DE DIAMETRO, CÉDULA 80 Y CLASE 150 O INDICADOS EN PROYECTO, INCLUYENDO CONEXIONES, ADAPTADORES, COPLES, CODOS, TEE, REDUCCIONES, BRIDAS Y DEMÁS PIEZAS ESPECIALES NECESARIAS PARA LA CORRECTA INSTALACIÓN DE LA LÍNEA. INCLUYE: CORTES, PREPARACIÓN Y LIMPIEZA DE LOS EXTREMOS DE LA TUBERÍA Y CONEXIONES, CEMENTO Y PRIMER PARA PVC, CUANDO APLIQUE, EMPAQUES, TORNILLERÍA Y MATERIALES DE UNIÓN, MOVIMIENTOS INTERNOS, MANO DE OBRA NECESARIA, MANIOBRAS CON EQUIPO ADECUADO PARA EL MONTAJE E INSTALACIÓN, HERRAMIENTA MENOR NECESARIA Y SEÑALAMIENTOS DE SEGURIDAD; SISTEMA DE FIJACIÓN, SOPORTERÍA Y ANCLAJE, ASÍ COMO LAS UNIONES Y CONEXIONES NECESARIAS DE ACUERDO CON LAS ESPECIFICACIONES DEL FABRICANTE Y DEL PROYECTO. INCLUYE LIMPIEZA DEL ÁREA DE TRABAJO, PRUEBAS HIDROSTÁTICAS Y DEMÁS ACTIVIDADES Y MATERIALES NECESARIOS PARA LA CORRECTA EJECUCIÓN, INSTALACIÓN, PRUEBA Y PUESTA EN SERVICIO DE LA TUBERÍA.</t>
  </si>
  <si>
    <t>SUMINISTRO, COLOCACIÓN E INSTALACIÓN DE CODO DE 90° DE PVC DE 18" DE DIAMETRO, CÉDULA 80 Y CLASE 150 O INDICADOS EN PROYECTO, INCLUYENDO CONEXIONES, ADAPTADORES, COPLES, CODOS, TEE, REDUCCIONES, BRIDAS Y DEMÁS PIEZAS ESPECIALES NECESARIAS PARA LA CORRECTA INSTALACIÓN DE LA LÍNEA. INCLUYE: CORTES, PREPARACIÓN Y LIMPIEZA DE LOS EXTREMOS DE LA TUBERÍA Y CONEXIONES, CEMENTO Y PRIMER PARA PVC, CUANDO APLIQUE, EMPAQUES, TORNILLERÍA Y MATERIALES DE UNIÓN, MOVIMIENTOS INTERNOS, MANO DE OBRA NECESARIA, MANIOBRAS CON EQUIPO ADECUADO PARA EL MONTAJE E INSTALACIÓN, HERRAMIENTA MENOR NECESARIA Y SEÑALAMIENTOS DE SEGURIDAD; SISTEMA DE FIJACIÓN, SOPORTERÍA Y ANCLAJE, ASÍ COMO LAS UNIONES Y CONEXIONES NECESARIAS DE ACUERDO CON LAS ESPECIFICACIONES DEL FABRICANTE Y DEL PROYECTO. INCLUYE LIMPIEZA DEL ÁREA DE TRABAJO, PRUEBAS HIDROSTÁTICAS Y DEMÁS ACTIVIDADES Y MATERIALES NECESARIOS PARA LA CORRECTA EJECUCIÓN, INSTALACIÓN, PRUEBA Y PUESTA EN SERVICIO DE LA TUBERÍA.</t>
  </si>
  <si>
    <t>SUMINISTRO E INSTALACIÓN DE BRIDA DESLIZANTE DE PVC DE 18", CÉDULA 80 Y CLASE 150 O INDICADOS EN PROYECTO, INCLUYENDO CONEXIONES, ADAPTADORES, COPLES, CODOS, TEE, REDUCCIONES, BRIDAS Y DEMÁS PIEZAS ESPECIALES NECESARIAS PARA LA CORRECTA INSTALACIÓN DE LA LÍNEA. INCLUYE: CORTES, PREPARACIÓN Y LIMPIEZA DE LOS EXTREMOS DE LA TUBERÍA Y CONEXIONES, CEMENTO Y PRIMER PARA PVC, CUANDO APLIQUE, EMPAQUES, TORNILLERÍA Y MATERIALES DE UNIÓN, MOVIMIENTOS INTERNOS, MANO DE OBRA NECESARIA, MANIOBRAS CON EQUIPO ADECUADO PARA EL MONTAJE E INSTALACIÓN, HERRAMIENTA MENOR NECESARIA Y SEÑALAMIENTOS DE SEGURIDAD; SISTEMA DE FIJACIÓN, SOPORTERÍA Y ANCLAJE, ASÍ COMO LAS UNIONES Y CONEXIONES NECESARIAS DE ACUERDO CON LAS ESPECIFICACIONES DEL FABRICANTE Y DEL PROYECTO. INCLUYE LIMPIEZA DEL ÁREA DE TRABAJO, PRUEBAS HIDROSTÁTICAS Y DEMÁS ACTIVIDADES Y MATERIALES NECESARIOS PARA LA CORRECTA EJECUCIÓN, INSTALACIÓN, PRUEBA Y PUESTA EN SERVICIO DE LA TUBERÍA.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</si>
</sst>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quot;$&quot;#,##0.00"/>
    <numFmt numFmtId="165" formatCode="&quot;$&quot;#,###.00"/>
    <numFmt numFmtId="166" formatCode="#,##0.0000"/>
    <numFmt numFmtId="167" formatCode="0.000"/>
  </numFmts>
  <fonts count="20">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sz val="8"/>
      <name val="Arial"/>
      <family val="2"/>
    </font>
    <font>
      <b/>
      <sz val="8"/>
      <color theme="1" tint="0.0499899983406067"/>
      <name val="Arial"/>
      <family val="2"/>
    </font>
    <font>
      <b/>
      <sz val="8"/>
      <name val="Arial"/>
      <family val="2"/>
    </font>
    <font>
      <b/>
      <sz val="8"/>
      <color theme="1"/>
      <name val="Arial"/>
      <family val="2"/>
    </font>
    <font>
      <b/>
      <sz val="8"/>
      <color theme="4"/>
      <name val="Arial"/>
      <family val="2"/>
    </font>
    <font>
      <b/>
      <sz val="8"/>
      <color rgb="FF006600"/>
      <name val="Arial"/>
      <family val="2"/>
    </font>
    <font>
      <sz val="8"/>
      <color rgb="FF006600"/>
      <name val="Arial"/>
      <family val="2"/>
    </font>
    <font>
      <b/>
      <sz val="11"/>
      <color theme="0"/>
      <name val="Calibri"/>
      <family val="2"/>
      <scheme val="minor"/>
    </font>
    <font>
      <sz val="8"/>
      <name val="Calibri"/>
      <family val="2"/>
      <scheme val="minor"/>
    </font>
    <font>
      <b/>
      <sz val="9"/>
      <color theme="0"/>
      <name val="Arial"/>
      <family val="2"/>
    </font>
    <font>
      <b/>
      <sz val="18"/>
      <name val="Calibri"/>
      <family val="2"/>
    </font>
  </fonts>
  <fills count="4">
    <fill>
      <patternFill patternType="none"/>
    </fill>
    <fill>
      <patternFill patternType="gray125"/>
    </fill>
    <fill>
      <patternFill patternType="solid">
        <fgColor rgb="FF00953B"/>
        <bgColor indexed="64"/>
      </patternFill>
    </fill>
    <fill>
      <patternFill patternType="solid">
        <fgColor theme="0" tint="-0.249970003962517"/>
        <bgColor indexed="64"/>
      </patternFill>
    </fill>
  </fills>
  <borders count="15">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27">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43" fontId="0" fillId="0" borderId="0" applyFont="0" applyFill="0" applyBorder="0" applyAlignment="0" applyProtection="0"/>
  </cellStyleXfs>
  <cellXfs count="109">
    <xf numFmtId="0" fontId="0" fillId="0" borderId="0" xfId="0"/>
    <xf numFmtId="0" fontId="4" fillId="0" borderId="1" xfId="20" applyFont="1" applyBorder="1" applyAlignment="1">
      <alignment horizontal="center" vertical="top"/>
      <protection/>
    </xf>
    <xf numFmtId="0" fontId="4" fillId="0" borderId="2" xfId="20" applyFont="1" applyBorder="1" applyAlignment="1">
      <alignment horizontal="center" vertical="top" wrapText="1"/>
      <protection/>
    </xf>
    <xf numFmtId="0" fontId="5" fillId="0" borderId="1"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2"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1"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4" fillId="0" borderId="2" xfId="20" applyFont="1" applyBorder="1" applyAlignment="1">
      <alignment horizontal="center" vertical="top"/>
      <protection/>
    </xf>
    <xf numFmtId="0" fontId="5" fillId="0" borderId="8" xfId="20" applyFont="1" applyBorder="1" applyAlignment="1">
      <alignment horizontal="center" vertical="top"/>
      <protection/>
    </xf>
    <xf numFmtId="0" fontId="5" fillId="0" borderId="9" xfId="20" applyFont="1" applyBorder="1" applyAlignment="1">
      <alignment horizontal="center" vertical="top"/>
      <protection/>
    </xf>
    <xf numFmtId="0" fontId="5" fillId="0" borderId="10" xfId="20" applyFont="1" applyBorder="1" applyAlignment="1">
      <alignment horizontal="center" vertical="top"/>
      <protection/>
    </xf>
    <xf numFmtId="0" fontId="5" fillId="0" borderId="7" xfId="20" applyFont="1" applyBorder="1" applyAlignment="1">
      <alignment horizontal="center" vertical="top"/>
      <protection/>
    </xf>
    <xf numFmtId="0" fontId="4" fillId="0" borderId="8"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11"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wrapText="1"/>
      <protection/>
    </xf>
    <xf numFmtId="49" fontId="6" fillId="2" borderId="13" xfId="21" applyNumberFormat="1" applyFont="1" applyFill="1" applyBorder="1" applyAlignment="1">
      <alignment horizontal="center" vertical="center"/>
      <protection/>
    </xf>
    <xf numFmtId="0" fontId="5" fillId="0" borderId="0" xfId="20" applyFont="1" applyAlignment="1">
      <alignment horizontal="center" vertical="center"/>
      <protection/>
    </xf>
    <xf numFmtId="0" fontId="5" fillId="0" borderId="0" xfId="23" applyFont="1" applyAlignment="1">
      <alignment vertical="top"/>
      <protection/>
    </xf>
    <xf numFmtId="0" fontId="8" fillId="0" borderId="0" xfId="20" applyFont="1" applyAlignment="1">
      <alignment horizontal="center" vertical="top" wrapText="1"/>
      <protection/>
    </xf>
    <xf numFmtId="0" fontId="7" fillId="0" borderId="1" xfId="20" applyFont="1" applyBorder="1" applyAlignment="1">
      <alignment horizontal="center" vertical="top"/>
      <protection/>
    </xf>
    <xf numFmtId="0" fontId="6" fillId="2" borderId="0" xfId="23" applyFont="1" applyFill="1" applyAlignment="1">
      <alignment horizontal="justify" vertical="top"/>
      <protection/>
    </xf>
    <xf numFmtId="49" fontId="9" fillId="0" borderId="0" xfId="20" applyNumberFormat="1" applyFont="1" applyAlignment="1">
      <alignment horizontal="left" vertical="top"/>
      <protection/>
    </xf>
    <xf numFmtId="0" fontId="10" fillId="0" borderId="0" xfId="20" applyFont="1" applyAlignment="1">
      <alignment horizontal="justify" vertical="top"/>
      <protection/>
    </xf>
    <xf numFmtId="0" fontId="9" fillId="0" borderId="0" xfId="20" applyFont="1" applyAlignment="1">
      <alignment horizontal="center" vertical="top" wrapText="1"/>
      <protection/>
    </xf>
    <xf numFmtId="166" fontId="9" fillId="0" borderId="0" xfId="20" applyNumberFormat="1" applyFont="1" applyAlignment="1">
      <alignment horizontal="right" vertical="top"/>
      <protection/>
    </xf>
    <xf numFmtId="164" fontId="9" fillId="0" borderId="0" xfId="22" applyNumberFormat="1" applyFont="1" applyAlignment="1">
      <alignment horizontal="right" vertical="top"/>
    </xf>
    <xf numFmtId="4" fontId="11" fillId="0" borderId="0" xfId="20" applyNumberFormat="1" applyFont="1" applyAlignment="1">
      <alignment horizontal="center" vertical="top"/>
      <protection/>
    </xf>
    <xf numFmtId="49" fontId="12" fillId="0" borderId="0" xfId="20" applyNumberFormat="1" applyFont="1" applyAlignment="1">
      <alignment horizontal="left" vertical="top"/>
      <protection/>
    </xf>
    <xf numFmtId="0" fontId="12" fillId="0" borderId="0" xfId="20" applyFont="1" applyAlignment="1">
      <alignment horizontal="justify" vertical="top"/>
      <protection/>
    </xf>
    <xf numFmtId="0" fontId="13" fillId="0" borderId="0" xfId="20" applyFont="1" applyAlignment="1">
      <alignment horizontal="center" vertical="top" wrapText="1"/>
      <protection/>
    </xf>
    <xf numFmtId="166" fontId="13" fillId="0" borderId="0" xfId="20" applyNumberFormat="1" applyFont="1" applyAlignment="1">
      <alignment horizontal="right" vertical="top"/>
      <protection/>
    </xf>
    <xf numFmtId="4" fontId="13" fillId="0" borderId="0" xfId="20" applyNumberFormat="1" applyFont="1" applyAlignment="1">
      <alignment horizontal="center" vertical="top"/>
      <protection/>
    </xf>
    <xf numFmtId="164" fontId="12" fillId="0" borderId="0" xfId="20" applyNumberFormat="1" applyFont="1" applyAlignment="1">
      <alignment vertical="top"/>
      <protection/>
    </xf>
    <xf numFmtId="0" fontId="14" fillId="0" borderId="0" xfId="20" applyFont="1" applyAlignment="1">
      <alignment horizontal="justify" vertical="top"/>
      <protection/>
    </xf>
    <xf numFmtId="0" fontId="15" fillId="0" borderId="0" xfId="20" applyFont="1" applyAlignment="1">
      <alignment horizontal="center" vertical="top" wrapText="1"/>
      <protection/>
    </xf>
    <xf numFmtId="4" fontId="15" fillId="0" borderId="0" xfId="20" applyNumberFormat="1" applyFont="1" applyAlignment="1">
      <alignment horizontal="right" vertical="top"/>
      <protection/>
    </xf>
    <xf numFmtId="164" fontId="15" fillId="0" borderId="0" xfId="25" applyNumberFormat="1" applyFont="1" applyAlignment="1">
      <alignment horizontal="right" vertical="top"/>
    </xf>
    <xf numFmtId="4" fontId="14" fillId="0" borderId="0" xfId="20" applyNumberFormat="1" applyFont="1" applyAlignment="1">
      <alignment horizontal="center" vertical="top"/>
      <protection/>
    </xf>
    <xf numFmtId="164" fontId="14" fillId="0" borderId="0" xfId="24" applyNumberFormat="1" applyFont="1" applyFill="1" applyAlignment="1">
      <alignment vertical="top"/>
    </xf>
    <xf numFmtId="0" fontId="11" fillId="0" borderId="0" xfId="20" applyFont="1" applyAlignment="1">
      <alignment vertical="top"/>
      <protection/>
    </xf>
    <xf numFmtId="4" fontId="11" fillId="0" borderId="0" xfId="20" applyNumberFormat="1" applyFont="1" applyAlignment="1">
      <alignment vertical="top"/>
      <protection/>
    </xf>
    <xf numFmtId="0" fontId="9" fillId="0" borderId="0" xfId="20" applyFont="1" applyAlignment="1">
      <alignment horizontal="justify" vertical="top" wrapText="1"/>
      <protection/>
    </xf>
    <xf numFmtId="4" fontId="9" fillId="0" borderId="0" xfId="20" applyNumberFormat="1" applyFont="1" applyAlignment="1">
      <alignment horizontal="right" vertical="top"/>
      <protection/>
    </xf>
    <xf numFmtId="164" fontId="9" fillId="0" borderId="0" xfId="22" applyNumberFormat="1" applyFont="1" applyAlignment="1">
      <alignment vertical="top"/>
    </xf>
    <xf numFmtId="0" fontId="11" fillId="3" borderId="0" xfId="20" applyFont="1" applyFill="1" applyAlignment="1">
      <alignment vertical="top"/>
      <protection/>
    </xf>
    <xf numFmtId="0" fontId="11" fillId="3" borderId="0" xfId="20" applyFont="1" applyFill="1" applyAlignment="1">
      <alignment horizontal="center" vertical="top"/>
      <protection/>
    </xf>
    <xf numFmtId="167" fontId="11" fillId="3" borderId="0" xfId="20" applyNumberFormat="1" applyFont="1" applyFill="1" applyAlignment="1">
      <alignment vertical="top"/>
      <protection/>
    </xf>
    <xf numFmtId="0" fontId="9" fillId="0" borderId="0" xfId="20" applyFont="1" applyAlignment="1">
      <alignment vertical="top"/>
      <protection/>
    </xf>
    <xf numFmtId="164" fontId="9" fillId="0" borderId="0" xfId="22" applyNumberFormat="1" applyFont="1" applyFill="1" applyAlignment="1">
      <alignment horizontal="right" vertical="top"/>
    </xf>
    <xf numFmtId="0" fontId="9" fillId="0" borderId="0" xfId="20" applyFont="1" applyAlignment="1">
      <alignment horizontal="center" vertical="top"/>
      <protection/>
    </xf>
    <xf numFmtId="165" fontId="16" fillId="2" borderId="0" xfId="23" applyNumberFormat="1" applyFont="1" applyFill="1" applyAlignment="1">
      <alignment vertical="top"/>
      <protection/>
    </xf>
    <xf numFmtId="43" fontId="5" fillId="0" borderId="0" xfId="26" applyFont="1" applyAlignment="1">
      <alignment vertical="top"/>
    </xf>
    <xf numFmtId="164" fontId="13" fillId="0" borderId="0" xfId="25" applyNumberFormat="1" applyFont="1" applyFill="1" applyAlignment="1">
      <alignment horizontal="right" vertical="top"/>
    </xf>
    <xf numFmtId="164" fontId="9" fillId="0" borderId="0" xfId="25" applyNumberFormat="1" applyFont="1" applyAlignment="1">
      <alignment horizontal="right" vertical="top"/>
    </xf>
    <xf numFmtId="0" fontId="11" fillId="0" borderId="0" xfId="20" applyFont="1" applyAlignment="1">
      <alignment horizontal="justify" vertical="top"/>
      <protection/>
    </xf>
    <xf numFmtId="164" fontId="9" fillId="0" borderId="0" xfId="25" applyNumberFormat="1" applyFont="1" applyFill="1" applyAlignment="1">
      <alignment horizontal="right" vertical="top"/>
    </xf>
    <xf numFmtId="4" fontId="5" fillId="0" borderId="0" xfId="20" applyNumberFormat="1" applyFont="1" applyAlignment="1">
      <alignment vertical="top"/>
      <protection/>
    </xf>
    <xf numFmtId="43" fontId="5" fillId="0" borderId="0" xfId="26" applyFont="1" applyAlignment="1">
      <alignment horizontal="center" vertical="center"/>
    </xf>
    <xf numFmtId="43" fontId="5" fillId="0" borderId="0" xfId="26" applyFont="1" applyAlignment="1">
      <alignment vertical="top"/>
    </xf>
    <xf numFmtId="164" fontId="11" fillId="0" borderId="0" xfId="24" applyNumberFormat="1" applyFont="1" applyFill="1" applyAlignment="1">
      <alignment vertical="top"/>
    </xf>
    <xf numFmtId="0" fontId="11" fillId="0" borderId="0" xfId="20" applyFont="1" applyAlignment="1">
      <alignment horizontal="justify" vertical="top" wrapText="1"/>
      <protection/>
    </xf>
    <xf numFmtId="0" fontId="6" fillId="2" borderId="0" xfId="23" applyFont="1" applyFill="1" applyAlignment="1">
      <alignment horizontal="center" vertical="center"/>
      <protection/>
    </xf>
    <xf numFmtId="0" fontId="4" fillId="0" borderId="2" xfId="20" applyFont="1" applyBorder="1" applyAlignment="1">
      <alignment horizontal="center" vertical="top" wrapText="1"/>
      <protection/>
    </xf>
    <xf numFmtId="0" fontId="4" fillId="0" borderId="8" xfId="20" applyFont="1" applyBorder="1" applyAlignment="1">
      <alignment horizontal="center" vertical="top" wrapText="1"/>
      <protection/>
    </xf>
    <xf numFmtId="0" fontId="4" fillId="0" borderId="6" xfId="20" applyFont="1" applyBorder="1" applyAlignment="1">
      <alignment horizontal="center" vertical="top"/>
      <protection/>
    </xf>
    <xf numFmtId="0" fontId="4" fillId="0" borderId="14" xfId="20" applyFont="1" applyBorder="1" applyAlignment="1">
      <alignment horizontal="center" vertical="top"/>
      <protection/>
    </xf>
    <xf numFmtId="0" fontId="4" fillId="0" borderId="3" xfId="20" applyFont="1" applyBorder="1" applyAlignment="1">
      <alignment horizontal="center" vertical="top"/>
      <protection/>
    </xf>
    <xf numFmtId="14" fontId="4" fillId="0" borderId="6" xfId="20" applyNumberFormat="1" applyFont="1" applyBorder="1" applyAlignment="1">
      <alignment horizontal="right" vertical="top"/>
      <protection/>
    </xf>
    <xf numFmtId="14" fontId="4" fillId="0" borderId="14" xfId="20" applyNumberFormat="1" applyFont="1" applyBorder="1" applyAlignment="1">
      <alignment horizontal="right"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0" fontId="19" fillId="0" borderId="4" xfId="20" applyFont="1" applyBorder="1" applyAlignment="1">
      <alignment horizontal="center" vertical="top"/>
      <protection/>
    </xf>
    <xf numFmtId="0" fontId="19" fillId="0" borderId="0" xfId="20" applyFont="1" applyAlignment="1">
      <alignment horizontal="center" vertical="top"/>
      <protection/>
    </xf>
    <xf numFmtId="0" fontId="19" fillId="0" borderId="5" xfId="20" applyFont="1" applyBorder="1" applyAlignment="1">
      <alignment horizontal="center" vertical="top"/>
      <protection/>
    </xf>
    <xf numFmtId="0" fontId="19" fillId="0" borderId="9" xfId="20" applyFont="1" applyBorder="1" applyAlignment="1">
      <alignment horizontal="center" vertical="top"/>
      <protection/>
    </xf>
    <xf numFmtId="0" fontId="19" fillId="0" borderId="10" xfId="20" applyFont="1" applyBorder="1" applyAlignment="1">
      <alignment horizontal="center" vertical="top"/>
      <protection/>
    </xf>
    <xf numFmtId="0" fontId="19" fillId="0" borderId="7" xfId="20" applyFont="1" applyBorder="1" applyAlignment="1">
      <alignment horizontal="center" vertical="top"/>
      <protection/>
    </xf>
    <xf numFmtId="0" fontId="18" fillId="2" borderId="0" xfId="23" applyFont="1" applyFill="1" applyAlignment="1">
      <alignment horizontal="center" vertical="top"/>
      <protection/>
    </xf>
    <xf numFmtId="14" fontId="4" fillId="0" borderId="9" xfId="20" applyNumberFormat="1" applyFont="1" applyBorder="1" applyAlignment="1">
      <alignment horizontal="right" vertical="top"/>
      <protection/>
    </xf>
    <xf numFmtId="14" fontId="4" fillId="0" borderId="10" xfId="20" applyNumberFormat="1" applyFont="1" applyBorder="1" applyAlignment="1">
      <alignment horizontal="right" vertical="top"/>
      <protection/>
    </xf>
    <xf numFmtId="0" fontId="3" fillId="0" borderId="2" xfId="20" applyFont="1" applyBorder="1" applyAlignment="1">
      <alignment horizontal="justify" vertical="top"/>
      <protection/>
    </xf>
    <xf numFmtId="0" fontId="3" fillId="0" borderId="8" xfId="20" applyFont="1" applyBorder="1" applyAlignment="1">
      <alignment horizontal="justify" vertical="top"/>
      <protection/>
    </xf>
    <xf numFmtId="0" fontId="5" fillId="0" borderId="2" xfId="20" applyFont="1" applyBorder="1" applyAlignment="1">
      <alignment horizontal="left" vertical="top"/>
      <protection/>
    </xf>
    <xf numFmtId="0" fontId="5" fillId="0" borderId="8" xfId="20" applyFont="1" applyBorder="1" applyAlignment="1">
      <alignment horizontal="left" vertical="top"/>
      <protection/>
    </xf>
    <xf numFmtId="0" fontId="6" fillId="2" borderId="11" xfId="20" applyFont="1" applyFill="1" applyBorder="1" applyAlignment="1">
      <alignment horizontal="center" vertical="top"/>
      <protection/>
    </xf>
    <xf numFmtId="0" fontId="6" fillId="2" borderId="12" xfId="20" applyFont="1" applyFill="1" applyBorder="1" applyAlignment="1">
      <alignment horizontal="center" vertical="top"/>
      <protection/>
    </xf>
    <xf numFmtId="0" fontId="6" fillId="2" borderId="13" xfId="20" applyFont="1" applyFill="1" applyBorder="1" applyAlignment="1">
      <alignment horizontal="center" vertical="top"/>
      <protection/>
    </xf>
    <xf numFmtId="164" fontId="11" fillId="0" borderId="0" xfId="22" applyNumberFormat="1" applyFont="1" applyAlignment="1">
      <alignment vertical="center"/>
    </xf>
    <xf numFmtId="164" fontId="11" fillId="0" borderId="0" xfId="20" applyNumberFormat="1" applyFont="1" applyAlignment="1">
      <alignment vertical="center"/>
      <protection/>
    </xf>
    <xf numFmtId="0" fontId="14" fillId="0" borderId="0" xfId="20" applyFont="1" applyAlignment="1">
      <alignment horizontal="left" vertical="top"/>
      <protection/>
    </xf>
    <xf numFmtId="0" fontId="14" fillId="0" borderId="0" xfId="20" applyNumberFormat="1" applyFont="1" applyAlignment="1">
      <alignment horizontal="justify" vertical="top"/>
      <protection/>
    </xf>
    <xf numFmtId="0" fontId="9" fillId="0" borderId="0" xfId="20" applyNumberFormat="1" applyFont="1" applyAlignment="1">
      <alignment horizontal="justify" vertical="top" wrapText="1"/>
      <protection/>
    </xf>
  </cellXfs>
  <cellStyles count="13">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Millares" xfId="26" builtinId="3"/>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6</xdr:col>
      <xdr:colOff>47625</xdr:colOff>
      <xdr:row>2</xdr:row>
      <xdr:rowOff>314326</xdr:rowOff>
    </xdr:from>
    <xdr:to>
      <xdr:col>6</xdr:col>
      <xdr:colOff>1571625</xdr:colOff>
      <xdr:row>4</xdr:row>
      <xdr:rowOff>226878</xdr:rowOff>
    </xdr:to>
    <xdr:pic>
      <xdr:nvPicPr>
        <xdr:cNvPr id="3" name="Imagen 2">
          <a:extLst>
            <a:ext uri="{FF2B5EF4-FFF2-40B4-BE49-F238E27FC236}">
              <a16:creationId xmlns:a16="http://schemas.microsoft.com/office/drawing/2014/main" id="{fd1276eb-6af7-0296-e9b9-7f2f1499bcc3}"/>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10048875" y="695325"/>
          <a:ext cx="1524000" cy="504825"/>
        </a:xfrm>
        <a:prstGeom prst="rect"/>
      </xdr:spPr>
    </xdr:pic>
    <xdr:clientData/>
  </xdr:twoCellAnchor>
  <xdr:twoCellAnchor>
    <xdr:from>
      <xdr:col>0</xdr:col>
      <xdr:colOff>209551</xdr:colOff>
      <xdr:row>2</xdr:row>
      <xdr:rowOff>133351</xdr:rowOff>
    </xdr:from>
    <xdr:to>
      <xdr:col>0</xdr:col>
      <xdr:colOff>1145941</xdr:colOff>
      <xdr:row>7</xdr:row>
      <xdr:rowOff>180976</xdr:rowOff>
    </xdr:to>
    <xdr:grpSp>
      <xdr:nvGrpSpPr>
        <xdr:cNvPr id="5" name="Grupo 4">
          <a:extLst>
            <a:ext uri="{FF2B5EF4-FFF2-40B4-BE49-F238E27FC236}">
              <a16:creationId xmlns:a16="http://schemas.microsoft.com/office/drawing/2014/main" id="{5dfcae76-fa1a-596f-7cde-a439ec091d27}"/>
            </a:ext>
          </a:extLst>
        </xdr:cNvPr>
        <xdr:cNvGrpSpPr>
          <a:grpSpLocks/>
        </xdr:cNvGrpSpPr>
      </xdr:nvGrpSpPr>
      <xdr:grpSpPr>
        <a:xfrm>
          <a:off x="209550" y="514350"/>
          <a:ext cx="933450" cy="1238250"/>
          <a:chOff x="7855053" y="3240954"/>
          <a:chExt cx="1530757" cy="2024221"/>
        </a:xfrm>
      </xdr:grpSpPr>
      <xdr:pic>
        <xdr:nvPicPr>
          <xdr:cNvPr id="8" name="Imagen 7">
            <a:extLst>
              <a:ext uri="{FF2B5EF4-FFF2-40B4-BE49-F238E27FC236}">
                <a16:creationId xmlns:a16="http://schemas.microsoft.com/office/drawing/2014/main" id="{548e3b29-c347-b8c3-2539-42a6e8103dc3}"/>
              </a:ext>
            </a:extLst>
          </xdr:cNvPr>
          <xdr:cNvPicPr>
            <a:picLocks noChangeAspect="1"/>
          </xdr:cNvPicPr>
        </xdr:nvPicPr>
        <xdr:blipFill>
          <a:blip r:embed="rId2">
            <a:extLst>
              <a:ext uri="{28A0092B-C50C-407E-A947-70E740481C1C}">
                <a14:useLocalDpi xmlns:a14="http://schemas.microsoft.com/office/drawing/2010/main"/>
              </a:ext>
            </a:extLst>
          </a:blip>
          <a:srcRect l="2697" t="0" r="59002" b="0"/>
          <a:stretch>
            <a:fillRect/>
          </a:stretch>
        </xdr:blipFill>
        <xdr:spPr>
          <a:xfrm>
            <a:off x="7919884" y="3240954"/>
            <a:ext cx="1401097" cy="1422724"/>
          </a:xfrm>
          <a:prstGeom prst="rect"/>
        </xdr:spPr>
      </xdr:pic>
      <xdr:pic>
        <xdr:nvPicPr>
          <xdr:cNvPr id="9" name="Imagen 8">
            <a:extLst>
              <a:ext uri="{FF2B5EF4-FFF2-40B4-BE49-F238E27FC236}">
                <a16:creationId xmlns:a16="http://schemas.microsoft.com/office/drawing/2014/main" id="{e9764a1a-b7e8-128b-6b3a-1deb4b8b8b06}"/>
              </a:ext>
            </a:extLst>
          </xdr:cNvPr>
          <xdr:cNvPicPr>
            <a:picLocks noChangeAspect="1"/>
          </xdr:cNvPicPr>
        </xdr:nvPicPr>
        <xdr:blipFill>
          <a:blip r:embed="rId2">
            <a:extLst>
              <a:ext uri="{28A0092B-C50C-407E-A947-70E740481C1C}">
                <a14:useLocalDpi xmlns:a14="http://schemas.microsoft.com/office/drawing/2010/main"/>
              </a:ext>
            </a:extLst>
          </a:blip>
          <a:srcRect l="40861" t="0" r="2697" b="0"/>
          <a:stretch>
            <a:fillRect/>
          </a:stretch>
        </xdr:blipFill>
        <xdr:spPr>
          <a:xfrm>
            <a:off x="7855053" y="4210414"/>
            <a:ext cx="1530757" cy="1054761"/>
          </a:xfrm>
          <a:prstGeom prst="rect"/>
        </xdr:spPr>
      </xdr:pic>
    </xdr:grp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J127"/>
  <sheetViews>
    <sheetView showGridLines="0" showZeros="0" tabSelected="1" view="pageBreakPreview" zoomScaleNormal="100" zoomScaleSheetLayoutView="100" workbookViewId="0" topLeftCell="A1">
      <selection pane="topLeft" activeCell="C3" sqref="C3:F5"/>
    </sheetView>
  </sheetViews>
  <sheetFormatPr defaultColWidth="9.14428571428571" defaultRowHeight="15"/>
  <cols>
    <col min="1" max="1" width="20.5714285714286" style="5" customWidth="1"/>
    <col min="2" max="2" width="56.8571428571429" style="5" customWidth="1"/>
    <col min="3" max="3" width="13.7142857142857" style="5" customWidth="1"/>
    <col min="4" max="4" width="15.1428571428571" style="5" customWidth="1"/>
    <col min="5" max="5" width="17.8571428571429" style="5" customWidth="1"/>
    <col min="6" max="6" width="25.8571428571429" style="5" customWidth="1"/>
    <col min="7" max="7" width="24.2857142857143" style="5" customWidth="1"/>
    <col min="8" max="10" width="14.1428571428571" style="68" bestFit="1" customWidth="1"/>
    <col min="11" max="16384" width="9.14285714285714" style="5"/>
  </cols>
  <sheetData>
    <row r="1" spans="1:7" ht="15">
      <c r="A1" s="3"/>
      <c r="B1" s="1" t="s">
        <v>11</v>
      </c>
      <c r="C1" s="81" t="s">
        <v>27</v>
      </c>
      <c r="D1" s="82"/>
      <c r="E1" s="82"/>
      <c r="F1" s="83"/>
      <c r="G1" s="4"/>
    </row>
    <row r="2" spans="1:7" ht="15">
      <c r="A2" s="6"/>
      <c r="B2" s="2" t="s">
        <v>12</v>
      </c>
      <c r="C2" s="7"/>
      <c r="D2" s="8"/>
      <c r="E2" s="8"/>
      <c r="F2" s="9"/>
      <c r="G2" s="10"/>
    </row>
    <row r="3" spans="1:7" ht="33.75" customHeight="1">
      <c r="A3" s="6"/>
      <c r="B3" s="35" t="s">
        <v>25</v>
      </c>
      <c r="C3" s="88" t="s">
        <v>101</v>
      </c>
      <c r="D3" s="89"/>
      <c r="E3" s="89"/>
      <c r="F3" s="90"/>
      <c r="G3" s="10"/>
    </row>
    <row r="4" spans="1:7" ht="12.75" customHeight="1">
      <c r="A4" s="6"/>
      <c r="B4" s="79"/>
      <c r="C4" s="88"/>
      <c r="D4" s="89"/>
      <c r="E4" s="89"/>
      <c r="F4" s="90"/>
      <c r="G4" s="10"/>
    </row>
    <row r="5" spans="1:7" ht="18.75" customHeight="1" thickBot="1">
      <c r="A5" s="6"/>
      <c r="B5" s="80"/>
      <c r="C5" s="91"/>
      <c r="D5" s="92"/>
      <c r="E5" s="92"/>
      <c r="F5" s="93"/>
      <c r="G5" s="10"/>
    </row>
    <row r="6" spans="1:7" ht="13.5" customHeight="1">
      <c r="A6" s="6"/>
      <c r="B6" s="11" t="s">
        <v>0</v>
      </c>
      <c r="C6" s="84" t="s">
        <v>20</v>
      </c>
      <c r="D6" s="85"/>
      <c r="E6" s="85"/>
      <c r="F6" s="12"/>
      <c r="G6" s="10"/>
    </row>
    <row r="7" spans="1:7" ht="15">
      <c r="A7" s="6"/>
      <c r="B7" s="97" t="s">
        <v>102</v>
      </c>
      <c r="C7" s="86" t="s">
        <v>21</v>
      </c>
      <c r="D7" s="87"/>
      <c r="E7" s="87"/>
      <c r="F7" s="13"/>
      <c r="G7" s="10"/>
    </row>
    <row r="8" spans="1:7" ht="17.25" customHeight="1">
      <c r="A8" s="6"/>
      <c r="B8" s="97"/>
      <c r="C8" s="86" t="s">
        <v>1</v>
      </c>
      <c r="D8" s="87"/>
      <c r="E8" s="87"/>
      <c r="F8" s="14"/>
      <c r="G8" s="10"/>
    </row>
    <row r="9" spans="1:7" ht="14.25" customHeight="1" thickBot="1">
      <c r="A9" s="6"/>
      <c r="B9" s="98"/>
      <c r="C9" s="95" t="s">
        <v>13</v>
      </c>
      <c r="D9" s="96"/>
      <c r="E9" s="96"/>
      <c r="F9" s="15"/>
      <c r="G9" s="16"/>
    </row>
    <row r="10" spans="1:7" ht="17.25" customHeight="1">
      <c r="A10" s="6"/>
      <c r="B10" s="17" t="s">
        <v>16</v>
      </c>
      <c r="C10" s="81" t="s">
        <v>17</v>
      </c>
      <c r="D10" s="82"/>
      <c r="E10" s="82"/>
      <c r="F10" s="83"/>
      <c r="G10" s="36" t="s">
        <v>26</v>
      </c>
    </row>
    <row r="11" spans="1:7" ht="15">
      <c r="A11" s="6"/>
      <c r="B11" s="99"/>
      <c r="C11" s="18">
        <v>0</v>
      </c>
      <c r="D11" s="19"/>
      <c r="E11" s="19"/>
      <c r="F11" s="20"/>
      <c r="G11" s="21" t="s">
        <v>100</v>
      </c>
    </row>
    <row r="12" spans="1:7" ht="15.75" customHeight="1" thickBot="1">
      <c r="A12" s="22"/>
      <c r="B12" s="100"/>
      <c r="C12" s="23"/>
      <c r="D12" s="24"/>
      <c r="E12" s="24"/>
      <c r="F12" s="25"/>
      <c r="G12" s="26"/>
    </row>
    <row r="13" spans="4:4" ht="15.75" thickBot="1">
      <c r="D13" s="27"/>
    </row>
    <row r="14" spans="1:7" ht="15.75" customHeight="1" thickBot="1">
      <c r="A14" s="101" t="s">
        <v>22</v>
      </c>
      <c r="B14" s="102"/>
      <c r="C14" s="102"/>
      <c r="D14" s="102"/>
      <c r="E14" s="102"/>
      <c r="F14" s="102"/>
      <c r="G14" s="103"/>
    </row>
    <row r="15" spans="1:7" ht="15.75" thickBot="1">
      <c r="A15" s="28"/>
      <c r="B15" s="28"/>
      <c r="C15" s="28"/>
      <c r="D15" s="28"/>
      <c r="E15" s="28"/>
      <c r="F15" s="28"/>
      <c r="G15" s="28"/>
    </row>
    <row r="16" spans="1:10" s="33" customFormat="1" ht="30.75" thickBot="1">
      <c r="A16" s="29" t="s">
        <v>2</v>
      </c>
      <c r="B16" s="30" t="s">
        <v>3</v>
      </c>
      <c r="C16" s="30" t="s">
        <v>4</v>
      </c>
      <c r="D16" s="30" t="s">
        <v>5</v>
      </c>
      <c r="E16" s="31" t="s">
        <v>18</v>
      </c>
      <c r="F16" s="31" t="s">
        <v>19</v>
      </c>
      <c r="G16" s="32" t="s">
        <v>6</v>
      </c>
      <c r="H16" s="74"/>
      <c r="I16" s="74"/>
      <c r="J16" s="74"/>
    </row>
    <row r="17" spans="1:7" ht="43.5" customHeight="1">
      <c r="A17" s="38"/>
      <c r="B17" s="39" t="str">
        <f>+B7</f>
        <v>Construcción y equipamiento de la caseta de cloración para la ampliación de la planta potabilizadora número 1 "PP1 Miravalle", en el municioio de Guadalaiara, Jalisco.</v>
      </c>
      <c r="C17" s="40"/>
      <c r="D17" s="41"/>
      <c r="E17" s="42"/>
      <c r="F17" s="43"/>
      <c r="G17" s="104">
        <f>+G18+G38</f>
        <v>0</v>
      </c>
    </row>
    <row r="18" spans="1:7" ht="15">
      <c r="A18" s="44" t="s">
        <v>14</v>
      </c>
      <c r="B18" s="71" t="s">
        <v>122</v>
      </c>
      <c r="C18" s="46"/>
      <c r="D18" s="47"/>
      <c r="E18" s="69"/>
      <c r="F18" s="48"/>
      <c r="G18" s="49">
        <f>G19</f>
        <v>0</v>
      </c>
    </row>
    <row r="19" spans="1:7" ht="15">
      <c r="A19" s="50" t="s">
        <v>15</v>
      </c>
      <c r="B19" s="50" t="s">
        <v>103</v>
      </c>
      <c r="C19" s="51"/>
      <c r="D19" s="52"/>
      <c r="E19" s="53"/>
      <c r="F19" s="54"/>
      <c r="G19" s="55">
        <f>SUM(G20:G37)</f>
        <v>0</v>
      </c>
    </row>
    <row r="20" spans="1:7" ht="67.5">
      <c r="A20" s="38" t="s">
        <v>34</v>
      </c>
      <c r="B20" s="58" t="s">
        <v>104</v>
      </c>
      <c r="C20" s="40" t="s">
        <v>29</v>
      </c>
      <c r="D20" s="59">
        <v>116.65</v>
      </c>
      <c r="E20" s="70"/>
      <c r="F20" s="40" t="str" cm="1">
        <f t="array" ref="F20">+numtext(E20)</f>
        <v>CERO PESOS 00/100 M.N.</v>
      </c>
      <c r="G20" s="60">
        <f>+ROUND(E20*D20,2)</f>
        <v>0</v>
      </c>
    </row>
    <row r="21" spans="1:7" ht="33.75">
      <c r="A21" s="38" t="s">
        <v>35</v>
      </c>
      <c r="B21" s="58" t="s">
        <v>105</v>
      </c>
      <c r="C21" s="40" t="s">
        <v>29</v>
      </c>
      <c r="D21" s="59">
        <v>11.73</v>
      </c>
      <c r="E21" s="70"/>
      <c r="F21" s="40" t="str" cm="1">
        <f t="array" ref="F21">+numtext(E21)</f>
        <v>CERO PESOS 00/100 M.N.</v>
      </c>
      <c r="G21" s="60">
        <f t="shared" si="0" ref="G21:G37">+ROUND(E21*D21,2)</f>
        <v>0</v>
      </c>
    </row>
    <row r="22" spans="1:7" ht="45">
      <c r="A22" s="38" t="s">
        <v>36</v>
      </c>
      <c r="B22" s="58" t="s">
        <v>106</v>
      </c>
      <c r="C22" s="40" t="s">
        <v>29</v>
      </c>
      <c r="D22" s="59">
        <v>27.33</v>
      </c>
      <c r="E22" s="70"/>
      <c r="F22" s="40" t="str" cm="1">
        <f t="array" ref="F22">+numtext(E22)</f>
        <v>CERO PESOS 00/100 M.N.</v>
      </c>
      <c r="G22" s="60">
        <f t="shared" si="0"/>
        <v>0</v>
      </c>
    </row>
    <row r="23" spans="1:7" ht="45">
      <c r="A23" s="38" t="s">
        <v>37</v>
      </c>
      <c r="B23" s="58" t="s">
        <v>107</v>
      </c>
      <c r="C23" s="40" t="s">
        <v>29</v>
      </c>
      <c r="D23" s="59">
        <v>116.65</v>
      </c>
      <c r="E23" s="70"/>
      <c r="F23" s="40" t="str" cm="1">
        <f t="array" ref="F23">+numtext(E23)</f>
        <v>CERO PESOS 00/100 M.N.</v>
      </c>
      <c r="G23" s="60">
        <f t="shared" si="0"/>
        <v>0</v>
      </c>
    </row>
    <row r="24" spans="1:7" ht="33.75">
      <c r="A24" s="38" t="s">
        <v>42</v>
      </c>
      <c r="B24" s="58" t="s">
        <v>108</v>
      </c>
      <c r="C24" s="40" t="s">
        <v>31</v>
      </c>
      <c r="D24" s="59">
        <v>11127.75</v>
      </c>
      <c r="E24" s="70"/>
      <c r="F24" s="40" t="str" cm="1">
        <f t="array" ref="F24">+numtext(E24)</f>
        <v>CERO PESOS 00/100 M.N.</v>
      </c>
      <c r="G24" s="60">
        <f t="shared" si="0"/>
        <v>0</v>
      </c>
    </row>
    <row r="25" spans="1:7" ht="22.5">
      <c r="A25" s="38" t="s">
        <v>38</v>
      </c>
      <c r="B25" s="58" t="s">
        <v>109</v>
      </c>
      <c r="C25" s="40" t="s">
        <v>24</v>
      </c>
      <c r="D25" s="59">
        <v>166.87</v>
      </c>
      <c r="E25" s="70"/>
      <c r="F25" s="40" t="str" cm="1">
        <f t="array" ref="F25">+numtext(E25)</f>
        <v>CERO PESOS 00/100 M.N.</v>
      </c>
      <c r="G25" s="60">
        <f t="shared" si="0"/>
        <v>0</v>
      </c>
    </row>
    <row r="26" spans="1:7" ht="33.75">
      <c r="A26" s="38" t="s">
        <v>43</v>
      </c>
      <c r="B26" s="58" t="s">
        <v>110</v>
      </c>
      <c r="C26" s="40" t="s">
        <v>24</v>
      </c>
      <c r="D26" s="59">
        <v>66.47</v>
      </c>
      <c r="E26" s="70"/>
      <c r="F26" s="40" t="str" cm="1">
        <f t="array" ref="F26">+numtext(E26)</f>
        <v>CERO PESOS 00/100 M.N.</v>
      </c>
      <c r="G26" s="60">
        <f t="shared" si="0"/>
        <v>0</v>
      </c>
    </row>
    <row r="27" spans="1:7" ht="45">
      <c r="A27" s="38" t="s">
        <v>44</v>
      </c>
      <c r="B27" s="58" t="s">
        <v>111</v>
      </c>
      <c r="C27" s="40" t="s">
        <v>24</v>
      </c>
      <c r="D27" s="59">
        <v>56.74</v>
      </c>
      <c r="E27" s="70"/>
      <c r="F27" s="40" t="str" cm="1">
        <f t="array" ref="F27">+numtext(E27)</f>
        <v>CERO PESOS 00/100 M.N.</v>
      </c>
      <c r="G27" s="60">
        <f t="shared" si="0"/>
        <v>0</v>
      </c>
    </row>
    <row r="28" spans="1:7" ht="45">
      <c r="A28" s="38" t="s">
        <v>45</v>
      </c>
      <c r="B28" s="58" t="s">
        <v>112</v>
      </c>
      <c r="C28" s="40" t="s">
        <v>29</v>
      </c>
      <c r="D28" s="59">
        <v>0.22</v>
      </c>
      <c r="E28" s="70"/>
      <c r="F28" s="40" t="str" cm="1">
        <f t="array" ref="F28">+numtext(E28)</f>
        <v>CERO PESOS 00/100 M.N.</v>
      </c>
      <c r="G28" s="60">
        <f t="shared" si="0"/>
        <v>0</v>
      </c>
    </row>
    <row r="29" spans="1:7" ht="33.75">
      <c r="A29" s="38" t="s">
        <v>46</v>
      </c>
      <c r="B29" s="58" t="s">
        <v>113</v>
      </c>
      <c r="C29" s="40" t="s">
        <v>29</v>
      </c>
      <c r="D29" s="59">
        <v>74.19</v>
      </c>
      <c r="E29" s="70"/>
      <c r="F29" s="40" t="str" cm="1">
        <f t="array" ref="F29">+numtext(E29)</f>
        <v>CERO PESOS 00/100 M.N.</v>
      </c>
      <c r="G29" s="60">
        <f t="shared" si="0"/>
        <v>0</v>
      </c>
    </row>
    <row r="30" spans="1:7" ht="67.5">
      <c r="A30" s="38" t="s">
        <v>47</v>
      </c>
      <c r="B30" s="58" t="s">
        <v>114</v>
      </c>
      <c r="C30" s="40" t="s">
        <v>24</v>
      </c>
      <c r="D30" s="59">
        <v>40.82</v>
      </c>
      <c r="E30" s="70"/>
      <c r="F30" s="40" t="str" cm="1">
        <f t="array" ref="F30">+numtext(E30)</f>
        <v>CERO PESOS 00/100 M.N.</v>
      </c>
      <c r="G30" s="60">
        <f t="shared" si="0"/>
        <v>0</v>
      </c>
    </row>
    <row r="31" spans="1:7" ht="90">
      <c r="A31" s="38" t="s">
        <v>48</v>
      </c>
      <c r="B31" s="58" t="s">
        <v>115</v>
      </c>
      <c r="C31" s="40" t="s">
        <v>24</v>
      </c>
      <c r="D31" s="59">
        <v>27.12</v>
      </c>
      <c r="E31" s="70"/>
      <c r="F31" s="40" t="str" cm="1">
        <f t="array" ref="F31">+numtext(E31)</f>
        <v>CERO PESOS 00/100 M.N.</v>
      </c>
      <c r="G31" s="60">
        <f t="shared" si="0"/>
        <v>0</v>
      </c>
    </row>
    <row r="32" spans="1:7" ht="101.25">
      <c r="A32" s="38" t="s">
        <v>49</v>
      </c>
      <c r="B32" s="58" t="s">
        <v>116</v>
      </c>
      <c r="C32" s="40" t="s">
        <v>24</v>
      </c>
      <c r="D32" s="59">
        <v>7.20</v>
      </c>
      <c r="E32" s="70"/>
      <c r="F32" s="40" t="str" cm="1">
        <f t="array" ref="F32">+numtext(E32)</f>
        <v>CERO PESOS 00/100 M.N.</v>
      </c>
      <c r="G32" s="60">
        <f t="shared" si="0"/>
        <v>0</v>
      </c>
    </row>
    <row r="33" spans="1:7" ht="157.5">
      <c r="A33" s="38" t="s">
        <v>50</v>
      </c>
      <c r="B33" s="58" t="s">
        <v>117</v>
      </c>
      <c r="C33" s="40" t="s">
        <v>24</v>
      </c>
      <c r="D33" s="59">
        <v>10.2</v>
      </c>
      <c r="E33" s="70"/>
      <c r="F33" s="40" t="str" cm="1">
        <f t="array" ref="F33">+numtext(E33)</f>
        <v>CERO PESOS 00/100 M.N.</v>
      </c>
      <c r="G33" s="60">
        <f t="shared" si="0"/>
        <v>0</v>
      </c>
    </row>
    <row r="34" spans="1:7" ht="45">
      <c r="A34" s="38" t="s">
        <v>51</v>
      </c>
      <c r="B34" s="58" t="s">
        <v>118</v>
      </c>
      <c r="C34" s="40" t="s">
        <v>30</v>
      </c>
      <c r="D34" s="59">
        <v>122.10</v>
      </c>
      <c r="E34" s="70"/>
      <c r="F34" s="40" t="str" cm="1">
        <f t="array" ref="F34">+numtext(E34)</f>
        <v>CERO PESOS 00/100 M.N.</v>
      </c>
      <c r="G34" s="60">
        <f t="shared" si="0"/>
        <v>0</v>
      </c>
    </row>
    <row r="35" spans="1:7" ht="101.25">
      <c r="A35" s="38" t="s">
        <v>52</v>
      </c>
      <c r="B35" s="58" t="s">
        <v>119</v>
      </c>
      <c r="C35" s="40" t="s">
        <v>30</v>
      </c>
      <c r="D35" s="59">
        <v>98.40</v>
      </c>
      <c r="E35" s="70"/>
      <c r="F35" s="40" t="str" cm="1">
        <f t="array" ref="F35">+numtext(E35)</f>
        <v>CERO PESOS 00/100 M.N.</v>
      </c>
      <c r="G35" s="60">
        <f t="shared" si="0"/>
        <v>0</v>
      </c>
    </row>
    <row r="36" spans="1:7" ht="22.5">
      <c r="A36" s="38" t="s">
        <v>53</v>
      </c>
      <c r="B36" s="58" t="s">
        <v>120</v>
      </c>
      <c r="C36" s="40" t="s">
        <v>24</v>
      </c>
      <c r="D36" s="59">
        <v>390.48</v>
      </c>
      <c r="E36" s="70"/>
      <c r="F36" s="40" t="str" cm="1">
        <f t="array" ref="F36">+numtext(E36)</f>
        <v>CERO PESOS 00/100 M.N.</v>
      </c>
      <c r="G36" s="60">
        <f t="shared" si="0"/>
        <v>0</v>
      </c>
    </row>
    <row r="37" spans="1:7" ht="22.5">
      <c r="A37" s="38" t="s">
        <v>54</v>
      </c>
      <c r="B37" s="58" t="s">
        <v>121</v>
      </c>
      <c r="C37" s="40" t="s">
        <v>24</v>
      </c>
      <c r="D37" s="59">
        <v>390.48</v>
      </c>
      <c r="E37" s="70"/>
      <c r="F37" s="40" t="str" cm="1">
        <f t="array" ref="F37">+numtext(E37)</f>
        <v>CERO PESOS 00/100 M.N.</v>
      </c>
      <c r="G37" s="60">
        <f t="shared" si="0"/>
        <v>0</v>
      </c>
    </row>
    <row r="38" spans="1:7" ht="15">
      <c r="A38" s="44" t="s">
        <v>32</v>
      </c>
      <c r="B38" s="71" t="s">
        <v>123</v>
      </c>
      <c r="C38" s="46"/>
      <c r="D38" s="47"/>
      <c r="E38" s="69"/>
      <c r="F38" s="48"/>
      <c r="G38" s="49">
        <f>G39+G59+G65+G76+G81</f>
        <v>0</v>
      </c>
    </row>
    <row r="39" spans="1:7" ht="15">
      <c r="A39" s="50" t="s">
        <v>33</v>
      </c>
      <c r="B39" s="107" t="s">
        <v>135</v>
      </c>
      <c r="C39" s="51"/>
      <c r="D39" s="52"/>
      <c r="E39" s="53"/>
      <c r="F39" s="54"/>
      <c r="G39" s="55">
        <f>SUM(G40:G58)</f>
        <v>0</v>
      </c>
    </row>
    <row r="40" spans="1:7" ht="45">
      <c r="A40" s="38" t="s">
        <v>55</v>
      </c>
      <c r="B40" s="108" t="s">
        <v>136</v>
      </c>
      <c r="C40" s="40" t="s">
        <v>28</v>
      </c>
      <c r="D40" s="59">
        <v>16</v>
      </c>
      <c r="E40" s="72"/>
      <c r="F40" s="40" t="str" cm="1">
        <f t="array" ref="F40">+numtext(E40)</f>
        <v>CERO PESOS 00/100 M.N.</v>
      </c>
      <c r="G40" s="60">
        <f t="shared" si="1" ref="G40:G58">+ROUND(E40*D40,2)</f>
        <v>0</v>
      </c>
    </row>
    <row r="41" spans="1:7" ht="67.5">
      <c r="A41" s="38" t="s">
        <v>56</v>
      </c>
      <c r="B41" s="108" t="s">
        <v>137</v>
      </c>
      <c r="C41" s="40" t="s">
        <v>28</v>
      </c>
      <c r="D41" s="59">
        <v>2</v>
      </c>
      <c r="E41" s="72"/>
      <c r="F41" s="40" t="str" cm="1">
        <f t="array" ref="F41">+numtext(E41)</f>
        <v>CERO PESOS 00/100 M.N.</v>
      </c>
      <c r="G41" s="60">
        <f t="shared" si="1"/>
        <v>0</v>
      </c>
    </row>
    <row r="42" spans="1:7" ht="45">
      <c r="A42" s="38" t="s">
        <v>57</v>
      </c>
      <c r="B42" s="108" t="s">
        <v>138</v>
      </c>
      <c r="C42" s="40" t="s">
        <v>28</v>
      </c>
      <c r="D42" s="59">
        <v>12</v>
      </c>
      <c r="E42" s="72"/>
      <c r="F42" s="40" t="str" cm="1">
        <f t="array" ref="F42">+numtext(E42)</f>
        <v>CERO PESOS 00/100 M.N.</v>
      </c>
      <c r="G42" s="60">
        <f t="shared" si="1"/>
        <v>0</v>
      </c>
    </row>
    <row r="43" spans="1:7" ht="135">
      <c r="A43" s="38" t="s">
        <v>58</v>
      </c>
      <c r="B43" s="108" t="s">
        <v>150</v>
      </c>
      <c r="C43" s="40" t="s">
        <v>28</v>
      </c>
      <c r="D43" s="59">
        <v>2</v>
      </c>
      <c r="E43" s="70"/>
      <c r="F43" s="40" t="str" cm="1">
        <f t="array" ref="F43">+numtext(E43)</f>
        <v>CERO PESOS 00/100 M.N.</v>
      </c>
      <c r="G43" s="60">
        <f t="shared" si="1"/>
        <v>0</v>
      </c>
    </row>
    <row r="44" spans="1:7" ht="168.75">
      <c r="A44" s="38" t="s">
        <v>59</v>
      </c>
      <c r="B44" s="108" t="s">
        <v>139</v>
      </c>
      <c r="C44" s="40" t="s">
        <v>28</v>
      </c>
      <c r="D44" s="59">
        <v>2</v>
      </c>
      <c r="E44" s="72"/>
      <c r="F44" s="40" t="str" cm="1">
        <f t="array" ref="F44">+numtext(E44)</f>
        <v>CERO PESOS 00/100 M.N.</v>
      </c>
      <c r="G44" s="60">
        <f t="shared" si="1"/>
        <v>0</v>
      </c>
    </row>
    <row r="45" spans="1:7" ht="45">
      <c r="A45" s="38" t="s">
        <v>60</v>
      </c>
      <c r="B45" s="108" t="s">
        <v>140</v>
      </c>
      <c r="C45" s="40" t="s">
        <v>28</v>
      </c>
      <c r="D45" s="59">
        <v>2</v>
      </c>
      <c r="E45" s="72"/>
      <c r="F45" s="40" t="str" cm="1">
        <f t="array" ref="F45">+numtext(E45)</f>
        <v>CERO PESOS 00/100 M.N.</v>
      </c>
      <c r="G45" s="60">
        <f t="shared" si="1"/>
        <v>0</v>
      </c>
    </row>
    <row r="46" spans="1:7" ht="90">
      <c r="A46" s="38" t="s">
        <v>61</v>
      </c>
      <c r="B46" s="108" t="s">
        <v>151</v>
      </c>
      <c r="C46" s="40" t="s">
        <v>28</v>
      </c>
      <c r="D46" s="59">
        <v>2</v>
      </c>
      <c r="E46" s="72"/>
      <c r="F46" s="40" t="str" cm="1">
        <f t="array" ref="F46">+numtext(E46)</f>
        <v>CERO PESOS 00/100 M.N.</v>
      </c>
      <c r="G46" s="60">
        <f t="shared" si="1"/>
        <v>0</v>
      </c>
    </row>
    <row r="47" spans="1:7" ht="67.5">
      <c r="A47" s="38" t="s">
        <v>62</v>
      </c>
      <c r="B47" s="108" t="s">
        <v>141</v>
      </c>
      <c r="C47" s="40" t="s">
        <v>28</v>
      </c>
      <c r="D47" s="59">
        <v>2</v>
      </c>
      <c r="E47" s="72"/>
      <c r="F47" s="40" t="str" cm="1">
        <f t="array" ref="F47">+numtext(E47)</f>
        <v>CERO PESOS 00/100 M.N.</v>
      </c>
      <c r="G47" s="60">
        <f t="shared" si="1"/>
        <v>0</v>
      </c>
    </row>
    <row r="48" spans="1:7" ht="45">
      <c r="A48" s="38" t="s">
        <v>63</v>
      </c>
      <c r="B48" s="58" t="s">
        <v>124</v>
      </c>
      <c r="C48" s="40" t="s">
        <v>28</v>
      </c>
      <c r="D48" s="59">
        <v>2</v>
      </c>
      <c r="E48" s="72"/>
      <c r="F48" s="40" t="str" cm="1">
        <f t="array" ref="F48">+numtext(E48)</f>
        <v>CERO PESOS 00/100 M.N.</v>
      </c>
      <c r="G48" s="60">
        <f t="shared" si="1"/>
        <v>0</v>
      </c>
    </row>
    <row r="49" spans="1:7" ht="157.5">
      <c r="A49" s="38" t="s">
        <v>64</v>
      </c>
      <c r="B49" s="108" t="s">
        <v>142</v>
      </c>
      <c r="C49" s="40" t="s">
        <v>28</v>
      </c>
      <c r="D49" s="59">
        <v>2</v>
      </c>
      <c r="E49" s="72"/>
      <c r="F49" s="40" t="str" cm="1">
        <f t="array" ref="F49">+numtext(E49)</f>
        <v>CERO PESOS 00/100 M.N.</v>
      </c>
      <c r="G49" s="60">
        <f t="shared" si="1"/>
        <v>0</v>
      </c>
    </row>
    <row r="50" spans="1:7" ht="191.25">
      <c r="A50" s="38" t="s">
        <v>65</v>
      </c>
      <c r="B50" s="108" t="s">
        <v>143</v>
      </c>
      <c r="C50" s="40" t="s">
        <v>31</v>
      </c>
      <c r="D50" s="59">
        <v>3038</v>
      </c>
      <c r="E50" s="70"/>
      <c r="F50" s="40" t="str" cm="1">
        <f t="array" ref="F50">+numtext(E50)</f>
        <v>CERO PESOS 00/100 M.N.</v>
      </c>
      <c r="G50" s="60">
        <f t="shared" si="1"/>
        <v>0</v>
      </c>
    </row>
    <row r="51" spans="1:7" ht="180">
      <c r="A51" s="38" t="s">
        <v>66</v>
      </c>
      <c r="B51" s="108" t="s">
        <v>144</v>
      </c>
      <c r="C51" s="40" t="s">
        <v>31</v>
      </c>
      <c r="D51" s="59">
        <v>7064.52</v>
      </c>
      <c r="E51" s="72"/>
      <c r="F51" s="40" t="str" cm="1">
        <f t="array" ref="F51">+numtext(E51)</f>
        <v>CERO PESOS 00/100 M.N.</v>
      </c>
      <c r="G51" s="60">
        <f t="shared" si="1"/>
        <v>0</v>
      </c>
    </row>
    <row r="52" spans="1:7" ht="123.75">
      <c r="A52" s="38" t="s">
        <v>67</v>
      </c>
      <c r="B52" s="108" t="s">
        <v>145</v>
      </c>
      <c r="C52" s="40" t="s">
        <v>28</v>
      </c>
      <c r="D52" s="59">
        <v>2</v>
      </c>
      <c r="E52" s="72"/>
      <c r="F52" s="40" t="str" cm="1">
        <f t="array" ref="F52">+numtext(E52)</f>
        <v>CERO PESOS 00/100 M.N.</v>
      </c>
      <c r="G52" s="60">
        <f t="shared" si="1"/>
        <v>0</v>
      </c>
    </row>
    <row r="53" spans="1:7" ht="315">
      <c r="A53" s="38" t="s">
        <v>68</v>
      </c>
      <c r="B53" s="108" t="s">
        <v>152</v>
      </c>
      <c r="C53" s="40" t="s">
        <v>28</v>
      </c>
      <c r="D53" s="59">
        <v>1</v>
      </c>
      <c r="E53" s="70"/>
      <c r="F53" s="40" t="str" cm="1">
        <f t="array" ref="F53">+numtext(E53)</f>
        <v>CERO PESOS 00/100 M.N.</v>
      </c>
      <c r="G53" s="60">
        <f t="shared" si="1"/>
        <v>0</v>
      </c>
    </row>
    <row r="54" spans="1:7" ht="56.25">
      <c r="A54" s="38" t="s">
        <v>69</v>
      </c>
      <c r="B54" s="108" t="s">
        <v>146</v>
      </c>
      <c r="C54" s="40" t="s">
        <v>28</v>
      </c>
      <c r="D54" s="59">
        <v>2</v>
      </c>
      <c r="E54" s="72"/>
      <c r="F54" s="40" t="str" cm="1">
        <f t="array" ref="F54">+numtext(E54)</f>
        <v>CERO PESOS 00/100 M.N.</v>
      </c>
      <c r="G54" s="60">
        <f t="shared" si="1"/>
        <v>0</v>
      </c>
    </row>
    <row r="55" spans="1:7" ht="45">
      <c r="A55" s="38" t="s">
        <v>70</v>
      </c>
      <c r="B55" s="108" t="s">
        <v>147</v>
      </c>
      <c r="C55" s="40" t="s">
        <v>28</v>
      </c>
      <c r="D55" s="59">
        <v>1</v>
      </c>
      <c r="E55" s="72"/>
      <c r="F55" s="40" t="str" cm="1">
        <f t="array" ref="F55">+numtext(E55)</f>
        <v>CERO PESOS 00/100 M.N.</v>
      </c>
      <c r="G55" s="60">
        <f t="shared" si="1"/>
        <v>0</v>
      </c>
    </row>
    <row r="56" spans="1:7" ht="67.5">
      <c r="A56" s="38" t="s">
        <v>71</v>
      </c>
      <c r="B56" s="108" t="s">
        <v>148</v>
      </c>
      <c r="C56" s="40" t="s">
        <v>28</v>
      </c>
      <c r="D56" s="59">
        <v>2</v>
      </c>
      <c r="E56" s="72"/>
      <c r="F56" s="40" t="str" cm="1">
        <f t="array" ref="F56">+numtext(E56)</f>
        <v>CERO PESOS 00/100 M.N.</v>
      </c>
      <c r="G56" s="60">
        <f t="shared" si="1"/>
        <v>0</v>
      </c>
    </row>
    <row r="57" spans="1:7" ht="45">
      <c r="A57" s="38" t="s">
        <v>72</v>
      </c>
      <c r="B57" s="108" t="s">
        <v>153</v>
      </c>
      <c r="C57" s="40" t="s">
        <v>28</v>
      </c>
      <c r="D57" s="59">
        <v>1</v>
      </c>
      <c r="E57" s="72"/>
      <c r="F57" s="40" t="str" cm="1">
        <f t="array" ref="F57">+numtext(E57)</f>
        <v>CERO PESOS 00/100 M.N.</v>
      </c>
      <c r="G57" s="60">
        <f t="shared" si="1"/>
        <v>0</v>
      </c>
    </row>
    <row r="58" spans="1:7" ht="78.75">
      <c r="A58" s="38" t="s">
        <v>73</v>
      </c>
      <c r="B58" s="108" t="s">
        <v>149</v>
      </c>
      <c r="C58" s="40" t="s">
        <v>28</v>
      </c>
      <c r="D58" s="59">
        <v>1</v>
      </c>
      <c r="E58" s="72"/>
      <c r="F58" s="40" t="str" cm="1">
        <f t="array" ref="F58">+numtext(E58)</f>
        <v>CERO PESOS 00/100 M.N.</v>
      </c>
      <c r="G58" s="60">
        <f t="shared" si="1"/>
        <v>0</v>
      </c>
    </row>
    <row r="59" spans="1:7" ht="15">
      <c r="A59" s="50" t="s">
        <v>39</v>
      </c>
      <c r="B59" s="50" t="s">
        <v>125</v>
      </c>
      <c r="C59" s="51"/>
      <c r="D59" s="52"/>
      <c r="E59" s="53"/>
      <c r="F59" s="54"/>
      <c r="G59" s="55">
        <f>SUM(G60:G64)</f>
        <v>0</v>
      </c>
    </row>
    <row r="60" spans="1:7" ht="202.5">
      <c r="A60" s="38" t="s">
        <v>74</v>
      </c>
      <c r="B60" s="108" t="s">
        <v>154</v>
      </c>
      <c r="C60" s="40" t="s">
        <v>30</v>
      </c>
      <c r="D60" s="59">
        <v>48.84</v>
      </c>
      <c r="E60" s="72"/>
      <c r="F60" s="40" t="str" cm="1">
        <f t="array" ref="F60">+numtext(E60)</f>
        <v>CERO PESOS 00/100 M.N.</v>
      </c>
      <c r="G60" s="60">
        <f t="shared" si="2" ref="G60:G70">+ROUND(E60*D60,2)</f>
        <v>0</v>
      </c>
    </row>
    <row r="61" spans="1:7" ht="45">
      <c r="A61" s="38" t="s">
        <v>75</v>
      </c>
      <c r="B61" s="58" t="s">
        <v>126</v>
      </c>
      <c r="C61" s="40" t="s">
        <v>28</v>
      </c>
      <c r="D61" s="59">
        <v>27</v>
      </c>
      <c r="E61" s="72"/>
      <c r="F61" s="40" t="str" cm="1">
        <f t="array" ref="F61">+numtext(E61)</f>
        <v>CERO PESOS 00/100 M.N.</v>
      </c>
      <c r="G61" s="60">
        <f t="shared" si="2"/>
        <v>0</v>
      </c>
    </row>
    <row r="62" spans="1:7" ht="202.5">
      <c r="A62" s="38" t="s">
        <v>76</v>
      </c>
      <c r="B62" s="58" t="s">
        <v>155</v>
      </c>
      <c r="C62" s="40" t="s">
        <v>28</v>
      </c>
      <c r="D62" s="59">
        <v>29</v>
      </c>
      <c r="E62" s="72"/>
      <c r="F62" s="40" t="str" cm="1">
        <f t="array" ref="F62">+numtext(E62)</f>
        <v>CERO PESOS 00/100 M.N.</v>
      </c>
      <c r="G62" s="60">
        <f t="shared" si="2"/>
        <v>0</v>
      </c>
    </row>
    <row r="63" spans="1:7" ht="202.5">
      <c r="A63" s="38" t="s">
        <v>77</v>
      </c>
      <c r="B63" s="58" t="s">
        <v>156</v>
      </c>
      <c r="C63" s="40" t="s">
        <v>28</v>
      </c>
      <c r="D63" s="59">
        <v>8</v>
      </c>
      <c r="E63" s="72"/>
      <c r="F63" s="40" t="str" cm="1">
        <f t="array" ref="F63">+numtext(E63)</f>
        <v>CERO PESOS 00/100 M.N.</v>
      </c>
      <c r="G63" s="60">
        <f t="shared" si="2"/>
        <v>0</v>
      </c>
    </row>
    <row r="64" spans="1:7" ht="202.5">
      <c r="A64" s="38" t="s">
        <v>78</v>
      </c>
      <c r="B64" s="108" t="s">
        <v>157</v>
      </c>
      <c r="C64" s="40" t="s">
        <v>28</v>
      </c>
      <c r="D64" s="59">
        <v>2</v>
      </c>
      <c r="E64" s="72"/>
      <c r="F64" s="40" t="str" cm="1">
        <f t="array" ref="F64">+numtext(E64)</f>
        <v>CERO PESOS 00/100 M.N.</v>
      </c>
      <c r="G64" s="60">
        <f t="shared" si="2"/>
        <v>0</v>
      </c>
    </row>
    <row r="65" spans="1:7" ht="22.5">
      <c r="A65" s="50" t="s">
        <v>40</v>
      </c>
      <c r="B65" s="50" t="s">
        <v>127</v>
      </c>
      <c r="C65" s="51"/>
      <c r="D65" s="52"/>
      <c r="E65" s="53"/>
      <c r="F65" s="54"/>
      <c r="G65" s="55">
        <f>SUM(G66:G75)</f>
        <v>0</v>
      </c>
    </row>
    <row r="66" spans="1:7" ht="202.5">
      <c r="A66" s="38" t="s">
        <v>79</v>
      </c>
      <c r="B66" s="58" t="s">
        <v>158</v>
      </c>
      <c r="C66" s="40" t="s">
        <v>30</v>
      </c>
      <c r="D66" s="59">
        <v>1.06</v>
      </c>
      <c r="E66" s="72"/>
      <c r="F66" s="40" t="str" cm="1">
        <f t="array" ref="F66">+numtext(E66)</f>
        <v>CERO PESOS 00/100 M.N.</v>
      </c>
      <c r="G66" s="60">
        <f t="shared" si="2"/>
        <v>0</v>
      </c>
    </row>
    <row r="67" spans="1:7" ht="202.5">
      <c r="A67" s="38" t="s">
        <v>80</v>
      </c>
      <c r="B67" s="108" t="s">
        <v>159</v>
      </c>
      <c r="C67" s="40" t="s">
        <v>28</v>
      </c>
      <c r="D67" s="59">
        <v>2</v>
      </c>
      <c r="E67" s="72"/>
      <c r="F67" s="40" t="str" cm="1">
        <f t="array" ref="F67">+numtext(E67)</f>
        <v>CERO PESOS 00/100 M.N.</v>
      </c>
      <c r="G67" s="60">
        <f t="shared" si="2"/>
        <v>0</v>
      </c>
    </row>
    <row r="68" spans="1:7" ht="202.5">
      <c r="A68" s="38" t="s">
        <v>81</v>
      </c>
      <c r="B68" s="108" t="s">
        <v>160</v>
      </c>
      <c r="C68" s="40" t="s">
        <v>28</v>
      </c>
      <c r="D68" s="59">
        <v>2</v>
      </c>
      <c r="E68" s="70"/>
      <c r="F68" s="40" t="str" cm="1">
        <f t="array" ref="F68">+numtext(E68)</f>
        <v>CERO PESOS 00/100 M.N.</v>
      </c>
      <c r="G68" s="60">
        <f t="shared" si="2"/>
        <v>0</v>
      </c>
    </row>
    <row r="69" spans="1:7" ht="202.5">
      <c r="A69" s="38" t="s">
        <v>82</v>
      </c>
      <c r="B69" s="58" t="s">
        <v>161</v>
      </c>
      <c r="C69" s="40" t="s">
        <v>30</v>
      </c>
      <c r="D69" s="59">
        <v>0.52</v>
      </c>
      <c r="E69" s="72"/>
      <c r="F69" s="40" t="str" cm="1">
        <f t="array" ref="F69">+numtext(E69)</f>
        <v>CERO PESOS 00/100 M.N.</v>
      </c>
      <c r="G69" s="60">
        <f t="shared" si="2"/>
        <v>0</v>
      </c>
    </row>
    <row r="70" spans="1:7" ht="45">
      <c r="A70" s="38" t="s">
        <v>83</v>
      </c>
      <c r="B70" s="58" t="s">
        <v>128</v>
      </c>
      <c r="C70" s="40" t="s">
        <v>28</v>
      </c>
      <c r="D70" s="59">
        <v>2</v>
      </c>
      <c r="E70" s="72"/>
      <c r="F70" s="40" t="str" cm="1">
        <f t="array" ref="F70">+numtext(E70)</f>
        <v>CERO PESOS 00/100 M.N.</v>
      </c>
      <c r="G70" s="60">
        <f t="shared" si="2"/>
        <v>0</v>
      </c>
    </row>
    <row r="71" spans="1:7" ht="180">
      <c r="A71" s="38" t="s">
        <v>84</v>
      </c>
      <c r="B71" s="58" t="s">
        <v>162</v>
      </c>
      <c r="C71" s="40" t="s">
        <v>30</v>
      </c>
      <c r="D71" s="59">
        <v>19.25</v>
      </c>
      <c r="E71" s="70"/>
      <c r="F71" s="40" t="str" cm="1">
        <f t="array" ref="F71">+numtext(E71)</f>
        <v>CERO PESOS 00/100 M.N.</v>
      </c>
      <c r="G71" s="60">
        <f t="shared" si="3" ref="G71:G75">+ROUND(E71*D71,2)</f>
        <v>0</v>
      </c>
    </row>
    <row r="72" spans="1:7" ht="45">
      <c r="A72" s="38" t="s">
        <v>85</v>
      </c>
      <c r="B72" s="58" t="s">
        <v>129</v>
      </c>
      <c r="C72" s="40" t="s">
        <v>28</v>
      </c>
      <c r="D72" s="59">
        <v>3</v>
      </c>
      <c r="E72" s="72"/>
      <c r="F72" s="40" t="str" cm="1">
        <f t="array" ref="F72">+numtext(E72)</f>
        <v>CERO PESOS 00/100 M.N.</v>
      </c>
      <c r="G72" s="60">
        <f t="shared" si="3"/>
        <v>0</v>
      </c>
    </row>
    <row r="73" spans="1:7" ht="180">
      <c r="A73" s="38" t="s">
        <v>86</v>
      </c>
      <c r="B73" s="108" t="s">
        <v>163</v>
      </c>
      <c r="C73" s="40" t="s">
        <v>28</v>
      </c>
      <c r="D73" s="59">
        <v>2</v>
      </c>
      <c r="E73" s="70"/>
      <c r="F73" s="40" t="str" cm="1">
        <f t="array" ref="F73">+numtext(E73)</f>
        <v>CERO PESOS 00/100 M.N.</v>
      </c>
      <c r="G73" s="60">
        <f t="shared" si="3"/>
        <v>0</v>
      </c>
    </row>
    <row r="74" spans="1:7" ht="180">
      <c r="A74" s="38" t="s">
        <v>87</v>
      </c>
      <c r="B74" s="108" t="s">
        <v>164</v>
      </c>
      <c r="C74" s="40" t="s">
        <v>28</v>
      </c>
      <c r="D74" s="59">
        <v>9</v>
      </c>
      <c r="E74" s="70"/>
      <c r="F74" s="40" t="str" cm="1">
        <f t="array" ref="F74">+numtext(E74)</f>
        <v>CERO PESOS 00/100 M.N.</v>
      </c>
      <c r="G74" s="60">
        <f t="shared" si="3"/>
        <v>0</v>
      </c>
    </row>
    <row r="75" spans="1:7" ht="45">
      <c r="A75" s="38" t="s">
        <v>88</v>
      </c>
      <c r="B75" s="58" t="s">
        <v>130</v>
      </c>
      <c r="C75" s="40" t="s">
        <v>28</v>
      </c>
      <c r="D75" s="59">
        <v>2</v>
      </c>
      <c r="E75" s="72"/>
      <c r="F75" s="40" t="str" cm="1">
        <f t="array" ref="F75">+numtext(E75)</f>
        <v>CERO PESOS 00/100 M.N.</v>
      </c>
      <c r="G75" s="60">
        <f t="shared" si="3"/>
        <v>0</v>
      </c>
    </row>
    <row r="76" spans="1:7" ht="15">
      <c r="A76" s="50" t="s">
        <v>41</v>
      </c>
      <c r="B76" s="50" t="s">
        <v>131</v>
      </c>
      <c r="C76" s="51"/>
      <c r="D76" s="52"/>
      <c r="E76" s="53"/>
      <c r="F76" s="54"/>
      <c r="G76" s="55">
        <f>SUM(G77:G80)</f>
        <v>0</v>
      </c>
    </row>
    <row r="77" spans="1:7" ht="202.5">
      <c r="A77" s="38" t="s">
        <v>89</v>
      </c>
      <c r="B77" s="58" t="s">
        <v>165</v>
      </c>
      <c r="C77" s="40" t="s">
        <v>30</v>
      </c>
      <c r="D77" s="59">
        <v>15.72</v>
      </c>
      <c r="E77" s="72"/>
      <c r="F77" s="40" t="str" cm="1">
        <f t="array" ref="F77">+numtext(E77)</f>
        <v>CERO PESOS 00/100 M.N.</v>
      </c>
      <c r="G77" s="60">
        <f t="shared" si="4" ref="G77:G80">+ROUND(E77*D77,2)</f>
        <v>0</v>
      </c>
    </row>
    <row r="78" spans="1:7" ht="45">
      <c r="A78" s="38" t="s">
        <v>90</v>
      </c>
      <c r="B78" s="58" t="s">
        <v>132</v>
      </c>
      <c r="C78" s="40" t="s">
        <v>28</v>
      </c>
      <c r="D78" s="59">
        <v>4</v>
      </c>
      <c r="E78" s="72"/>
      <c r="F78" s="40" t="str" cm="1">
        <f t="array" ref="F78">+numtext(E78)</f>
        <v>CERO PESOS 00/100 M.N.</v>
      </c>
      <c r="G78" s="60">
        <f t="shared" si="4"/>
        <v>0</v>
      </c>
    </row>
    <row r="79" spans="1:7" ht="202.5">
      <c r="A79" s="38" t="s">
        <v>91</v>
      </c>
      <c r="B79" s="108" t="s">
        <v>166</v>
      </c>
      <c r="C79" s="40" t="s">
        <v>28</v>
      </c>
      <c r="D79" s="59">
        <v>1</v>
      </c>
      <c r="E79" s="70"/>
      <c r="F79" s="40" t="str" cm="1">
        <f t="array" ref="F79">+numtext(E79)</f>
        <v>CERO PESOS 00/100 M.N.</v>
      </c>
      <c r="G79" s="60">
        <f t="shared" si="4"/>
        <v>0</v>
      </c>
    </row>
    <row r="80" spans="1:7" ht="202.5">
      <c r="A80" s="38" t="s">
        <v>92</v>
      </c>
      <c r="B80" s="108" t="s">
        <v>167</v>
      </c>
      <c r="C80" s="40" t="s">
        <v>28</v>
      </c>
      <c r="D80" s="59">
        <v>5</v>
      </c>
      <c r="E80" s="72"/>
      <c r="F80" s="40" t="str" cm="1">
        <f t="array" ref="F80">+numtext(E80)</f>
        <v>CERO PESOS 00/100 M.N.</v>
      </c>
      <c r="G80" s="60">
        <f t="shared" si="4"/>
        <v>0</v>
      </c>
    </row>
    <row r="81" spans="1:7" ht="15">
      <c r="A81" s="50" t="s">
        <v>134</v>
      </c>
      <c r="B81" s="50" t="s">
        <v>133</v>
      </c>
      <c r="C81" s="51"/>
      <c r="D81" s="52"/>
      <c r="E81" s="53"/>
      <c r="F81" s="54"/>
      <c r="G81" s="55">
        <f>SUM(G82:G88)</f>
        <v>0</v>
      </c>
    </row>
    <row r="82" spans="1:7" ht="180">
      <c r="A82" s="38" t="s">
        <v>93</v>
      </c>
      <c r="B82" s="58" t="s">
        <v>168</v>
      </c>
      <c r="C82" s="40" t="s">
        <v>30</v>
      </c>
      <c r="D82" s="59">
        <v>18.48</v>
      </c>
      <c r="E82" s="72"/>
      <c r="F82" s="40" t="str" cm="1">
        <f t="array" ref="F82">+numtext(E82)</f>
        <v>CERO PESOS 00/100 M.N.</v>
      </c>
      <c r="G82" s="60">
        <f t="shared" si="5" ref="G82:G88">+ROUND(E82*D82,2)</f>
        <v>0</v>
      </c>
    </row>
    <row r="83" spans="1:7" ht="180">
      <c r="A83" s="38" t="s">
        <v>94</v>
      </c>
      <c r="B83" s="108" t="s">
        <v>169</v>
      </c>
      <c r="C83" s="40" t="s">
        <v>28</v>
      </c>
      <c r="D83" s="59">
        <v>3</v>
      </c>
      <c r="E83" s="72"/>
      <c r="F83" s="40" t="str" cm="1">
        <f t="array" ref="F83">+numtext(E83)</f>
        <v>CERO PESOS 00/100 M.N.</v>
      </c>
      <c r="G83" s="60">
        <f t="shared" si="5"/>
        <v>0</v>
      </c>
    </row>
    <row r="84" spans="1:7" ht="180">
      <c r="A84" s="38" t="s">
        <v>95</v>
      </c>
      <c r="B84" s="108" t="s">
        <v>170</v>
      </c>
      <c r="C84" s="40" t="s">
        <v>28</v>
      </c>
      <c r="D84" s="59">
        <v>1</v>
      </c>
      <c r="E84" s="72"/>
      <c r="F84" s="40" t="str" cm="1">
        <f t="array" ref="F84">+numtext(E84)</f>
        <v>CERO PESOS 00/100 M.N.</v>
      </c>
      <c r="G84" s="60">
        <f t="shared" si="5"/>
        <v>0</v>
      </c>
    </row>
    <row r="85" spans="1:7" ht="191.25">
      <c r="A85" s="38" t="s">
        <v>96</v>
      </c>
      <c r="B85" s="108" t="s">
        <v>171</v>
      </c>
      <c r="C85" s="40" t="s">
        <v>28</v>
      </c>
      <c r="D85" s="59">
        <v>1</v>
      </c>
      <c r="E85" s="72"/>
      <c r="F85" s="40" t="str" cm="1">
        <f t="array" ref="F85">+numtext(E85)</f>
        <v>CERO PESOS 00/100 M.N.</v>
      </c>
      <c r="G85" s="60">
        <f t="shared" si="5"/>
        <v>0</v>
      </c>
    </row>
    <row r="86" spans="1:7" ht="180">
      <c r="A86" s="38" t="s">
        <v>97</v>
      </c>
      <c r="B86" s="58" t="s">
        <v>172</v>
      </c>
      <c r="C86" s="40" t="s">
        <v>30</v>
      </c>
      <c r="D86" s="59">
        <v>1</v>
      </c>
      <c r="E86" s="72"/>
      <c r="F86" s="40" t="str" cm="1">
        <f t="array" ref="F86">+numtext(E86)</f>
        <v>CERO PESOS 00/100 M.N.</v>
      </c>
      <c r="G86" s="60">
        <f t="shared" si="5"/>
        <v>0</v>
      </c>
    </row>
    <row r="87" spans="1:7" ht="180">
      <c r="A87" s="38" t="s">
        <v>98</v>
      </c>
      <c r="B87" s="108" t="s">
        <v>173</v>
      </c>
      <c r="C87" s="40" t="s">
        <v>28</v>
      </c>
      <c r="D87" s="59">
        <v>1</v>
      </c>
      <c r="E87" s="72"/>
      <c r="F87" s="40" t="str" cm="1">
        <f t="array" ref="F87">+numtext(E87)</f>
        <v>CERO PESOS 00/100 M.N.</v>
      </c>
      <c r="G87" s="60">
        <f t="shared" si="5"/>
        <v>0</v>
      </c>
    </row>
    <row r="88" spans="1:7" ht="180">
      <c r="A88" s="38" t="s">
        <v>99</v>
      </c>
      <c r="B88" s="58" t="s">
        <v>174</v>
      </c>
      <c r="C88" s="40" t="s">
        <v>28</v>
      </c>
      <c r="D88" s="59">
        <v>2</v>
      </c>
      <c r="E88" s="70"/>
      <c r="F88" s="40" t="str" cm="1">
        <f t="array" ref="F88">+numtext(E88)</f>
        <v>CERO PESOS 00/100 M.N.</v>
      </c>
      <c r="G88" s="60">
        <f t="shared" si="5"/>
        <v>0</v>
      </c>
    </row>
    <row r="89" spans="1:7" ht="12.95" customHeight="1">
      <c r="A89" s="56"/>
      <c r="B89" s="56"/>
      <c r="C89" s="56"/>
      <c r="D89" s="57"/>
      <c r="E89" s="56"/>
      <c r="F89" s="56"/>
      <c r="G89" s="56"/>
    </row>
    <row r="90" spans="1:7" ht="15">
      <c r="A90" s="61"/>
      <c r="B90" s="62" t="s">
        <v>23</v>
      </c>
      <c r="C90" s="62"/>
      <c r="D90" s="63"/>
      <c r="E90" s="61"/>
      <c r="F90" s="61"/>
      <c r="G90" s="61">
        <f>D90*E90</f>
        <v>0</v>
      </c>
    </row>
    <row r="91" spans="1:7" ht="33.75">
      <c r="A91" s="56"/>
      <c r="B91" s="77" t="str">
        <f>+B17</f>
        <v>Construcción y equipamiento de la caseta de cloración para la ampliación de la planta potabilizadora número 1 "PP1 Miravalle", en el municioio de Guadalaiara, Jalisco.</v>
      </c>
      <c r="C91" s="56"/>
      <c r="D91" s="57"/>
      <c r="E91" s="56"/>
      <c r="F91" s="56"/>
      <c r="G91" s="105">
        <f>+G17</f>
        <v>0</v>
      </c>
    </row>
    <row r="92" spans="1:7" ht="15">
      <c r="A92" s="50"/>
      <c r="B92" s="50"/>
      <c r="C92" s="51"/>
      <c r="D92" s="52"/>
      <c r="E92" s="53"/>
      <c r="F92" s="54"/>
      <c r="G92" s="55"/>
    </row>
    <row r="93" spans="1:7" ht="15">
      <c r="A93" s="44" t="s">
        <v>14</v>
      </c>
      <c r="B93" s="45" t="str">
        <f>+VLOOKUP($A93,$A$17:$G$89,2,0)</f>
        <v>CONSTRUCCIÓN DE CASETA DE CLORACIÓN</v>
      </c>
      <c r="C93" s="56"/>
      <c r="D93" s="57"/>
      <c r="E93" s="56"/>
      <c r="F93" s="56"/>
      <c r="G93" s="76">
        <f>+VLOOKUP($A93,$A$17:$G$89,7,0)</f>
        <v>0</v>
      </c>
    </row>
    <row r="94" spans="1:7" ht="15">
      <c r="A94" s="50" t="s">
        <v>15</v>
      </c>
      <c r="B94" s="50" t="str">
        <f>+VLOOKUP($A94,$A$17:$G$89,2,0)</f>
        <v>OBRA CIVIL</v>
      </c>
      <c r="C94" s="51"/>
      <c r="D94" s="52"/>
      <c r="E94" s="53"/>
      <c r="F94" s="54"/>
      <c r="G94" s="55">
        <f>+VLOOKUP($A94,$A$17:$G$89,7,0)</f>
        <v>0</v>
      </c>
    </row>
    <row r="95" spans="1:7" ht="15">
      <c r="A95" s="44" t="s">
        <v>32</v>
      </c>
      <c r="B95" s="45" t="str">
        <f>+VLOOKUP($A95,$A$17:$G$89,2,0)</f>
        <v>EQUIPAMIENTO Y OBRA MECANICA</v>
      </c>
      <c r="C95" s="56"/>
      <c r="D95" s="57"/>
      <c r="E95" s="56"/>
      <c r="F95" s="56"/>
      <c r="G95" s="76">
        <f>+VLOOKUP($A95,$A$17:$G$89,7,0)</f>
        <v>0</v>
      </c>
    </row>
    <row r="96" spans="1:7" ht="15">
      <c r="A96" s="50" t="s">
        <v>33</v>
      </c>
      <c r="B96" s="50" t="str">
        <f>+VLOOKUP($A96,$A$17:$G$89,2,0)</f>
        <v>EQUIPAMIENTO</v>
      </c>
      <c r="C96" s="51"/>
      <c r="D96" s="52"/>
      <c r="E96" s="53"/>
      <c r="F96" s="54"/>
      <c r="G96" s="55">
        <f>+VLOOKUP($A96,$A$17:$G$89,7,0)</f>
        <v>0</v>
      </c>
    </row>
    <row r="97" spans="1:7" ht="15">
      <c r="A97" s="50" t="s">
        <v>39</v>
      </c>
      <c r="B97" s="50" t="str">
        <f>+VLOOKUP($A97,$A$17:$G$89,2,0)</f>
        <v>LINEA DE CONEXIÓN-CLG-AC (CLORO GAS)</v>
      </c>
      <c r="C97" s="51"/>
      <c r="D97" s="52"/>
      <c r="E97" s="53"/>
      <c r="F97" s="54"/>
      <c r="G97" s="55">
        <f>+VLOOKUP($A97,$A$17:$G$89,7,0)</f>
        <v>0</v>
      </c>
    </row>
    <row r="98" spans="1:7" ht="15">
      <c r="A98" s="50" t="s">
        <v>40</v>
      </c>
      <c r="B98" s="106" t="str">
        <f>+VLOOKUP($A98,$A$17:$G$89,2,0)</f>
        <v>LINEA DE CONEXIÓN-AS (AGUA DE SERVICIOS, PARA ARRASTRE DE CLORO)</v>
      </c>
      <c r="C98" s="106"/>
      <c r="D98" s="52"/>
      <c r="E98" s="53"/>
      <c r="F98" s="54"/>
      <c r="G98" s="55">
        <f>+VLOOKUP($A98,$A$17:$G$89,7,0)</f>
        <v>0</v>
      </c>
    </row>
    <row r="99" spans="1:7" ht="15">
      <c r="A99" s="50" t="s">
        <v>41</v>
      </c>
      <c r="B99" s="50" t="str">
        <f>+VLOOKUP($A99,$A$17:$G$89,2,0)</f>
        <v>LINEA DE CONEXIÓN-SCL (SOLUCIÓN CLORADA)</v>
      </c>
      <c r="C99" s="51"/>
      <c r="D99" s="52"/>
      <c r="E99" s="53"/>
      <c r="F99" s="54"/>
      <c r="G99" s="55">
        <f>+VLOOKUP($A99,$A$17:$G$89,7,0)</f>
        <v>0</v>
      </c>
    </row>
    <row r="100" spans="1:7" ht="15">
      <c r="A100" s="50" t="s">
        <v>134</v>
      </c>
      <c r="B100" s="50" t="str">
        <f>+VLOOKUP($A100,$A$17:$G$89,2,0)</f>
        <v>LINEA DE CONEXIÓN-AiCI (CLORO GAS A NEUTRALIZACIÓN)</v>
      </c>
      <c r="C100" s="51"/>
      <c r="D100" s="52"/>
      <c r="E100" s="53"/>
      <c r="F100" s="54"/>
      <c r="G100" s="55">
        <f>+VLOOKUP($A100,$A$17:$G$89,7,0)</f>
        <v>0</v>
      </c>
    </row>
    <row r="101" spans="1:7" ht="15">
      <c r="A101" s="50"/>
      <c r="B101" s="50"/>
      <c r="C101" s="51"/>
      <c r="D101" s="52"/>
      <c r="E101" s="53"/>
      <c r="F101" s="54"/>
      <c r="G101" s="55"/>
    </row>
    <row r="102" spans="1:7" ht="15">
      <c r="A102" s="50"/>
      <c r="B102" s="50"/>
      <c r="C102" s="51"/>
      <c r="D102" s="52"/>
      <c r="E102" s="53"/>
      <c r="F102" s="54"/>
      <c r="G102" s="55"/>
    </row>
    <row r="103" spans="1:7" ht="15">
      <c r="A103" s="50"/>
      <c r="B103" s="50"/>
      <c r="C103" s="51"/>
      <c r="D103" s="52"/>
      <c r="E103" s="53"/>
      <c r="F103" s="54"/>
      <c r="G103" s="55"/>
    </row>
    <row r="104" spans="1:7" ht="15">
      <c r="A104" s="50"/>
      <c r="B104" s="50"/>
      <c r="C104" s="51"/>
      <c r="D104" s="52"/>
      <c r="E104" s="53"/>
      <c r="F104" s="54"/>
      <c r="G104" s="55"/>
    </row>
    <row r="105" spans="1:7" ht="15">
      <c r="A105" s="50"/>
      <c r="B105" s="50"/>
      <c r="C105" s="51"/>
      <c r="D105" s="52"/>
      <c r="E105" s="53"/>
      <c r="F105" s="54"/>
      <c r="G105" s="55"/>
    </row>
    <row r="106" spans="1:7" ht="15">
      <c r="A106" s="50"/>
      <c r="B106" s="50"/>
      <c r="C106" s="51"/>
      <c r="D106" s="52"/>
      <c r="E106" s="53"/>
      <c r="F106" s="54"/>
      <c r="G106" s="55"/>
    </row>
    <row r="107" spans="1:7" ht="15">
      <c r="A107" s="50"/>
      <c r="B107" s="50"/>
      <c r="C107" s="51"/>
      <c r="D107" s="52"/>
      <c r="E107" s="53"/>
      <c r="F107" s="54"/>
      <c r="G107" s="55"/>
    </row>
    <row r="108" spans="1:7" ht="15">
      <c r="A108" s="50"/>
      <c r="B108" s="50"/>
      <c r="C108" s="51"/>
      <c r="D108" s="52"/>
      <c r="E108" s="53"/>
      <c r="F108" s="54"/>
      <c r="G108" s="55"/>
    </row>
    <row r="109" spans="1:7" ht="15">
      <c r="A109" s="50"/>
      <c r="B109" s="50"/>
      <c r="C109" s="51"/>
      <c r="D109" s="52"/>
      <c r="E109" s="53"/>
      <c r="F109" s="54"/>
      <c r="G109" s="55"/>
    </row>
    <row r="110" spans="1:7" ht="15">
      <c r="A110" s="50"/>
      <c r="B110" s="50"/>
      <c r="C110" s="51"/>
      <c r="D110" s="52"/>
      <c r="E110" s="53"/>
      <c r="F110" s="54"/>
      <c r="G110" s="55"/>
    </row>
    <row r="111" spans="1:7" ht="15">
      <c r="A111" s="50"/>
      <c r="B111" s="50"/>
      <c r="C111" s="51"/>
      <c r="D111" s="52"/>
      <c r="E111" s="53"/>
      <c r="F111" s="54"/>
      <c r="G111" s="55"/>
    </row>
    <row r="112" spans="1:7" ht="15">
      <c r="A112" s="50"/>
      <c r="B112" s="50"/>
      <c r="C112" s="51"/>
      <c r="D112" s="52"/>
      <c r="E112" s="53"/>
      <c r="F112" s="54"/>
      <c r="G112" s="55"/>
    </row>
    <row r="113" spans="1:7" ht="15">
      <c r="A113" s="50"/>
      <c r="B113" s="50"/>
      <c r="C113" s="51"/>
      <c r="D113" s="52"/>
      <c r="E113" s="53"/>
      <c r="F113" s="54"/>
      <c r="G113" s="55"/>
    </row>
    <row r="114" spans="1:7" ht="15">
      <c r="A114" s="50"/>
      <c r="B114" s="50"/>
      <c r="C114" s="51"/>
      <c r="D114" s="52"/>
      <c r="E114" s="53"/>
      <c r="F114" s="54"/>
      <c r="G114" s="55"/>
    </row>
    <row r="115" spans="1:7" ht="15">
      <c r="A115" s="50"/>
      <c r="B115" s="50"/>
      <c r="C115" s="51"/>
      <c r="D115" s="52"/>
      <c r="E115" s="53"/>
      <c r="F115" s="54"/>
      <c r="G115" s="55"/>
    </row>
    <row r="116" spans="1:7" ht="15">
      <c r="A116" s="38"/>
      <c r="B116" s="64"/>
      <c r="C116" s="40"/>
      <c r="D116" s="59"/>
      <c r="E116" s="65"/>
      <c r="F116" s="66"/>
      <c r="G116" s="42"/>
    </row>
    <row r="117" spans="1:7" ht="15">
      <c r="A117" s="94" t="s">
        <v>7</v>
      </c>
      <c r="B117" s="94"/>
      <c r="C117" s="94"/>
      <c r="D117" s="94"/>
      <c r="E117" s="94"/>
      <c r="F117" s="37" t="s">
        <v>8</v>
      </c>
      <c r="G117" s="67">
        <f>+G93+G95</f>
        <v>0</v>
      </c>
    </row>
    <row r="118" spans="1:10" s="34" customFormat="1" ht="15">
      <c r="A118" s="78" t="str">
        <f>_xlfn.CONCAT("(*",numtext(G119),"*)")</f>
        <v>(*CERO PESOS 00/100 M.N.*)</v>
      </c>
      <c r="B118" s="78"/>
      <c r="C118" s="78"/>
      <c r="D118" s="78"/>
      <c r="E118" s="78"/>
      <c r="F118" s="37" t="s">
        <v>9</v>
      </c>
      <c r="G118" s="67">
        <f>+G117*0.16</f>
        <v>0</v>
      </c>
      <c r="H118" s="75"/>
      <c r="I118" s="75"/>
      <c r="J118" s="75"/>
    </row>
    <row r="119" spans="1:10" s="34" customFormat="1" ht="15">
      <c r="A119" s="78"/>
      <c r="B119" s="78"/>
      <c r="C119" s="78"/>
      <c r="D119" s="78"/>
      <c r="E119" s="78"/>
      <c r="F119" s="37" t="s">
        <v>10</v>
      </c>
      <c r="G119" s="67">
        <f>ROUND(G117+G118,2)</f>
        <v>0</v>
      </c>
      <c r="H119" s="75"/>
      <c r="I119" s="75"/>
      <c r="J119" s="75"/>
    </row>
    <row r="120" spans="8:10" s="34" customFormat="1" ht="15">
      <c r="H120" s="75"/>
      <c r="I120" s="75"/>
      <c r="J120" s="75"/>
    </row>
    <row r="121" spans="7:7" ht="15">
      <c r="G121" s="68"/>
    </row>
    <row r="122" spans="7:7" ht="15">
      <c r="G122" s="68"/>
    </row>
    <row r="123" spans="7:7" ht="15">
      <c r="G123" s="68"/>
    </row>
    <row r="124" spans="4:7" ht="15">
      <c r="D124" s="59"/>
      <c r="G124" s="68"/>
    </row>
    <row r="125" spans="4:7" ht="15">
      <c r="D125" s="59"/>
      <c r="G125" s="68"/>
    </row>
    <row r="126" spans="4:7" ht="15">
      <c r="D126" s="59"/>
      <c r="G126" s="68"/>
    </row>
    <row r="127" spans="4:4" ht="15">
      <c r="D127" s="73"/>
    </row>
  </sheetData>
  <autoFilter ref="A16:G88"/>
  <mergeCells count="14">
    <mergeCell ref="A118:E119"/>
    <mergeCell ref="B4:B5"/>
    <mergeCell ref="C1:F1"/>
    <mergeCell ref="C6:E6"/>
    <mergeCell ref="C7:E7"/>
    <mergeCell ref="C8:E8"/>
    <mergeCell ref="C3:F5"/>
    <mergeCell ref="A117:E117"/>
    <mergeCell ref="C9:E9"/>
    <mergeCell ref="B7:B9"/>
    <mergeCell ref="B11:B12"/>
    <mergeCell ref="C10:F10"/>
    <mergeCell ref="A14:G14"/>
    <mergeCell ref="B98:C98"/>
  </mergeCells>
  <printOptions horizontalCentered="1"/>
  <pageMargins left="0.196850393700787" right="0.196850393700787" top="0.196850393700787" bottom="0.393700787401575" header="0.275590551181102" footer="0.196850393700787"/>
  <pageSetup horizontalDpi="300" verticalDpi="300" orientation="landscape" paperSize="1" scale="76" r:id="rId2"/>
  <headerFooter>
    <oddFooter>&amp;C&amp;8Página &amp;P de &amp;N</oddFooter>
  </headerFooter>
  <rowBreaks count="1" manualBreakCount="1">
    <brk id="89"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Fernando Sepulveda</cp:lastModifiedBy>
  <cp:lastPrinted>2026-09-08T18:59:28Z</cp:lastPrinted>
  <dcterms:created xsi:type="dcterms:W3CDTF">2018-12-17T16:20:56Z</dcterms:created>
  <dcterms:modified xsi:type="dcterms:W3CDTF">2026-09-08T18:59:31Z</dcterms:modified>
  <cp:category/>
</cp:coreProperties>
</file>