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L:\SIOP-2026\CONVOCATORIAS 2026\CONVO 037-2026\"/>
    </mc:Choice>
  </mc:AlternateContent>
  <bookViews>
    <workbookView xWindow="-105" yWindow="-105" windowWidth="23250" windowHeight="12450" tabRatio="500"/>
  </bookViews>
  <sheets>
    <sheet name="CATALOGO" sheetId="11" r:id="rId1"/>
  </sheets>
  <definedNames>
    <definedName name="_xlnm._FilterDatabase" localSheetId="0" hidden="1">CATALOGO!$A$16:$G$176</definedName>
    <definedName name="area" localSheetId="0">#REF!</definedName>
    <definedName name="area">#REF!</definedName>
    <definedName name="_xlnm.Print_Area" localSheetId="0">CATALOGO!$A$1:$G$207</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1" l="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G173" i="11"/>
  <c r="G172" i="11"/>
  <c r="G171" i="11"/>
  <c r="G170" i="11"/>
  <c r="G169" i="11"/>
  <c r="G168" i="11"/>
  <c r="G167" i="11"/>
  <c r="G166" i="11"/>
  <c r="G165" i="11"/>
  <c r="G164" i="11"/>
  <c r="G163" i="11"/>
  <c r="G162" i="11"/>
  <c r="G161" i="11"/>
  <c r="G160" i="11"/>
  <c r="G159" i="11"/>
  <c r="G157" i="11" s="1"/>
  <c r="G201" i="11" s="1"/>
  <c r="G158" i="11"/>
  <c r="G156" i="11"/>
  <c r="G155" i="11"/>
  <c r="G154" i="11"/>
  <c r="G153" i="11"/>
  <c r="G152" i="11"/>
  <c r="G151" i="11"/>
  <c r="G150" i="11"/>
  <c r="G149" i="11"/>
  <c r="G148" i="11"/>
  <c r="G146" i="11"/>
  <c r="G145" i="11"/>
  <c r="G144" i="11"/>
  <c r="G142" i="11"/>
  <c r="G141" i="11"/>
  <c r="G140" i="11"/>
  <c r="G139" i="11"/>
  <c r="G138" i="11"/>
  <c r="G137" i="11"/>
  <c r="G135" i="11"/>
  <c r="G134" i="11"/>
  <c r="G133" i="11"/>
  <c r="G132" i="11"/>
  <c r="G131" i="11"/>
  <c r="G130" i="11"/>
  <c r="G129" i="11"/>
  <c r="G128" i="11"/>
  <c r="G127" i="11"/>
  <c r="G125" i="11"/>
  <c r="G124" i="11"/>
  <c r="G123" i="11"/>
  <c r="G122" i="11"/>
  <c r="G121" i="11"/>
  <c r="G120" i="11"/>
  <c r="G119" i="11"/>
  <c r="G118" i="11"/>
  <c r="G117" i="11"/>
  <c r="G114" i="11"/>
  <c r="G113" i="11"/>
  <c r="G112" i="11"/>
  <c r="G111" i="11"/>
  <c r="G110" i="11"/>
  <c r="G109" i="11"/>
  <c r="G108" i="11"/>
  <c r="G107" i="11"/>
  <c r="G106" i="11"/>
  <c r="G105" i="11"/>
  <c r="G104" i="11"/>
  <c r="G103" i="11"/>
  <c r="G102" i="11"/>
  <c r="G101" i="11"/>
  <c r="G100" i="11"/>
  <c r="G99" i="11"/>
  <c r="G97" i="11"/>
  <c r="G96" i="11"/>
  <c r="G95" i="11"/>
  <c r="G94" i="11"/>
  <c r="G93" i="11"/>
  <c r="G91" i="11"/>
  <c r="G90" i="11"/>
  <c r="G88" i="11"/>
  <c r="G87" i="11"/>
  <c r="G86" i="11"/>
  <c r="G85" i="11"/>
  <c r="G84" i="11"/>
  <c r="G81" i="11"/>
  <c r="G80" i="11" s="1"/>
  <c r="G189" i="11" s="1"/>
  <c r="G79" i="11"/>
  <c r="G78" i="11"/>
  <c r="G77" i="11"/>
  <c r="G76" i="11"/>
  <c r="G75" i="11"/>
  <c r="G74" i="11"/>
  <c r="G73" i="11"/>
  <c r="G71" i="11"/>
  <c r="G70" i="11"/>
  <c r="G69" i="11"/>
  <c r="G68" i="11"/>
  <c r="G67" i="11"/>
  <c r="G64" i="11"/>
  <c r="G63" i="11"/>
  <c r="G62" i="11"/>
  <c r="G61" i="11"/>
  <c r="G60" i="11"/>
  <c r="G59" i="11"/>
  <c r="G57" i="11"/>
  <c r="G56" i="11"/>
  <c r="G55" i="11"/>
  <c r="G54" i="11"/>
  <c r="G53" i="11"/>
  <c r="G52" i="11"/>
  <c r="G51" i="11"/>
  <c r="G49" i="11"/>
  <c r="G48" i="11"/>
  <c r="G47" i="11"/>
  <c r="G44" i="11"/>
  <c r="G43" i="11"/>
  <c r="G42" i="11"/>
  <c r="G41" i="11"/>
  <c r="G40" i="11"/>
  <c r="G39" i="11"/>
  <c r="G38" i="11"/>
  <c r="G37" i="11"/>
  <c r="G36" i="11"/>
  <c r="G35" i="11"/>
  <c r="G34" i="11"/>
  <c r="G33" i="11"/>
  <c r="G32" i="11"/>
  <c r="G31" i="11"/>
  <c r="G30" i="11"/>
  <c r="G29" i="11"/>
  <c r="G27" i="11"/>
  <c r="G26" i="11"/>
  <c r="G25" i="11"/>
  <c r="G24" i="11"/>
  <c r="G23" i="11"/>
  <c r="G22" i="11"/>
  <c r="G21" i="11"/>
  <c r="G147" i="11" l="1"/>
  <c r="G200" i="11" s="1"/>
  <c r="G92" i="11"/>
  <c r="G193" i="11" s="1"/>
  <c r="G83" i="11"/>
  <c r="G58" i="11"/>
  <c r="G185" i="11" s="1"/>
  <c r="G89" i="11"/>
  <c r="G192" i="11" s="1"/>
  <c r="G143" i="11"/>
  <c r="G199" i="11" s="1"/>
  <c r="G50" i="11"/>
  <c r="G184" i="11" s="1"/>
  <c r="G98" i="11"/>
  <c r="G194" i="11" s="1"/>
  <c r="G46" i="11"/>
  <c r="G183" i="11" s="1"/>
  <c r="G28" i="11"/>
  <c r="G181" i="11" s="1"/>
  <c r="G66" i="11"/>
  <c r="G187" i="11" s="1"/>
  <c r="G20" i="11"/>
  <c r="G180" i="11" s="1"/>
  <c r="G72" i="11"/>
  <c r="G188" i="11" s="1"/>
  <c r="G126" i="11"/>
  <c r="G197" i="11" s="1"/>
  <c r="G191" i="11"/>
  <c r="G116" i="11"/>
  <c r="G136" i="11"/>
  <c r="G198" i="11" s="1"/>
  <c r="G82" i="11" l="1"/>
  <c r="G190" i="11" s="1"/>
  <c r="G65" i="11"/>
  <c r="G186" i="11" s="1"/>
  <c r="G45" i="11"/>
  <c r="G182" i="11" s="1"/>
  <c r="G196" i="11"/>
  <c r="G115" i="11"/>
  <c r="G195" i="11" s="1"/>
  <c r="G19" i="11" l="1"/>
  <c r="G17" i="11" l="1"/>
  <c r="G178" i="11" s="1"/>
  <c r="G205" i="11" s="1"/>
  <c r="G179" i="11"/>
  <c r="G206" i="11" l="1"/>
  <c r="G207" i="11" s="1"/>
</calcChain>
</file>

<file path=xl/sharedStrings.xml><?xml version="1.0" encoding="utf-8"?>
<sst xmlns="http://schemas.openxmlformats.org/spreadsheetml/2006/main" count="360" uniqueCount="216">
  <si>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</si>
  <si>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</si>
  <si>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</si>
  <si>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</si>
  <si>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</si>
  <si>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</si>
  <si>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</si>
  <si>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</si>
  <si>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</si>
  <si>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</si>
  <si>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</si>
  <si>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</si>
  <si>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</si>
  <si>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</si>
  <si>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</si>
  <si>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</si>
  <si>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</si>
  <si>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</si>
  <si>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</si>
  <si>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</si>
  <si>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</si>
  <si>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RESUMEN DE PARTIDAS</t>
  </si>
  <si>
    <t>IMPORTE CON LETRA (IVA INCLUIDO)</t>
  </si>
  <si>
    <t>SUBTOTAL M. N.</t>
  </si>
  <si>
    <t>IVA M. N.</t>
  </si>
  <si>
    <t>TOTAL M. N.</t>
  </si>
  <si>
    <t>A1</t>
  </si>
  <si>
    <t>A2</t>
  </si>
  <si>
    <t>SIOP-E-HID-OB-LP-0733-2026</t>
  </si>
  <si>
    <t>Construcción del edificio de administración para la ampliación de la planta potabilizadora número 1 "PP1 Miravalle", en el municipio de Guadalajara, Jalisco.</t>
  </si>
  <si>
    <t>LIMPIEZA DE TERRENO RETIRANDO BASURA Y DESHIERBE FUERA DE LA OBRA. INCLUYE: HERRAMIENTAS, MANO DE OBRA, RECOLECCION, JUNTA Y RETIRO. (PROYECCION DE CUBIERTA).</t>
  </si>
  <si>
    <t>M2</t>
  </si>
  <si>
    <t>TRAZO Y NIVELACION DE EDIFICIOS ESTABLECIENDO REFERENCIAS DEFINITIVAS, CON TRANSITO Y NIVEL (EQUIPO TOPOGRAFICO), INCLUYE: PERSONAL TECNICO CALIFICADO, ESTACAS, MOJONERAS, LOCALIZACION DE ENTRE EJES, BANCOS DE NIVEL, MATERIALES PARA SEÑALAMIENTO, EQUIPO, HERRAMIENTA Y MANO DE OBRA.</t>
  </si>
  <si>
    <t>DESPALME DE TERRENO NATURAL POR CUALQUIER MEDIO, CON ESPESOR PROMEDIO DE 20 CM. INCLUYE: CARGA Y ACARREO DEL PRODUCTO FUERA DE LA OBRA, MANO DE OBRA, HERRAMIENTA Y EQUIPO. (PROYECCION DE CUBIERTA).</t>
  </si>
  <si>
    <t>EXCAVACION EN CEPAS POR CUALQUIER MEDIO, MATERIAL TIPO "B", DE 0 A 2.00 M. DE PROFUNDIDAD, EN SECO, INCLUYE: AFINE DE TALUDES Y FONDO, TRASPALEOS,  MOVIMIENTOS Y ACARREOS DENTRO DE LA OBRA, HERRAMIENTAS Y MANO DE OBRA, MEDIDO EN BANCO.</t>
  </si>
  <si>
    <t>M3</t>
  </si>
  <si>
    <t>EXCAVACION A CIELO ABIERTO EN CAJON POR CUALQUIER MEDIO, MATERIAL TIPO "B", DE 0 A 2.00 M. DE PROFUNDIDAD, EN SECO, INCLUYE: AFINE DE TALUDES Y FONDO, TRAPALEOS,  MOVIMIENTOS Y ACARREOS DENTRO DE LA OBRA, HERRAMIENTAS Y MANO DE OBRA, MEDIDO EN BANCO.</t>
  </si>
  <si>
    <t>CARGA POR CUALQUIER MEDIO Y ACARREO EN CAMION DE MATERIAL DE DESPERDICIO PRODUCTO DE LAS EXCAVACIONES FUERA DE LA OBRA, A LUGAR PERMITIDO POR LAS AUTORIDADES CORRESPONDIENTES, MEDIDO EN BANCO. INCLUYE CARGA,  ACARREO Y DESCARGA A TIRO LIBRE, HERRAMIENTA, EQUIPO, MATERIALES DE CONSUMO Y MANO DE OBRA.</t>
  </si>
  <si>
    <t>ACHIQUE DEL NIVEL FRIATICO CON BOMBA HIDRAULICA AUTOCEBANTE Y/O ELECTRICA Y SUMERGIBLE DE 4"  DE DIAMETRO INCLUYE;  EQUIPO NECESARIO, MANGUERAS,  MATERIALES DE CONSUMO,  COMBUSTIBLES  MANO DE OBRA  CALIFICADA Y TODO LO NECESARIO PARA SU CORRECTA EJECUCION.</t>
  </si>
  <si>
    <t>PLANTILLA DE CONCRETO F'C=100 KG/CM2, TMA=3/4", DE 10 CM DE ESPESOR PROMEDIO. INCLUYE: MATERIALES, HERRAMIENTAS, AFINE, NIVELACION, LIMPIEZA, MANO DE OBRA Y ACARREO DE MATERIALES AL SITIO DE SU UTILIZACION.</t>
  </si>
  <si>
    <t>DALA DE DESPLANTE DE CONCRETO F´C= 250 KG/CM2, T.M.A.= 3/4", CON SECCION DE 14 X 20 CM., ARMADA CON 4 VARILLAS DEL #3 Y ESTRIBOS DEL #2 @ 15 CM., INCLUYE: ARMADO, COLADO, CURADO, VIBRADO, CIMBRA COMUN, DESCIMBRA, DESPERDICIOS, TRASLAPES, CRUCES DE VARILLAS CON ELEMENTOS TRANSVERSALES, OCHAVOS EN ARISTAS, ANDAMIOS, MANO DE OBRA, HERRAMIENTA Y ACARREO DE MATERIALES AL SITIO DE SU UTILIZACION, A CUALQUIER ALTURA.</t>
  </si>
  <si>
    <t>CIMBRA  ACABADO COMUN, EN CIMENTACION, INCLUYE: DESPERDICIO, HABILITADO, CIMBRADO Y DESCIMBRA, NIVELACION, PLOMEO MATERIAL, MANO DE OBRA , LIMPIEZA, HERRAMIENTA, ACARREO DEL MATRIAL DENTRO Y FUERA DE LA OBRA.</t>
  </si>
  <si>
    <t>SUMINISTRO, HABILITADO, ARMADO Y COLOCACION DE ACERO DE REFUERZO FY=4,200 KG/CM2 (G.E.), DE 3/8" ( #3 ), EN CIMENTACION, INCLUYE: MATERIALES, HABILITADO,  DOBLECES,  SILLETAS, ALAMBRE, GANCHOS, ESCUADRAS, TRASLAPES, DESPERDICIOS HERRAMIENTAS, MANO DE OBRA Y ACARREO DE MATERIALES AL SITIO DE SU COLOCACION.</t>
  </si>
  <si>
    <t>KG</t>
  </si>
  <si>
    <t>SUMINISTRO, HABILITADO, ARMADO Y COLOCACION DE ACERO DE REFUERZO FY=4,200 KG/CM2 (G.E.), DE 1/2" ( #4 ), EN CIMENTACION, INCLUYE: MATERIALES, HABILITADO,  DOBLECES,  SILLETAS, ALAMBRE, GANCHOS, ESCUADRAS, TRASLAPES, DESPERDICIOS HERRAMIENTAS, MANO DE OBRA Y ACARREO DE MATERIALES AL SITIO DE SU COLOCACION.</t>
  </si>
  <si>
    <t>SUMINISTRO Y COLOCACION DE CONCRETO PREMEZCLADO BOMBEABLE F'C=200 KG/CM2, TMA= 3/4", R.N. EN CIMENTACION. INCLUYE: BOMBEO, TENDIDO, RASTREADO, VIBRADO, NIVELACION, HERRAMIENTAS, LIMPIEZA, PRUEBAS,  CURADO CON CURACRETO ROJO,  DESPERDICIO Y MANO DE OBRA.</t>
  </si>
  <si>
    <t>RELLENO COMPACTADO AL 95% PROCTOR, CON MATERIAL PRODUCTO DE EXCAVACION, EN CAPAS DE 15 CM DE ESPESOR, AGREGANDO AGUA PARA LOGRAR SU HUMEDAD OPTIMA, POR CUALQUIER MEDIO, MEDIDO COMPACTO. INCLUYE: SUMINISTRO DE AGUA PARA LOGRAR HUMEDAD OPTIMA,  TENDIDO, TRASPALEOS, EQUIPO, PRUEBAS DE COMPACTACION, AFINE, NIVELACION, HERRAMIENTAS, MANO DE OBRA Y  ACARREO HASTA EL SITIO DE SU COLOCACION. (MEDIDO EN BANCO).</t>
  </si>
  <si>
    <t>AFINE Y CONFORMACION DE TERRENO NATURAL Y/O EN AREA DE CORTES, CON UN ESPESOR DE 15 CMS.,  AL 95% PROCTOR MEDIDO COMPACTO, REALIZADO EN FORMA MECANICA CON RODILLO VIBRATORIO, INCLUYE:SUMINISTRO DE AGUA PARA LOGRAR HUMEDAD OPTIMA, EQUIPO MECANICO, PRUEBAS DE COMPACTACION, AFINE, NIVELACION, HERRAMIENTAS Y MANO DE OBRA.</t>
  </si>
  <si>
    <t>RELLENO COMPACTADO AL 95% PROCTOR, CON MATERIAL DE BANCO, EN CAPAS DE 15 CM DE ESPESOR, AGREGANDO AGUA PARA LOGRAR SU HUMEDAD OPTIMA, POR CUALQUIER MEDIO, INCLUYE: SUMINISTRO DE AGUA PARA LOGRAR HUMEDAD OPTIMA, TENDIDO, TRASPALEOS,  DESPERDICIOS, EQUIPO, PRUEBAS DE COMPACTACION, AFINE, NIVELACION, HERRAMIENTAS, MANO DE OBRA Y  ACARREO HASTA EL SITIO DE SU COLOCACION.  (VOLUMEN MEDIDO COMPACTADO).</t>
  </si>
  <si>
    <t>RELLENO COMPACTADO POR CUALQUIER MEDIO CON SUELO-CEMENTO (CON MATERIAL DE BANCO) EN PROPORCION DE 60 KGS. DE CEMENTO GRIS POR M3., A CUALQUIER PROFUNDIDAD, COMPACTADO AL 95% PROCTOR, EN CAPAS DE 15 CM. INCLUYE: AGUA PARA LOGRAR HUMEDAD OPTIMA, ACARREO HASTA EL SITIO DE SU COLOCACION, PRUEBAS DE COMPACTACION, HERRAMIENTA Y MANO DE OBRA.</t>
  </si>
  <si>
    <t>RELLENO COMPACTADO POR CUALQUIER MEDIO, CON GRAVA DE 1 1/2" DE DIAMETRO, PARA ELIMINAR REBOTE ELASTICO EN BASE DE LA ZAPATA, ESTRUCTURA DE PISOS Y/O COMO FILTRO, EN CAPAS DE 15 CM. APROXIMADAMENTE, VOLUMEN MEDIDO YA COLOCADO, INCLUYE: MATERIALES, BANDEO, COMPACTACION, TENDIDO, EQUIPO,  NIVELADO, DESPERDICIOS, FLETES, TRASPALEOS, HERRAMIENTAS, MANO DE OBRA, CARGA Y ACARREO DE  MATERIAL AL SITIO DE SU COLOCACION.</t>
  </si>
  <si>
    <t xml:space="preserve">M3 </t>
  </si>
  <si>
    <t>MURETE DE ENRRASE EN CIMENTACION CON BLOCK SOLIDO DE JALCRETO 11 X 14 X 28 CM DE SECCION, A SOGA, ASENTADO CON MORTERO CEMENTO-ARENA EN PROP. 1:3, ACABADO COMUN, INCLUYE:TRAZO, NIVELACION, PLOMEO, HERRAMIENTAS, DESPERDICIOS, MANO DE OBRA, LIMPIEZA Y ACARREO DE MATERIALES AL SITIO DE SU UTILIZACION.</t>
  </si>
  <si>
    <t>ANCLAJE DE CASTILLO EN CIMENTACION 18 X 40 CMS., CONCRETO F'C=250 KG/CM2, ARMADO CON 8 VARILLAS DEL #4 (1/2") Y ESTRIBOS DEL #3 A CADA 10 CMS., INCLUYE: ARMADO, COLADO, CURADO, VIBRADO, CIMBRA COMUN, DESCIMBRA, DESPERDICIOS, TRASLAPES, CRUCES DE VARILLAS CON ELEMENTOS TRANSVERSALES, ANDAMIOS, MANO DE OBRA, HERRAMIENTA Y ACARREO DE MATERIALES AL SITIO DE SU UTILIZACION, A CUALQUIER ALTURA.</t>
  </si>
  <si>
    <t>ANCLAJE DE CASTILLO EN CIMENTACION 14 X 25 CMS., CONCRETO F'C=250 KG/CM2, ARMADO CON 4 VARILLAS DEL #3 (3/8") Y ESTRIBOS DEL #2 A CADA 10 CMS., INCLUYE: ARMADO, COLADO, CURADO, VIBRADO, CIMBRA COMUN, DESCIMBRA, DESPERDICIOS, TRASLAPES, CRUCES DE VARILLAS CON ELEMENTOS TRANSVERSALES, ANDAMIOS, MANO DE OBRA, HERRAMIENTA Y ACARREO DE MATERIALES AL SITIO DE SU UTILIZACION, A CUALQUIER ALTURA.</t>
  </si>
  <si>
    <t>IMPERMEABILIZACION DE DALAS DE DESPLANTE 3 CARAS CON PRODUCTOS FESTER, CON EL SIGUIENTE PROCEDIMIENTO: 1 CAPA APLICANDO MICROPRIMMER A RAZON DE 1.00 LTS X 2.50 ML, UNA CAPA DE TELA DE REFUERZO FESTERFLEX MARCA FESTER, ASEGURANDOSE UNA CORRECTA ADHERENCIA CON EL PRODUCTO ANTES APLICADO, Y OTRA APLICACION DE MICROPRIMMER CON LA MISMA PROPORCION ANTES MENCIONADA, ACABADO CON ARENA CERNIDA PARA LA CORRECTA ADHERENCIA DEL MORTERO, INCLUYE: ACARREOS Y ELEVACIONES DE LOS MATERIALES A CUALQUIER NIVEL, HERRAMIENTA Y MANO DE OBRA.</t>
  </si>
  <si>
    <t>SUMINISTRO E INSTALACION DE GEOMEMBRANA DE NUEVA GENERACION (RETARDANTE DE VAPOR)  DE EXTRUSIÓN PLÁSTICA MULTICAPA, FABRICADA A BASE DE RESINAS VÍRGENES DE POLYOLEFINA Y ADITIVOS DE ALTA TECNOLOGIA, DE 10 MILESIMAS DE PULGADA DE ESPESOR, INDEGRADABLE, RESISTENTE A GOLPES Y PUNZOMANIENTO, MCA. STEGO WRAP CLASE "C", SOBRE PLATAFORMA DE RELLENOS COMPACTADOS PARA LA PROTECCION DE LOSA DE CIMENTACION Y/O EDIFICACIONES CONTRA LA EVAPORACION DE AGUA Y/O GASES DEL SUBSUELO, INCLUYE: TRAZO, CORTES, AJUSTES, TRASLAPES DE 15 CM. EN TODAS DIRECCIONES ADHERIDOS CON CINTA STEGO TAPE DE 4" DE ANCHO, SELLADO DE FISURAS MENORES ENTRE TUBERIAS DE INSTALACIONES Y MEMBRANA CON STEGO MASTIC, (GARANTIAS POR ESCRITO POR LA EMPRESA CONTRATISTA, ASI COMO CERTIFICADO DE CORRECTA INSTALACION OTORGADO POR EL FABRICANTE Y/O SU REPRESENTANTE EN MEXICO, PARA CONFIRMAR LA CORRECTA INSTALACION, DICHO CERTIFICADO LO ENTREGARA AL CONTRATISTA LA EMPRESA QUE SUMINISTRA LOS PRODUCTOS STEGO), DESPERDICIOS, ELEMENTOS DE FIJACION, LIMPIEZA, HERRAMIENTAS, ACARREOS Y MANO DE OBRA.</t>
  </si>
  <si>
    <t>SUMINISTRO Y COLOCACION A CUALQUIER NIVEL DE PLACA Y ANCLAS PARA INTERCONEXION DE ESTRUCTURA METALICA A ELEMENTOS ESTRUCTURALES DE CONCRETO, FABRICADA A BASE DE UNA PLACA DE ACERO A36, DE 20 X 20 CM X 1/2" CON CUATRO ANCLAS DE VARILLA DE REDONDO ROSCADO DE ACERO AL CARBON, HAS-E 1/2" X 5" A 8" DE LONGITUD. MCA. HILTI, FIJADA QUIMICAMENTE CON ADHESIVO EPOXICO HIT HY 150. INCLUYE: TRAZO, CORTES, DESBASTADO, PERFORACIONES CON EQUIPO ROTATORIO, EQUIPO, TUERCA, FIJACION, DESPERDICIOS, NIVELACION, HERRAMIENTAS, LIMPIEZAS Y MANO DE OBRA ESPECIALIZADA.</t>
  </si>
  <si>
    <t>PZA</t>
  </si>
  <si>
    <t>SUMINISTRO, HABILITADO Y MONTAJE DE ESTRUCTURA METALICA DE ACERO ASTMA-36 F'Y=2530 KG/CM2, SOLDADOS Y/O ATORNILLADOS, (PERFILES IPR. IPS, CPS, REDONDOS SOLIDO, SOLERAS Y PLACAS, ETC, DIFERENTES DIMENSIONES Y CALIBRES,) PARA COLUMNAS, ARMADURAS, TRABES Y VIGAS, INCLUYE: MATERIALES MENORES Y DE CONSUMO, TRAZO, CORTES, AJUSTES, DESPERDICIOS, ENDEREZADO, BISELADO, DESCALIBRES, BARRENOS, TORQUES, SOLDADURA, UNA PRUEBA RADIOGRAFICA Y/O LIQUIDOS PENETRANTES POR CADA 500 KG. DE ACERO, FLETES, PINTURA ANTICORROSIVA, MANO DE OBRA CALIFICADA, HERRAMIENTA, EQUIPO, FLETES, ELEVACIONES, ACARREOS DE MATERIALES AL SITIO DE SU COLOCACION, ACUALQUIER ALTURA.</t>
  </si>
  <si>
    <t xml:space="preserve">KG </t>
  </si>
  <si>
    <t>SUMINISTRO, HABILITADO Y MONTAJE DE ESTRUCTURA METALICA DE ACERO, ASTM A-500 GR-46 Y/O ASTM A-50, F'Y=3515 KG/CM2, SOLDADOS Y/O ATORNILLADOS, (PERFILES IPR. IPS, CPS, OR, OC, TUBOS REDONDOS, PTR, REDONDOS SOLIDO, SOLERAS Y PLACAS, ETC, DIFERENTES DIMENSIONES Y CALIBRES,) PARA COLUMNAS, ARMADURAS, TRABES Y VIGAS, DE ACUERDO A PLANOS DE DETALLES. INCLUYE: MATERIALES MENORES Y DE CONSUMO, TRAZO, CORTES, AJUSTES, DESPERDICIOS, ENDEREZADO, BISELADO, DESCALIBRES, BARRENOS, TORQUES, SOLDADURA, UNA PRUEBA RADIOGRAFICA Y/O LIQUIDOS PENETRANTES POR CADA 500 KG. DE ACERO, FLETES, PINTURA ANTICORROSIVA, MANO DE OBRA CALIFICADA, HERRAMIENTA, ANDAMIOS, EQUIPO, FLETES, ELEVACIONES, ACARREOS DE MATERIALES AL SITIO DE SU COLOCACION, A CUALQUIER ALTURA.</t>
  </si>
  <si>
    <t>DALA DE CONCRETO F'C=250 KG/CM2, T.M.A.=3/4", CON SECCION DE 14 X 15 CMS., ARMADA CON 4 VARILLAS DEL # 3 Y ESTRIBOS DEL NO. 2 @ 15 CMS., INCLUYE: ARMADO, COLADO, CURADO, VIBRADO, CIMBRA COMUN, DESCIMBRA, TRASLAPES, CRUCES DE VARILLAS CON ELEMENTOS TRANSVERSALES, DESPERDICIOS, MANO DE OBRA, HERRAMIENTA Y ACARREO DE MATERIALES AL SITIO DE SU UTILIZACION, A CUALQUIER ALTURA.</t>
  </si>
  <si>
    <t>DALA DE CONCRETO F'C=250 KG/CM2, T.M.A.=3/4", CON SECCION DE 14 X 20 CMS., ARMADA CON 4 VARILLAS DEL # 3 Y ESTRIBOS DEL NO. 2 @ 15 CMS., INCLUYE: ARMADO, COLADO, CURADO, VIBRADO, CIMBRA COMUN, DESCIMBRA, TRASLAPES, CRUCES DE VARILLAS CON ELEMENTOS TRANSVERSALES, DESPERDICIOS, MANO DE OBRA, HERRAMIENTA Y ACARREO DE MATERIALES AL SITIO DE SU UTILIZACION, A CUALQUIER ALTURA.</t>
  </si>
  <si>
    <t>CASTILLO DE CONCRETO F'C=250 KG/CM2, T.M.A.=3/4", CON SECCION DE 14 X 15 CMS., ARMADA CON 4 VARILLAS DEL # 3 Y ESTRIBOS DEL NO. 2 @ 15 CMS., INCLUYE: ARMADO, COLADO, CURADO, VIBRADO, CIMBRA COMUN, DESCIMBRA, DESPERDICIOS, TRASLAPES, CRUCES DE VARILLAS CON ELEMENTOS TRANSVERSALES, ANDAMIOS, MANO DE OBRA, HERRAMIENTA Y ACARREO DE MATERIALES AL SITIO DE SU UTILIZACION, A CUALQUIER ALTURA.</t>
  </si>
  <si>
    <t>CASTILLO DE CONCRETO F'C=250 KG/CM2, T.M.A.=3/4", CON SECCION DE 14 X 25 CMS., ARMADA CON 4 VARILLAS DEL # 3 (3/8”) Y ESTRIBOS DEL NO. 2 (1/4”) @ 8-15 CMS., (VER PLANO PARA DISTRIBUCION DE ESTRIBOS), INCLUYE: ARMADO, COLADO, CURADO, VIBRADO, CIMBRA COMUN, DESCIMBRA, TRASLAPES, CRUCES DE VARILLAS CON ELEMENTOS TRANSVERSALES, DESPERDICIOS, MANO DE OBRA, HERRAMIENTA Y ACARREO DE MATERIALES AL SITIO DE SU UTILIZACION, A CUALQUIER ALTURA.</t>
  </si>
  <si>
    <t>CASTILLO DE CONCRETO F'C=250 KG/CM2, T.M.A.=3/4", CON SECCION DE 18 X 40 CMS., ARMADA CON 8 VARILLAS DEL # 4 (1/2”) Y ESTRIBOS DEL NO. 3 (3/8”) @ 10-20 CMS., (VER PLANO PARA DISTRIBUCION DE ESTRIBOS), INCLUYE: ARMADO, COLADO, CURADO, VIBRADO, CIMBRA COMUN, DESCIMBRA, TRASLAPES, CRUCES DE VARILLAS CON ELEMENTOS TRANSVERSALES, DESPERDICIOS, MANO DE OBRA, HERRAMIENTA Y ACARREO DE MATERIALES AL SITIO DE SU UTILIZACION, A CUALQUIER ALTURA.</t>
  </si>
  <si>
    <t>CERRAMIENTO DE CONCRETO F'C=250 KG/CM2, T.M.A.=3/4", CON SECCION DE 15 X 35 CMS., ARMADA CON 2 VARILLAS DEL #5(5/8") + 4 VARILLAS DEL #3(3/8") Y ESTRIBOS DEL NO. 3(3/8") @ 15 CMS., INCLUYE: ARMADO, COLADO, CURADO, VIBRADO, CIMBRA COMUN, DESCIMBRA, DESPERDICIOS, TRASLAPES, CRUCES DEL ACERO CON ELEMENTOS PERPENDICULARES, MANO DE OBRA, HERRAMIENTA Y ACARREO DE MATERIALES AL SITIO DE SU UTILIZACION, EN CUALQUIER NIVEL.</t>
  </si>
  <si>
    <t>MURO DE BLOCK DE JALCRETO SOLIDO, DE 14 CMS. DE ESPESOR PROMEDIO, A SOGA, CON BLOCK 11 X 14 X 28 CMS., ACABADO COMUN, ASENTADO CON MORTERO CEMENTO-ARENA EN PROPORCION 1:3, EN CUALQUIER NIVEL, INCLUYE: TRAZO, NIVELACION, PLOMEO, ANDAMIOS, DESPERDICIOS, MANO DE OBRA, LIMPIEZA Y ACARREO DE MATERIALES AL SITIO DE SU UTILIZACION.</t>
  </si>
  <si>
    <t>SUMINISTRO Y COLOCACION DE MALLA ELECTROSOLDADA 6X6-10/10 COMO REFUERZO EN LOSAS DE CONCRETO, INCLUYE: HABILITADO, DESPERDICIOS, TRASLAPES, MATERIAL DE FIJACION, ANDAMIOS, HERRAMIENTA Y ACARREO DEL MATERIAL AL SITIO DE SU COLOCACION.</t>
  </si>
  <si>
    <t>SUMINISTRO Y COLOCACION DE CONCRETO PREMEZCLADO BOMB, F'C=250 KG/CM2, T.M.A.= 3/4, R.N., EN LOSAS, INCLUYE: MATERIALES, FLETES, MANIOBRAS, BOMBEO, CURADO CON CURACRETO ROJO, VIBRADO, AFINE Y ACABADO REGLEADO,  DESPERDICIO, PRUEBAS DE RESISTENCIA Y MANO DE OBRA, A CUALQUIER NIVEL.</t>
  </si>
  <si>
    <t>SUMINISTRO, COLOCACION DE SISTEMA DE ENTREPISO Y/O CUBIERTA A BASE DE BOVEDUCA PREFABRICADA DE JALCRETO (CONCRETO LIGERO) SOLIDO, EN PIEZAS CON MEDIDAS GENERALES APROXIMADAS DE 20 X 10 X 70-100 CM, INCLUYE: FLETES, CARGA, DESCARGA, DESPERDICIOS, NIVELACION, HERRAMIENTAS, LIMPIEZA DEL AREA DE TRABAJO, MANO DE OBRA Y ACARREOS DEL MATERIAL AL SITIO DE SU UTILIZACION. (A CUALQUIER ALTURA)</t>
  </si>
  <si>
    <t xml:space="preserve">M2 </t>
  </si>
  <si>
    <t>ENTORTADO DE JALCRETO F´C= 100 KG/CM2, AGREGANDO IMPERMEABILIZANTE INTEGRAL A RAZON DE 1 KG/ 50 KG DE CEMENTO DE, DE 5.0 CM DE ESPESOR PROMEDIO, PARA DAR PENDIENTES EN ENTREPISOS Y AZOTEAS, ACABADO  APALILLADO FINO EN FORMA INTEGRAL (SIN PASTA), PARA RECIBIR IMPERMEABILIZANTE,  INCLUYE: MATERIALES, NIVELACION,  ELEVACIONES, DESPERDICIOS, HERRAMIENTAS,  LIMPIEZA, MANO DE OBRA Y ACARREOS AL SITIO DE SU COLOCACION, EN CUALQUIER NIVEL.</t>
  </si>
  <si>
    <t>FORJADO DE ZAVALETA EN AZOTEA A BASE DE JALCRETO SIMPLE F´C=100 KG/CM2, DE 15 CM POR LADO, A 45°, CON ACABADO APALILLADO, INCLUYE: MATERIALES, DESPERDICIOS, HERRAMIENTAS, EQUIPO DE SEGURIDAD, LIMPIEZA, MANO DE OBRA Y ACARREO DE MATERIALES AL LUGAR DE SU UTILIZACION A CUALQUIER NIVEL.</t>
  </si>
  <si>
    <t xml:space="preserve">IMPERMEABILIZACION DE MUROS O LOSAS, A BASE DE MEMBRANA IMPERMEABLE ECOLOGICA PREFABRICADA, MULTICAPA A BASE DE ASFALTOS MODIFICADOS SBS (ESTIRENO-BUTADIENO-ESTIRENO) CON REFUERZO CENTRAL EN FIBRA POLIESTER “SPUN-BONDED DE 180 GR/M2, DE ALTA RESISTENCIA, CON FILAMENTOS LONGITUDINALES DE FIBRA DE VIDRIO Y CANALES INFERIORES DE VENTILACION ANTIABOLSAMIENTO, ACABADO EN GRAVILLA CERAMICA ESMALTADA AL HORNO EN COLOR BLANCO CON UN ESPESOR TOTAL DE 4.0 MM. APLICADO POR TERMOFUSION A BASE DE FUEGO DE SOPLETE DE GAS BUTANO, GARANTIA POR ESCRITO DE 10 AÑOS, POR LA EMPRESA CONTRATISTA, INCLUYE: PRIMARIO ASFALTICO BASE AGUA CON UN RENDIMIENTO DE 0.20 LT/M2, SELLADO DE FISURAS Y GRIETAS CON CEMENTO PLASTICO ASFALTICO CON RENDIMIENTO PROM. DE 0.10 LT/M2, PREVIO BARRIDO DE LA SUPERFICIE Y PREPARACION DE LA MISMA, TRASLAPES LONGITUDINALES Y TRANSVERSALES DE 10 CMS., HERRAMIENTA, EQUIPO, ACARREOS, ELEVACIONES, SELLADO DE ORILLAS, REMATES, MATERIALES MENORES Y DE CONSUMO, CORTES, DESPERDICIOS, LIMPIEZA GENERAL, HERRAMIENTAS, MANO DE OBRA ESPECIALIZADA Y TODO LO NECESARIO PARA SU CORRECTA EJECUCION.         </t>
  </si>
  <si>
    <t xml:space="preserve">APLANADO DE MUROS Y/O TECHOS CON MORTERO CEMENTO-CAL-ARENA DE RIO EN PROP. 1:2:6 DE 2 CM. DE ESPESOR PROMEDIO, A PLOMO Y REGLA, CON ACABADO REPELLADO, INCLUYE: MATERIALES, DESPERDICIOS, ANDAMIOS, HERRAMIENTAS, PLOMEO, NIVELACION, REMATES, LIMPIEZA DEL AREA DE TRABAJO Y ACARREO DE MATERIALES AL SITIO DE SU UTILIZACION. A CUALQUIER NIVEL.
</t>
  </si>
  <si>
    <t xml:space="preserve">APLANADO DE MUROS Y/O TECHOS CON MORTERO CEMENTO-CAL-ARENA DE RIO EN PROP. 1:2:6 DE 2 CM. DE ESPESOR PROMEDIO, A PLOMO Y REGLA, ACABADO APALILLADO FINO, INCLUYE: MATERIALES, DESPERDICIOS, ANDAMIOS, HERRAMIENTAS, PLOMEO, NIVELACION, REMATES, LIMPIEZA DEL AREA DE TRABAJO Y ACARREO DE MATERIALES AL SITIO DE SU UTILIZACION. A CUALQUIER NIVEL.
</t>
  </si>
  <si>
    <t>BOQUILLAS EN PUERTAS Y VENTANAS, CON MORTERO CEMENTO-CAL-ARENA 1:2:6, INCLUYE: ANDAMIOS Y ACARREO DE MATERIALES AL SITIO DE SU UTILIZACION.</t>
  </si>
  <si>
    <t>FILETES Y BOLEADOS, HECHOS CON MORTERO CEMENTO-CAL-ARENA EN PROPORCION 1:2:6, INCLUYE: DESPERDICIOS, ANDAMIOS Y ACARREO DE MATERIALES AL SITIO DE SU UTILIZACION, A CUALQUIER NIVEL.</t>
  </si>
  <si>
    <t>SUMINISTRO Y COLOCACION DE LOSETA CERAMICA PARA MURO ( AZULEJO ), CON RECUBRIMIENTO ESMALTADO, DE 25 X 50 CM., MCA. INTERCERAMIC, LINEA SPA WHITE DE PRIMERA CALIDAD, ASENTADO CON PEGAZULEJO Y JUNTEDO CON JUNTEADOR DE COLOR, JUNTAS A HUESO, INCLUYE: TRAZO, CORTE, REMATES, ESCUADRE, DESPERDICIOS, DESPATINADO, EMBOQUILLADOS, CERTIFICADO DE CALIDAD, HERRAMIENTAS, MATERIALES, MANO DE OBRA, LIMPIEZA Y ACARREO DE MATERIALES AL SITIO DE SU UTILIZACION, A CUALQUIER NIVEL.</t>
  </si>
  <si>
    <t>SUMINISTRO Y COLOCACION DE JUNTA DE CONTRACCION ELASTOMERICA. EN PISOS CON UNA SECCION TRANSVERSAL DE 6 X 10 MM, A BASE DE SILICON DE COLOR PARA JUNTAS DE DILATACION, INCLUYE: LIMPIEZA DEL AREA A TRATAR, DESPERDICIOS Y ACARREO DEL MATERIAL AL SITIO DE SU COLOCACION.</t>
  </si>
  <si>
    <t>SUMINISTRO Y COLOCACION DE MALLA ELECTROSOLDADA 6X6-4/4 COMO REFUERZO EN LOSAS, FIRMES Y PISOS DE CONCRETO, INCLUYE: HABILITADO, DESPERDICIOS, TRASLAPES, DOBLECES, CORTES, AJUSTES, MATERIAL DE FIJACION, ANDAMIOS, HERRAMIENTA, MANO DE OBRA Y ACARREO DEL MATERIAL AL SITIO DE SU COLOCACION.</t>
  </si>
  <si>
    <t>FIRME DE CONCRETO F´C= 150 KG/CM2 TMA= 3/4",  DE 10 CM DE ESPESOR, ACABADO APALILLADO. INCLUYE: TRAZO, NIVELACION, AFINE Y COMPACTACION DEL TERRENO, AGUA, MATERIALES, EXTENDIDO, REGLEADO, CURADO, DESPERDICIOS, HERRAMIENTAS, LIMPIEZA, MANO DE OBRA Y ACARREO DEL MATERIAL AL SITIO DE SU UTILIZACION</t>
  </si>
  <si>
    <t xml:space="preserve">PISO DE CONCRETO F'C=200 KG/CM², T.M.A. 3/4", DE 0.10 M. DE ESPESOR, COLADO EN CUADROS NO MAYORES DE 3.00 ML POR LADO, CON ACABADO ESTRIADO FINO, INCLUYE: TRAZO, NIVELACION, AFINE Y COMPACTACION DEL TERRENO, AGUA, DESPERDICIOS, ACARREOS, REGLEADO, ACABADO INTEGRAL (SIN UTILIZACION DE PASTA), CIMBRA EN FRONTERAS, DESCIMBRA, COLADO, CURADO, REMATES, ESCALONADO, MUESTREADO, JUNTAS FRIAS CON VOLTEADOR, HERRAMIENTAS Y MANO DE OBRA.	</t>
  </si>
  <si>
    <t>FORJADO DE ESCALON DE 50 CM. DE HUELLA Y 17 CM DE PERALTE CON RODAPIE DE PIEDRA, ASENTADO CON MORTERO CEMENTO-CAL-ARENA 1:3.:12 Y PISO DE CONCRETO F'C=150 KG/CM2 DE 10 CM DE ESPESOR, USAR VOLTEADOR EN LA PARTE SUPERIOR  EN HUELLA, ACABADO PULIDO Y/O APALILLADO, EL PERALTE TAMBIEN SERA FORJADO DE PIEDRA DE LAS MISMAS CARACTERISTICAS,  INCLUYE: LIMPIEZA, TRAZO, EXCAVACIONES, HERRAMIENTAS, MATERIALES, CIMENTACION, NIVELACION, CIMBRA APARENTE, DESCIMBRADO, DESPERDICIOS, COLADO, VIBRADO, CURADO, NARIZ PERIMETRAL, RELLENOS COMPACTADOS, MANO DE OBRA, Y ACARREO DEL MATERIAL AL SITIO DE SU UTILIZACION, DETALLE DE ACUERDO AL PLANO.</t>
  </si>
  <si>
    <t>SUMINISTRO Y COLOCACION DE PISO DE LOSETA CERAMICA CON RECUBRIMIENTO ESMALTADO ACABADO MATE DE 60 X 60 CM., MCA. INTERCERAMIC DE PRIMERA, LINEA CITYLINE, DE CUALQUIER COLOR (VER PLANO DE DETALLES) , GRADO DE DUREZA (PEI) "IV" , ASENTADO CON PEGAPISO Y JUNTEDO CON JUNTEADOR DE COLOR, JUNTAS DE 4 MM. DE ANCHO, INCLUYE: TRAZO, CORTE, REMATES, ESCUADRE, DESPERDICIOS, DESPATINADO, EMBOQUILLADOS, CERTIFICADO DE CALIDAD, HERRAMIENTAS, MATERIALES, MANO DE OBRA, LIMPIEZA Y ACARREO DE MATERIALES AL SITIO DE SU UTILIZACION, A CUALQUIER ALTURA.</t>
  </si>
  <si>
    <t>SUMINISTRO Y COLOCACION DE CENEFA DE 15.00 CM APROXIMADAMENTE A BASE DE  PISO DE LOSETA CERAMICA DE PRIMERA, QUE DEBERA CUMPLIR CON LAS SIGUIENTES CARACTERISTICAS TECNICAS: ABSORCION &lt;= 3% , COEFICIENTE DE ESTATICO DE FRICCION &gt;= 0.5, MODULO DE RUPTURA &gt;= 300 KG/CM², PEI, RESISTENCIA A LA ABRASION VISIBLE 1500 CICLOS (PEI IV), RESISTENTE AL MANCHADO, RESISTENCIA AL RAYADO &gt;= 5.0 MOHS, RESISTENTE A LOS QUIMICOS, ASENTADO CON PEGA PISO Y JUNTEADO CON JUNTEADOR DE COLOR, CON JUNTAS DE 4.00 MM. DE ANCHO MINIMO. INCLUYE: HERRAMIENTAS, MATERIALES, TRAZO, CORTES,  NIVELACION,  LIMPIEZA, DESPERDICIOS, MANO DE OBRA Y ACARREO DE MATERIALES AL SITIO DE SU UTILIZACION.</t>
  </si>
  <si>
    <t>FORJADO DE BASE PARA VERTEDERO DE 0.40 X 0.40 X 0.40 M. MEDIDAS INTERIORES, FORJADA CON LADRILLO DE LAMA DE 14 CM. DE ESPESOR ASENTADO Y APLANADO CON MORTERO CEMENTO-ARENA DE RIO EN PROPORCION 1:3, RECUBIERTA CON AZULEJO DE 1RA. EN AREAS  EXTERIORES, INCLUYE: TRAZO, NIVELACION, PLOMEO, EMBOQUILLADO, ACARREO DE MATERIALES AL SITIO DE SU UTILIZACION, MANO DE OBRA Y HERRAMIENTA.</t>
  </si>
  <si>
    <t>SUMINISTRO Y COLOCACION DE PUERTA, ANTEPECHO, ENTREPAÑO Y/O FIJO DE TAMBOR CON TRIPLAY DE ENCINO DE 6 MM. POR AMBAS CARAS, FORMADA A BASE DE BASTIDOR DE MADERA DE PINO DE PRIMERA DE 1 1/2" X 1" Y PEINAZOS DE 1 1/2" X 1" A CADA 20 CMS. EN UN SENTIDO, ACABADO EN LACA BRILLANTE TRANSPARENTE, INCLUYE: CUBRECANTOS, RESANADOR PARA MADERA, BISAGRA DE LIBRO DE 3", HERRAJES, DESPERDICIOS, CARGADORES DE MADERA DE PINO, MATERIALES MENORES Y DE CONSUMO, HERRAMIENTAS, ACARREO DE MATERIALES AL SITIO DE SU COLOCACION, LIMPIEZA DEL AREA DE TRABAJO Y MANO DE OBRA ESPECIALIZADA.</t>
  </si>
  <si>
    <t>SUMINISTRO Y COLOCACION DE CHAPA DE MANIJA PARA PUERTA DE MADERA MCA. SCHLAGE, SERIE A TULIP,  MODELO A80PD O SIMILAR, INCLUYE: TALADROS,  ELEMENTOS DE FIJACION, HERRAMIENTAS, LIMPIEZA DEL AREA DE TRABAJO, MANO DE OBRA ESPECIALIZADA Y ACARREOS.</t>
  </si>
  <si>
    <t>SUMINISTRO Y COLOCACION DE CHAPA DE PERILLA MCA. YALE A-40-S, MODELO TULIPAN, PARA BAÑO, EN PUERTA DE MADERA, INCLUYE: ELEMENTOS DE FIJACION, TALADROS, HERRAMIENTAS, LIMPIEZA, MANO DE OBRA Y ACARREO AL SITIO DE SU COLOCACION, EN CUALQUIER NIVEL.</t>
  </si>
  <si>
    <t>SUMINISTRO, INSTALACION Y MONTAJE DE COCINA INTEGRAL  MCA. DIZHER MOD. BRASIL A BASE DE GABINETES DE MELAMINA, PTAS DE FORMICA Y CUBIERTA DE FORMICA CON PROTECCION DE ALUMINIO ANODIZADO NATURAL AL FRENTE Y RESPALDO COMPUESTO POR : GABINETE DE PISO GP-70, RINCONERO GIRATORIO RG-100, GAB. DE PISO C/4 CAJONES GP-50, RINCONERO GIRATORIO RG-100, GAB. DE PISO GP-49, GAB. EMPOTRE DE FREGADERO GF-98, GAB. DE PISO GP-98, ALACENA SOBRE REFRIGERADOR AR-90, NICHO P/HORNO DE MICROONDAS NMO-70, ALACENA DE PARED AP-100, ALACENA DE PARED AP-66, ALACENA SOBRE CAMPANA AC-80, CAMPANA DE ACERO INOX. C/EXTRACTOR CE-80, ALACENA DE PARED AP-150, FREGADERO DE UNA TARJA Y ESCURRIDERO EN ACERO INOXIDABLE, ESTUFA MABE MOD. 3031, INCLUYE TODOS LOS MATERIALES, HTA, MANO DE OBRA, DESPERDICIOS, CONEXIONES HID, SANIT. Y GAS, ACARREOS MANIOBRAS, FLETES DE CUALQUIER LUGAR DENTRO DE LA ZONA METROPOLITANA A LA OBRA Y TODO LO NECESARIO PARA SU CORRECTA INSTALACION Y FUNCIONAMIENTO.</t>
  </si>
  <si>
    <t>SUMINISTRO Y COLOCACION DE PUERTA DE TAMBOR CON TRIPLAY DE ENCINO DE 6 MM. POR AMBAS CARAS, DE  0.70 A 0.90 MTS. X 2.10 MTS. FORMADA A BASE DE BASTIDOR Y MARCO DE  MADERA DE PINO DE PRIMERA DE  1"  X  1 1/2"  Y  PEINAZOS DE 1" X 1 1/2"  A CADA 20 CMS. EN  SENTIDO HORIZONTAL ACABADO EN  LACA BRILLANTE TRANSPARENTE,  INCLUYE: MARCO Y TOPES DE MADERA DE ENCINO DE PRIMERA CALIDAD,  RESANADOR PARA MADERA, BISAGRA DE LIBRO DE 3", DESPERDICIOS, MATERIALES MENORES Y DE CONSUMO, HERRAMIENTAS,  ACARREO DE MATERIALES AL SITIO DE SU COLOCACION,  LIMPIEZA DEL AREA DE TRABAJO Y MANO DE OBRA ESPECIALIZADA.</t>
  </si>
  <si>
    <t>PINTURA VINIL-ACRÍLICA A BASE DE AGUA ACABADO SEMIMATE  LAVABLE, PARA INTERIORES Y EXTERIORES QUE NO DESPRENDA VAPORES TÓXICOS NI OLORES DESAGRADABLES, CON LAS SIGUIENTES CARACTERÍSTICAS ( SÓLIDOS POR PESO 46-52%, SÓLIDOS POR VOLUMEN 30-36%, VISCOSIDAD DE 100-130 UK A 25°C, DENSIDAD &gt; O = 1.2 TON/M3., LAVABILIDAD &gt; O = 4,000 CICLOS, TIEMPO DE SECADO AL TACTO, 30-40 MIN., TIEMPO DE SECADO DURO &lt; O = 8 HRS., CICLO DE CURADO DE 7 DIAS, PH 6-8, RENDIMIENTO EN SUP. LISA 8-10 M2/LT., FINEZA DE MOLIDO (HEGMAN) 3-7 UH.)  EN MUROS APLANADOS DE MEZCLA APALILLADO O PULIDO, TRABAJO TERMINADO, A DOS MANOS, INCLUYE: MATERIALES MENORES Y DE CONSUMO, ANDAMIOS, PREPARACION DE LA SUPERFICIE, SELLADO DE LA SUPERFICIE, HERRAMIENTAS, LIMPIEZA, MANO DE OBRA Y  ACARREOS DE MATERIALES AL SITIO DE SU UTILIZACIÓN. A CUALQUIER ALTURA.</t>
  </si>
  <si>
    <t>PINTURA DE ESMALTE ALQUIDALICO ANTICORROSIVO, ACABADO BRILLANTE, PARA INTERIORES Y EXTERIORES QUE NO DESPRENDA VAPORES TÓXICOS NI OLORES DESAGRADABLES, CON LAS SIGUIENTES CARACTERÍSTICAS ( SÓLIDOS POR PESO 49-60%, SÓLIDOS POR VOLUMEN 40-46%, VISCOSIDAD DE 110-160 UK A 25°C, DENSIDAD 0.9-1.2 TON/M3., BRILLO A 60°C, 90%, TIEMPO DE SECADO AL TACTO, &lt; O = 6 HRS., TIEMPO DE SECADO DURO &lt; O = 24 HRS., ADHERENCIA 100%, RENDIMIENTO EN SUP. LISA 8-10 M2/LT., DILUCIÓN MÁXIMA (AGUARRÁS, THINER), 15 %,  EN HERRERIA CERRADA (DUELA DE LAMINA ACANALADA), TRABAJO TERMINADO, A DOS MANOS, INCLUYE: MATERIALES MENORES Y DE CONSUMO, ANDAMIOS, PREPARACION DE LA SUPERFICIE, HERRAMIENTAS, LIMPIEZA, MANO DE OBRA Y  EQUIPO DE SEGURIDAD. A CUALQUIER NIVEL.</t>
  </si>
  <si>
    <t>SUMINISTRO, FABRICACION Y COLOCACION DE HERRERIA TUBULAR Y/O ESTRUCTURAL, INCLUYE: SOLDADURA, ELEMENTOS DE FIJACION, MATERIALES MENORES, DESCALIBRES, DESPERDICIOS, BISAGRAS, FONDO ANTICORROSIVO, FLETES, HERRAMIENTAS, EQUIPO, MANO DE OBRA  Y ACARREO DE MATERIALES AL SITIO DE SU UTLIZACION.</t>
  </si>
  <si>
    <t>SUMINISTRO, HABILITADO Y COLOCACION DE CANCELERIA FABRICADA  EN ALUMINIO ANODIZADO NATURAL CON PERFILES COMERCIALES DE 3" X 1.25",  MCA. CUPRUM,  LINEA PANORAMA O SIMILAR, MODULADA DE ACUERDO A DETALLES PROPRCIONADOS, INCLUYE: TRAZO, CORTES, AJUSTES, MATERIALES, CORREDERAS, JALADERAS, OPERADORES, REPISON, SELLADO PERIMETRAL, SILICON, VINIL, HERRAJES, ELEMENTOS DE FIJACION, MATERIALES MENORES Y DE CONSUMO, DESPERDICIOS, HERRAMIENTAS, MANO DE OBRA ESPECIALIZADA, LIMPIEZA, FLETES, EQUIPO Y ACARREO DE MATERIALES AL SITIO DE SU COLOCACION, A CUALQUIER NIVEL.</t>
  </si>
  <si>
    <t>SUMINISTRO Y COLOCACION DE PUERTAS Y/O  MAMPARAS MCA.  MODUMEX, LINEA LEEDER M3,  MODELO ESTANDAR, FABRICADAS CON CAPAS DE FIBRA CELULOSA, PAPEL DECORATIVO Y RESINAS,  BAJO UN PROCESO DE LAMINADO PLASTICO DE ALTA PRESION, CON UN ESPESOR TOTAL DE 12.7 MM. EN PUERTAS Y 9.0 MM. EN LATERALES, CON ACABADO ANTI GRAFFITI,  EN COLOR INDICADO EN OBRA POR LA SUPERVISION,  INCLUYE: HERRAJES, PASADORES CON AVISO DE VACANTE Y OCUPADO, BISAGRAS, TOPES, JALADERAS, ZOCLO DE ACERO INOXIDABLE CAL. # 24,  DESPERDICIOS, AJUSTES,  MATERIALES DE FIJACION, MANO DE OBRA ESPECIALIZADA, HERRAMIENTAS, MANO DE OBRA, LIMPIEZA Y ACARREO DE MATERIALES AL SITIO DE SU UTILIZACION. (AREA EFECTIVA DE LA MAMPARA)</t>
  </si>
  <si>
    <t>SUMINISTRO E INSTALACION DE SISTEMA COTASOL (PARASOLES) HORIZONTALES Y/O VERTICALES ELABORADO A BASE DE VIGAS TUBULARES DECORATIVAS DE PLASTIMADERA WPC (WOOD PLASTIC COMPOSITE) PARA EXTERIORES, RESITENTES AL INTERPERISMO Y RAYOS UV, CON MEDIDAS GENERALES APROXIMADAS DE 12 X 6 CM., COLOR INDICADO POR LA SUPERVISION.  SUJETAS A MUROS Y/O ELEMENTOS ESTRUCTURALES EXISTENTES (VER DETALLE PROPORCIONADO), INCLUYE: TRAZO, NIVELACION, PLOMEO, ALINEACION, ELEMENTOS DE FIJACION, CORTES, AJUSTES, ANDAMIOS, DESPERDICIOS, MATERIALES MENORES Y DE CONSUMO, HERRAMIENTAS, MANO DE OBRA, Y ACARREO DE MATERIALES AL SITIO DE SU UTLIZACION. A CUALQUIER ALTURA.</t>
  </si>
  <si>
    <t>SUMINISTRO E INSTALACION DE PERGOLADO ELABORADO A BASE DE VIGAS TUBULARES DECORATIVAS DE PLASTIMADERA WPC (WOOD PLASTIC COMPOSITE) PARA EXTERIORES, RESITENTES AL INTERPERISMO Y RAYOS UV, CON MEDIDAS GENERALES APROXIMADAS DE 12 X 6 CM., COLOR INDICADO POR LA SUPERVISION.  SUJETAS ELEMENTOS ESTRUCTURALES EXISTENTES (VER DETALLE PROPORCIONADO), INCLUYE: TRAZO, NIVELACION, ALINEACION, ELEMENTOS DE FIJACION, CORTES, AJUSTES, ANDAMIOS, DESPERDICIOS, MATERIALES MENORES Y DE CONSUMO, HERRAMIENTAS, MANO DE OBRA, Y ACARREO DE MATERIALES AL SITIO DE SU UTLIZACION. A CUALQUIER ALTURA.</t>
  </si>
  <si>
    <t>SUMINISTRO Y COLOCACION DE BISAGRA HIDRAULICA DE PISO MCA. RYOBI, MOD. S202, CON APERTURA DE 113° INCLUYE: TRAZO, ABRIR CAJA EN PISO, MATERIALES MENORES Y DE CONSUMO, ELEMENTOS DE FIJACION, NIVELACION, PRUEBAS, GARANTÍAS, HERRAMIENTAS, MANO DE OBRA CALIFICADA Y ACARREOS.</t>
  </si>
  <si>
    <t>SUMINISTRO Y COLOCACION DE CERRADURA DE SOBREPONER DE SEGURIDAD CON UN SOLO CILINDRO DE ACCION POR AMBOS LADOS TIPO BARRA, MCA. PHILLIPS MODELO 800 FD, INCLUYE: ELEMANTOS DE FIJACION, AJUSTES PRUEBAS, HERRAMIENTAS Y MANO DE OBRA.</t>
  </si>
  <si>
    <t>SUMINISTRO Y COLOCACION DE CERRADURA DE EMBUTIR, ALTA SEGURIDAD MCA. TESA,  JALADERAS DE REDONDO SOLIDO DE ACERO INOXIDABLE  MOD. VECTOR, MECANISMO 4030 ENTRADA CON PASADOR Y RESBALON, CILINDRO T5 LLAVE-LLAVE, INCLUYE: PERFORACIONES, ELEMENTOS DE FIJACION, MANIJAS, MECANISMO, JUEGO DE TRES LLAVES, ROSETAS, CONTRACHAPA, HERRAJES, HERRAMIENTAS, GARANTIAS POR ESCRITO POR LA EMPRESA CONTRATISTA DE 5 AÑOS, LIMPIEZA, MANO DE OBRA Y ACARREO DE MATERIAL AL SITIO DE SU UTILIZACION.</t>
  </si>
  <si>
    <t>SUMINISTRO Y COLOCACION DE CHAPA DE SEGURIDAD MCA. PHILLIPS MOD. 715 MAX, DOBLE CERROJO DE TRES PASOS,  INCLUYE: PERFORACIONES, ELEMENTOS DE FIJACION, HERRAMIENTAS, LIMPIEZA,  MANO DE OBRA Y  ACARREO DE MATERIAL AL SITIO DE SU UTILIZACION.</t>
  </si>
  <si>
    <t>SUMINISTRO Y COLOCACION DE TOPES DE PISO PARA PUERTA. INC.: ACARREO DE MATERIAL AL SITIO DE SU UTILIZACION, A CUALQUIER NIVEL.</t>
  </si>
  <si>
    <t xml:space="preserve">SUMINISTRO Y COLOCACION DE CHAPA PARA PUERTA CORREDIZA, ANGOSTA TIPO TETRALLAVE MCA. HERRALUM MOD. 1133, INCLUYE: TALADROS, CORTES DE ALUMINIO, CONTRA CHAPA, LLAVES, ELEMENTOS DE FIJACION, TORNILLERIA, HERRAMIENTAS, LIMPIEZA Y MANO DE OBRA. </t>
  </si>
  <si>
    <t>SUMINISTRO Y COLOCACION DE CHAPA PARA CERCO O ZOCLO DE PUERTA DE PERFILES DE ALUMINIO, TIPO ADAMS-RITE, MCA. HERRALUM, MOD. 1124, INCLUYE: TALADROS, CORTES DE ALUMINIO, CONTRA CHAPA, LLAVES, ELEMENTOS DE FIJACION, TORNILLERIA, HERRAMIENTAS, LIMPIEZA Y MANO DE OBRA.</t>
  </si>
  <si>
    <t>SUMINISTRO Y COLOCACION DE PIVOTE MONTERREY DESCENTRADO INYECTADO EN ALUMINIO DE ALTA SEGURIDAD TIPO AMERICANO, PARA PUERTA DE ALUMINIO, MCA. HERRALUM, MOD. 2178, INCLUYE: ELEMENTOS DE FIJACION, TORNILLERIA, HERRAMIENTAS, LIMPIEZA Y MANO DE OBRA.</t>
  </si>
  <si>
    <t>SUMINISTRO Y COLOCACION DE JALADERA LARGA DE ACERO INOXIDABLE MARCA HERRALUM, MODELO 634 COMB, DE 150 CMS DE LARGO (100 CM C/C) SATINADO, INCLUYE: EMPAQUES, HERRAMIENTA, MATERIALES, ACARREO DE MATERIAL AL SITIO DE SU UTILIZACION, A CUALQUIER NIVEL Y TODO LO NECESARIO PARA SU CORRECTA INSTALACION Y MANTENIMIENTO.</t>
  </si>
  <si>
    <t>SUMINISTRO Y COLOCACION DE CRISTAL FLOTADO DE 6 MM. DE ESPESOR,  ASENTADO CON SILICON, INCLUYE: CORTES, DESPERDICIOS Y ACARREO DE MATERIALES AL SITIO DE SU UTILIZACION A CUALQUIER NIVEL.</t>
  </si>
  <si>
    <t>SUMINISTRO Y COLOCACION DE ESPEJO DE CRISTAL FLOTADO DE 6 MM. CON MARCO DE ALUMINIO ANODIZADO NATURAL DE 1 1/2", INCLUYE: MATERIALES MENORES Y DE CONSUMO,  ELEMENTOS DE FIJACION, MARCO DE ALUMINIO, VINILO, PIJAS, HERRAMIENTAS, LIMPIEZA Y MANO DE OBRA ESPECIALIZADA.</t>
  </si>
  <si>
    <t>SALIDA ELECTRICA DE CENTRO AISLADA OCULTA, CON TUBERIA Y CONEXIONES CONDUIT DE PVC. PESADO  DE AJUSTE DE 13 Y 19 MM. DE DIAMETRO, CABLE VINANEL THW-LS 600 V. A 75° C, 90° C, MARCA CONDUCTORES MONTERREY, (VIAKON-PROTOCOLIZADO), CABLE VINANEL 21 THW-LS 600 V. A 75° C, 90° C, MARCA CONDUMEX (CONDUMEX PROTOCOLIZADO).  CALIBRE 12 EN FASES Y 12 EN TIERRA FISICA, CAJAS DE REGISTRO  CUADRADAS, CHALUPAS Y TAPAS DE  PVC REFORZADO., INCLUYE: TRAZO, RANURAS, MATERIALES MENORES, HERRAMIENTA, MANO DE OBRA ESPECIALIZADA , CONEXIONES, LIMPIEZA DEL AREA DE TRABAJO, PRUEBAS, DESPERDICIOS Y ACARREO DEL MATERIAL AL SITIO DE SU COLOCACION, EN CUALQUIER NIVEL.</t>
  </si>
  <si>
    <t>SAL</t>
  </si>
  <si>
    <t>SALIDA ELECTRICA DE FUERZA BIFASICA PARA ALIMENTACION DE EQUIPO DE AIRE ACONDICIONADO TIPO DIVIDIDO (CONDENSADOR-EVAPORADOR) DE 1-3 TON., OCULTA EN MUROS Y/O LOSAS, CON TUBERIA Y CONEXIONES CONDUIT DE PVC PESADO DE 19 MM. DE DIAMETRO,  CABLE VINANEL THW-LS 600 V. A 75° C, 90° C, MARCA CONDUCTORES MONTERREY, (VIAKON-PROTOCOLIZADO), CABLE VINANEL 21 THW-LS 600 V. A 75° C, 90° C, MARCA CONDUMEX (CONDUMEX PROTOCOLIZADO).  CALIBRES 8 EN FASES, Y CALIBRE 10 EN TIERRA FISICA, CAJAS DE REGISTRO CUADRADAS CON TAPA, CHALUPAS Y TAPAS DE PVC, (VER PLANO DE DISTRIBUCION PROPORCINADO), INCLUYE: TRAZO, RANURAS, CONEXION A TIERRA, MATERIALES MENORES Y DE CONSUMO, CONEXIONES, PRUEBAS, DESPERDICIOS, HERRAMIENTAS, LIMPIEZA, MANO DE OBRA ESPECIALIZADA, Y ACARREO DEL MATERIAL AL SITIO DE SU COLOCACION. A CUALQUIER ALTURA.</t>
  </si>
  <si>
    <t>SALIDA ELECTRICA DE PARA CONTACTO BIFASICO CON TIERRA FISICA TIPO INDUSTRIAL EN LABORATORIO O TALLER, AEREO VISIBLE, FORMADA CON TUBERIA CONDUIT GALVANIZADA DE AJUSTE, ETIQUETA VERDE DE 13 Y 19 MM DE DIAM, CON CONDULET OVALADO EN SU TRAYECTORIA, CONDULETS RECTANGULARES FS O FST EN LA SALIDA,  CABLE VINANEL THW-LS 600 V. A 75° C, 90° C, MARCA CONDUCTORES MONTERREY, (VIAKON-PROTOCOLIZADO), CABLE VINANEL 21 THW-LS 600 V. A 75° C, 90° C, MARCA CONDUMEX (CONDUMEX PROTOCOLIZADO). CAL 10 FASES Y 12 PARA TIERRA FISICA (DISTANCIA CONSIDERADA DESDE EL TABLERO), TAPAS TIPO INDUSTRIAL CON HULE DE NEOPRENO, INCLUYE: CONEXION A TIERRA, ACCESORIOS, TAPAS, CONTACTOS BIFASICO 20 AMP. NEMA L5-20R, CON SEGURO DE MEDIA VUELTA, FIJACION, MATERIALES MENORES, NIVELACION, TRAZO, AJUSTES, DESPERDICIOS, MATERIALES MENORES, PRUEBAS, HERRAMIENTAS, MANO DE OBRA Y ACARREOS.</t>
  </si>
  <si>
    <t>SALIDA ELECTRICA DE PARA CONTACTO TRIFASICO CON TIERRA FISICA TIPO INDUSTRIAL EN LABORATORIO O TALLER, AERO VISIBLE, FORMADA CON TUBERIA CONDUIT GALVANIZADA DE AJUSTE, ETIQUETA VERDE DE 13 Y 19 MM DE DIAM, CON CONDULET OVALADO EN SU TRAYECTORIA, CONDULETS RECTANGULARES FS O FST EN LA SALIDA,  CABLE VINANEL THW-LS 600 V. A 75° C, 90° C, MARCA CONDUCTORES MONTERREY, (VIAKON-PROTOCOLIZADO), CABLE VINANEL 21 THW-LS 600 V. A 75° C, 90° C, MARCA CONDUMEX (CONDUMEX PROTOCOLIZADO). CAL 10 FASES Y 12 PARA TIERRA FISICA (DISTANCIA CONSIDERADA DESDE EL TABLERO), TAPAS TIPO INDUSTRIAL CON HULE DE NEOPRENO, INCLUYE: CONEXION A TIERRA, ACCESORIOS, TAPAS, CONTACTOS TRIFASICO 30 AMP. NEMA L14-30R, CON SEGURO DE MEDIA VUELTA, FIJACION, MATERIALES MENORES, NIVELACION, TRAZO, AJUSTES, DESPERDICIOS, MATERIALES MENORES, PRUEBAS, HERRAMIENTAS, MANO DE OBRA Y ACARREOS.</t>
  </si>
  <si>
    <t>SALIDA ELECTRICA PARA CONTACTO MONOFASICO  DUPLEX POLARIZADO, OCULTA, CON TUBERIA Y CONEXIONES CONDUIT DE PVC. PESADO DE 13 Y 19 MM. DE DIAMETRO,  CABLE VINANEL THW-LS 600 V. A 75° C, 90° C, MARCA CONDUCTORES MONTERREY, (VIAKON-PROTOCOLIZADO), CABLE VINANEL 21 THW-LS 600 V. A 75° C, 90° C, MARCA CONDUMEX (CONDUMEX PROTOCOLIZADO)., CAL.  12  EN FASES Y CAL. 12 PARA TIERRA FISICA, CAJAS DE REGISTRO  CUADRADAS, CHALUPAS Y TAPAS DE PVC REFORZADO, CONTACTO QUINZIÑO MX, TAPA DE ALUMINIO, INCLUYE: TRAZO, RANURAS, CONEXION A TIERRA, MATERIALES MENORES, PRUEBAS, DESPERDICIOS, LIMPIEZAS, HERRAMIENTAS, MANO DE OBRA, Y ACARREO DEL MATERIAL AL SITIO DE SU COLOCACION, A CUALQUIER NIVEL.</t>
  </si>
  <si>
    <t>SALIDA ELECTRICA PARA CONTACTO MONOFASICO  DUPLEX POLARIZADO CON PROTECCION DE FALLA A TIERRA (GFCI), OCULTA, CON TUBERIA Y CONEXIONES CONDUIT DE PVC. PESADO DE 13 Y 19 MM. DE DIAMETRO,  CABLE VINANEL THW-LS 600 V. A 75° C, 90° C, MARCA CONDUCTORES MONTERREY, (VIAKON-PROTOCOLIZADO), CABLE VINANEL 21 THW-LS 600 V. A 75° C, 90° C, MARCA CONDUMEX (CONDUMEX PROTOCOLIZADO)., CAL.  12  EN FASES Y CAL. 12 PARA TIERRA FISICA, CAJAS DE REGISTRO  CUADRADAS, CHALUPAS Y TAPAS DE PVC REFORZADO, CONTACTO QUINZIÑO MX, TAPA DE ALUMINIO, INCLUYE: TRAZO, RANURAS, CONEXION A TIERRA, MATERIALES MENORES, PRUEBAS, DESPERDICIOS, LIMPIEZAS, HERRAMIENTAS, MANO DE OBRA, Y ACARREO DEL MATERIAL AL SITIO DE SU COLOCACION, A CUALQUIER NIVEL.</t>
  </si>
  <si>
    <t>SALIDA ELECTRICA PARA  APAGADOR SENCILLO, OCULTA, CON TUBERIA Y CONEXIONES CONDUIT DE PVC TIPO PESADO DE 13 Y 19 MM. DE DIAMETRO, CABLE VINANEL THW-LS 600 V. A 75° C, 90° C, MARCA CONDUCTORES MONTERREY, (VIAKON-PROTOCOLIZADO), CABLE VINANEL 21 THW-LS 600 V. A 75° C, 90° C, MARCA CONDUMEX (CONDUMEX PROTOCOLIZADO). CALIBRE 12, CAJAS CUADRADAS, CHALUPAS Y TAPAS DE PVC, APAGADOR QUINZIÑO, TAPA DE ALUMINIO, INCLUYE: RANURAS, MATERIALES MENORES, PRUEBAS, DESPERDICIOS Y ACARREO DEL MATERIAL AL SITIO DE SU COLOCACION, A CUALQUIER NIVEL.</t>
  </si>
  <si>
    <t>SALIDA ELECTRICA PARA  APAGADOR DOBLE, OCULTA, CON TUBERIA Y CONEXIONES CONDUIT DE PVC TIPO PESADO DE 13 Y 19 MM. DE DIAMETRO, CABLE VINANEL THW-LS 600 V. A 75° C, 90° C, MARCA CONDUCTORES MONTERREY, (VIAKON-PROTOCOLIZADO), CABLE VINANEL 21 THW-LS 600 V. A 75° C, 90° C, MARCA CONDUMEX (CONDUMEX PROTOCOLIZADO). CALIBRE 12, CAJAS CUADRADAS, CHALUPAS Y TAPAS DE PVC, APAGADORES QUINZIÑO, TAPA DE ALUMINIO, INCLUYE: MATERIALES MENORES, PRUEBAS, DESPERDICIOS Y ACARREO DEL MATERIAL AL SITIO DE SU COLOCACION, A CUALQUIER NIVEL.</t>
  </si>
  <si>
    <t>SALIDA ELECTRICA DE FUERZA PARA BOMBA, OCULTA,  CON TUBERIA Y CONEXIONES CONDUIT DE PVC. PESADO DE 13 MM. DE DIAMETRO, CABLE VINANEL THW-LS 600 V. A 75° C, 90° C, MARCA CONDUCTORES MONTERREY, (VIAKON-PROTOCOLIZADO), CABLE VINANEL 21 THW-LS 600 V. A 75° C, 90° C, MARCA CONDUMEX (CONDUMEX PROTOCOLIZADO).  CALIBRE 12 EN FASES Y 12 EN TIERRA FISICA, CAJAS DE REGISTRO  CUADRADAS, CHALUPAS Y TAPAS DE PVC REFORZADO, TAPA DE ALUMINIO, INCLUYE: TRAZO, RANURAS, CONEXION A TIERRA, ACCESORIOS, MATERIALES MENORES Y DE CONSUMO, PRUEBAS, DESPERDICIOS Y ACARREO DEL MATERIAL AL SITIO DE SU COLOCACION, A CUALQUIER NIVEL.</t>
  </si>
  <si>
    <t>SUMINISTRO E INSTALACION DE TABLERO DE ALUMBRADO Y DISTRIBUCION TRIFASICO CAT. NQ-304-AB-100, 3F, 4H, MCA. SQD. CON INTERRUPTOR PRINCIPAL DE 3 X 70 A 100 AMP. (KAL-36070-100), INCLUYE: ELEMENTOS DE  FIJACION, MANO DE OBRA, MATERIALES MENORES, HERRAMIENTA, PRUEBAS, FLETES, Y ACARREO DE LOS MATERIALES AL SITIO DE SU COLOCACION.</t>
  </si>
  <si>
    <t>SUMINISTRO Y COLOCACION DE INTERRUPTOR TERMOMAGNETICO DERIVADO CON 1 POLOS, DE 15-60 AMPERES, MCA. SQUARE D, CAT. QO. INCLUYE: PRUEBAS, MATERIALES MENORES, HERRAMIENTAS, MANO DE OBRA ESPECIALIZADA  Y ACARREO DE MATERIALES AL SITIO DE SU COLOCACION.</t>
  </si>
  <si>
    <t>SUMINISTRO Y COLOCACION DE INTERRUPTOR TERMOMAGNETICO CON 2 POLOS, DE 15-50 AMPERES, MCA. SQUARE D, CAT. QO. INCLUYE: PRUEBAS, FLETES, MATERIALES MENORES Y ACARREO DE MATERIALES AL SITIO DE SU COLOCACION.</t>
  </si>
  <si>
    <t>SUMINISTRO Y COLOCACION DE INTERRUPTOR TERMOMAGNETICO DERIVADO CON 3 POLOS, DE 15-60 AMPERES, MCA. SQUARE D, CAT. QO. INCLUYE: PRUEBAS, MATERIALES MENORES, HERRAMIENTAS, MANO DE OBRA ESPECIALIZADA  Y ACARREO DE MATERIALES AL SITIO DE SU COLOCACION.</t>
  </si>
  <si>
    <t>SUMINISTRO Y COLOCACION DE INTERRUPTOR TERMOMAGNETICO POWERPACT MARCO "H" CON 3 POLOS DE 70-100 AMPERES MCA. SQUARE’D CAT. HDL36070-100 CON GABINETE PARA INTERRUPTORES POWERPACT  DE CAJA MOLDEADA NEMA 1 MCA. SQUARE´D CAT. H150FMX PARA USO EN INTERIOR, INCLUYE: MATERIALES MENORES Y DE FIJACION,  PRUEBAS, HERRAMIENTAS, MANO DE OBRA Y ACARREO DE MATERIALES AL SITIO DE SU COLOCACION.</t>
  </si>
  <si>
    <t>SUMINISTRO E INSTALACION DE INTERRUPTOR DE SEGURIDAD (CUCHILLAS)  SERVICIO INDUSTRIAL CON MECANISMO DE ACCION RAPIDA DE 2 X 30 AMPS, CON GABINETE NEMA-1, MCA. SQUARE D, CAT. D221N,  INCLUYE:  ELEMENTOS DE  FIJACION, CONEXION, PRUEBAS, FUSIBLES, MATERIALES MENORES Y DE CONSUMO, HERRAMIENTAS, LIMPIEZA, MANO DE OBRA Y ACARREOS AL SITIO DE SU INSTALACION.</t>
  </si>
  <si>
    <t>SUMINISTRO Y COLOCACION DE LUMINARIO PARA INTERIORES TIPO SUSPENDER, EMPOTRAR O SOBREPONER EN PLAFON, MCA. CONSTRULITA, CAT. OF443V0B408DA, CON MEDIDAS GENERALES DE 5 X 120 CM., FABRICADA EN LAMINA DE ACERO AL CARBON CON ACABADO EN POLIESTER DE APLICACION ELECTROSTATICA, DIFUSOR DE POLICARBONATO, MODULO LED DE 26-37 WATTS., DRIVER MULTIVOLTAJE 127-277 VOLTS/60HZ, FACTOR DE POTENCIA =0.98, IP40, EFICIENCIA LUMÍNICA DE 128 LMS/W, IRC &gt;80, VIDA ÚTIL 50000 HRS, ANGULO DE APERTURA 100°, TEMPERATURA DE COLOR 4000K,  INCLUYE: MATERIALES DE FIJACION, CONEXIONES, CABLE USO RUDO, LAMPARA, PRUEBAS, COPIA DE CERTIFICACION ANCE, GARANTÍA POR ESCRITO DE 10 AÑOS, NIVELACION, MATERIALES MENORES Y DE CONSUMO, CONEXIONES, DESPERDICIOS, HERRAMIENTAS, ANDAMIOS, MANO DE OBRA, MATERIALES DE FIJACION, LIMPIEZA DEL AREA DE TRABAJO, Y ACARREO DE MATERIALES AL SITIO DE SU COLOCACION. A CUALQUIER ALTURA.</t>
  </si>
  <si>
    <t>SUMINISTRO Y COLOCACION DE LUMINARIA HERMETICO DE SOBREPONER DE 2 X 16 WATTS, MCA. NOVALUX O SIMILAR, MOD. PISCIS, CAT. NVL-PIS-216-LED-P, EN GABINETE DE 1.27 X 0.17 MTS. FABRICADO EN RESINA POLIESTER Y FIBRA DE VIDRIO CON ACABADO A BASE DE PINTURA EN POLVO DE POLIESTER, APLICADA ELECTROSTATICAMENTE Y TERMOENDURECIDA, DIFUSOR DE ACRILICO DE ALTO IMPACTO TRANSPARENTE TERMOFORMADO, CON UNA REFLECTANCIA MINIMA DE 93%, IP-65 DISEÑADA A PRUEBA DE POLVO, VAPORES Y AGUA, PARA OPERAR CON DOS LAMPARA LED LINEAL T8, 16 WATTS CADA UNA, MULTIVOLTAJE 120-277 VOLTS , TEMPERATURA DE COLOR 4000°K, IRC&gt;80,  VIDA UTIL DE 40,000 HRS., 2350 LUMENES TOTALES COMO MINIMO, DRIVER INTEGRADO , LA LUMINARIA (COMPLETA) DEBERA CUMPLIR CON LA NORMA ANCE, INCLUYE: MATERIALES DE FIJACION, LAMPARAS, PRUEBAS, COPIA DE CERTIFICACION ANCE ANEXA EN ELTRAMITE DE LA ESTIMACION, NIVELACION, MATERIALES MENORES Y DE CONSUMO, CONEXIONES, DESPERDICIOS, HERRAMIENTAS, ANDAMIOS, MANO DE OBRA, MATERIALES DE FIJACION, LIMPIEZA DEL AREA DE TRABAJO, Y ACARREO DE MATERIALES AL SITIO DE SU COLOCACION. A CUALQUIER ALTURA.</t>
  </si>
  <si>
    <t>SUMINISTRO E INSTALACION DE LUMINARIA DECORATIVA SOBREPONER, REDONDA DE 12" DE DIÁMETRO, MCA. GENERAL ELECTRIC, SERIE FM, CAT. LED15FM12-W120., PARA OPERAR CON UN PANEL LED DE 15 WATT, 2700 °K, 120 VOLTS, FABRICAD CON POLIMERO TERMOPLASTICO Y PANTALLA DE POLICARBONATO OPALINO, INCLUYE: DESPERDICIOS, MATERIALES  MENORES  DE CONSUMO, HERRAMIENTA, CONEXIONES, MANO DE OBRA,  LIMPIEZA DEL AREA DE TRABAJO, PRUEBAS Y ACARREO AL SITIO DE SU COLOCACION.</t>
  </si>
  <si>
    <t>SALIDA PARA EL SISTEMA DE RED DE VOZ Y/O DATOS, PARA SERVICIO A EQUIPOS DE COMPUTO EN LABORATORIO Y/O TALLER, FORMADA CON TUBERIA CONDUIT DE PVC TIPO PESADO DE 19, 25 Y 32 MM DE DIAM, CAJA REGISTRO GALVANIZADA DE 120 X 120 MM CON TAPA REALZADA EN SALIDAS DE MURO Y/O LOSA, GUIADAS CON ALAMBRE GALVANIZADO CAL NO. 14,  INCLUYE: TRAZO, RANURAS, MATERIALES MENORES Y DE CONSUMO, ELEMENTOS DE  FIJACION, HERRAMIENTAS, PRUEBAS, MANO DE OBRA Y ACARREO DE MATERIALES. (LONGITUD TOMADA DEL REGISTRO TELEFONICO AL SERVICIO-REGISTRO).</t>
  </si>
  <si>
    <t>SUMINISTRO Y TENDIDO DE TUBO CONDUIT DE P.V.C. PESADO, DE 25 MM DIAM. INCLUYE: CONEXIONES, TRAZO, CORTES, AJUSTES, DESPERDICIOS, MATERIALES MENORES, PRUEBAS, HERRAMIENTAS, LIMPIEZA, MANO DE OBRA Y ACARREO AL SITIO DE SU COLOCACION. A CUALQUIER NIVEL.</t>
  </si>
  <si>
    <t>SUMINISTRO Y TENDIDO DE TUBO CONDUIT DE P.V.C. PESADO, DE 32 MM DIAM. INCLUYE: CONEXIONES, TRAZO, CORTES, AJUSTES, DESPERDICIOS, MATERIALES MENORES, PRUEBAS, HERRAMIENTAS, LIMPIEZA, MANO DE OBRA Y ACARREO AL SITIO DE SU COLOCACION. A CUALQUIER NIVEL.</t>
  </si>
  <si>
    <t>SUMINISTRO Y TENDIDO DE TUBO CONDUIT DE P.V.C. PESADO, DE 38 MM DIAM. INCLUYE: CONEXIONES, TRAZO, CORTES, AJUSTES, DESPERDICIOS, MATERIALES MENORES, PRUEBAS, HERRAMIENTAS, LIMPIEZA, MANO DE OBRA Y ACARREO AL SITIO DE SU COLOCACION. A CUALQUIER NIVEL.</t>
  </si>
  <si>
    <t>SUMINISTRO Y COLOCACION DE GABINETE (REGISTRO) TIPO TELEFONICO DE 56 X 28 X 13 CMS., EN CAJA DE LAMINA CON FONDO DE MADERA, INCLUYE: TAPA, MATERIAL DE FIJACION, HERRAMIENTA, LIMPIEZA Y ACARREO DEL MATERIAL AL SITIO DE SU UTILIZACION.</t>
  </si>
  <si>
    <t>SUMINISTRO Y COLOCACION DE REGISTRO TELEFONICO DE 28 X 28 X 13 CMS., EN CAJA DE LAMINA CAL. NO.16 CON FONDO DE MADERA, INCLUYE: PUERTA Y CHAPA MAESTRA, MATERIAL DE FIJACION, HERRAMIENTA, LIMPIEZA Y ACARREO DEL MATERIAL AL SITIO DE SU UTILIZACION.</t>
  </si>
  <si>
    <t>SUMINISTRO Y COLOCACION DE EQUIPO DE AIRE ACONDICONADO TIPO MINISPLIT, PARA UNA CAPACIADA NOMINAL DE 1.50 T.R.,  MARCA MIRAGE, MOD. PLATINUM 18K-220 O SIMILAR, PARA OPERAR A 220 VOLTS. INCLUYE: INTERCONEXION  DE LINES DE LIQUIDO Y SUCCION  A BASE DE TUBERIAS DE COBRE TIPO "L" RIGIDO EN DIFERENTES DIAMETROS, AISLAMIENTO TERMICO DE INSULTUBE O SIMILAR, APLICACION DE SELLADOR EN JUNTAS, CONEXIONES, VALVULAS, SOLDADURAS, INTERCONEXION ELECTRICA CON TUBERIAS CONDUIT GALVANIZADO P.G. ROSCADA Y CABLE VINANEL THW-LS 600 V. A 75° C, 90° C, MARCA CONDUCTORES MONTERREY, (VIAKON-PROTOCOLIZADO), CABLE VINANEL 21 THW-LS 600 V. A 75° C, 90° C, MARCA CONDUMEX (CONDUMEX PROTOCOLIZADO), DREN DE CONDENSADOS CON TUBERIA DE PVC. HIDRAULICO DE 13 MM,  PRUEBAS, CARGA DE REFRIGERNATE,  SOPORTERIA Y ELEMENTOS DE FIJACION,  PASOS EN MURO, LOSA Y/O BOVEDA, RESANE DE LOSAS CON MORTERO CEMENTO ARENA, ENCAMISADO DE TUBERIAS DE REFRIGERANTE CON TUBO DE PVC AL CRUZAR POR LA MURO, LOSA Y/O BOVEDA, MATERIAL MENORES Y DE CONSUMO, FLETES, GARANTIA POR ESCRIPO POR LA EMPRESA CONTRATISTA, LIMPIEZA, HERRAMIENTAS Y MANO DE OBRA ESPECIALIZADA, ELEVACIONES A CUALQUIER NIVEL.</t>
  </si>
  <si>
    <t>SUMINISTRO Y COLOCACION DE EQUIPO DE AIRE ACONDICONADO TIPO MINISPLIT, PARA UNA CAPACIADA NOMINAL DE 1.00 T.R.,  MARCA MIRAGE, MOD. PLATINUM 12K-220 O SIMILAR, PARA OPERAR A 220 VOLTS /3F/60C. INCLUYE: INTERCONEXION  DE LINES DE LIQUIDO Y SUCCION  A BASE DE TUBERIAS DE COBRE TIPO "L" RIGIDO EN DIFERENTES DIAMETROS, AISLAMIENTO TERMICO DE INSULTUBE O SIMILAR, APLICACION DE SELLADOR EN JUNTAS, CONEXIONES, VALVULAS, SOLDADURAS, INTERCONEXION ELECTRICA CON TUBERIAS CONDUIT GALVANIZADO P.G. ROSCADA Y CABLE VINANEL THW-LS 600 V. A 75° C, 90° C, MARCA CONDUCTORES MONTERREY, (VIAKON-PROTOCOLIZADO), CABLE VINANEL 21 THW-LS 600 V. A 75° C, 90° C, MARCA CONDUMEX (CONDUMEX PROTOCOLIZADO), DREN DE CONDENSADOS CON TUBERIA DE PVC. HIDRAULICO DE 13 MM,  PRUEBAS, CARGA DE REFRIGERNATE,  SOPORTERIA Y ELEMENTOS DE FIJACION,  PASOS EN MURO, LOSA Y/O BOVEDA, RESANE DE LOSAS CON MORTERO CEMENTO ARENA, ENCAMISADO DE TUBERIAS DE REFRIGERANTE CON TUBO DE PVC AL CRUZAR POR LA MURO, LOSA Y/O BOVEDA, MATERIAL MENORES Y DE CONSUMO, FLETES, GARANTIA POR ESCRIPO POR LA EMPRESA CONTRATISTA, LIMPIEZA, HERRAMIENTAS Y MANO DE OBRA ESPECIALIZADA, ELEVACIONES A CUALQUIER NIVEL.</t>
  </si>
  <si>
    <t>SUMINISTRO Y COLOCACION DE EQUIPO DE AIRE ACONDICONADO TIPO MINISPLIT DE PARED, SOLO FRIO,  CON UNA CAPACIADA NOMINAL DE 2 T.R.,  MARCA MIRAGE, MOD. X2, O SIMILAR  PARA OPERAR A 220 VOLTS /3F/60C. INCLUYE: INTERCONEXION  DE LINES DE LIQUIDO Y SUCCION  A BASE DE TUBERIAS DE COBRE TIPO "L" RIGIDO EN DIFERENTES DIAMETROS, AISLAMIENTO TERMICO DE INSULTUBE O SIMILAR, APLICACION DE SELLADOR EN JUNTAS, CONEXIONES, VALVULAS, SOLDADURAS, INTERCONEXION ELECTRICA CON TUBERIAS CONDUIT GALVANIZADO P.G. ROSCADA Y CABLE VINANEL THW-LS 600 V. A 75° C, 90° C, MARCA CONDUCTORES MONTERREY, (VIAKON-PROTOCOLIZADO), CABLE VINANEL 21 THW-LS 600 V. A 75° C, 90° C, MARCA CONDUMEX (CONDUMEX PROTOCOLIZADO), DREN DE CONDENSADOS CON TUBERIA DE PVC. HIDRAULICO DE 13 MM,  PRUEBAS, CARGA DE REFRIGERNATE,  SOPORTERIA Y ELEMENTOS DE FIJACION,  PASOS EN MURO, LOSA Y/O BOVEDA, RESANE DE LOSAS CON MORTERO CEMENTO ARENA, ENCAMISADO DE TUBERIAS DE REFRIGERANTE CON TUBO DE PVC AL CRUZAR POR LA MURO, LOSA Y/O BOVEDA, MATERIAL MENORES Y DE CONSUMO, FLETES, GARANTIA POR ESCRIPO POR LA EMPRESA CONTRATISTA, LIMPIEZA, HERRAMIENTAS Y MANO DE OBRA ESPECIALIZADA, ELEVACIONES A CUALQUIER NIVEL.</t>
  </si>
  <si>
    <t>SALIDA HIDRAULICA DE AGUA FRIA Y/O CALIENTE, PARA ALIMENTACION A MUEBLE SANITARIO, CONSISTENTE EN TUBERIA Y CONEXIONES DE CPVC DE 1/2" A 1 1/4" DE DIAMETRO, INCLUYE: TRAZO, RANURAS, CAMARAS CONTRA GOLPE DE ARIETE, CONEXIONES, ( COPLES, CODOS, TAPONES, TEES, YEES, REDUCCIONES, ETC),  VALVULAS, TUERCAS UNION EN CUADROS DE VALVULAS, MATERIALES MENORES Y DE CONSUMO, PEGAMENTOS, ELEMENTOS DE FIJACION, DESPERDICIOS,  HERRAMIENTAS, LIMPIEZA, MANO DE OBRA, PRUEBAS HIDROSTATICAS, FLETES Y ACARREO DE LOS MATERIALES AL SITIO DE SU INSTALACION. (EN CUALQUIER NIVEL)</t>
  </si>
  <si>
    <t xml:space="preserve">SALIDA SANITARIA A MUEBLE, CONSISTENTE EN TUBERIA Y CONEXIONES DE PVC DE 2" Y 4" DE DIAMETRO, INCLUYE: DESPERDICIO DE TUBERIA, LINEA DE VENTILACION (DESFOGUE),  COPLES, CODOS, TEES, YEES, REDUCCIONES, REGISTRO SANITARIO, MATERIALES MENORES, FLETES Y ACARREO DE LOS MATERIALES AL SITIO DE SU INSTALACION Y PRUEBAS.
</t>
  </si>
  <si>
    <t>SUCCION PARA LLENADO DE HIDRONEUMATICO A BASE DE TUBERIA DE COBRE DE 1 1/2", DESDE LA CISTERNA HASTA EL EQUIPO DE BOMBEO, (DE ACUERDO A GUIAS DE INSTALACION PROPORCIONADAS) CONSIDERANDO UNA DISTANCIA PROMEDIO DE 10 MTS. DESDE LA UBICACION DE LA CISTERNA AL EQUIPO HIDRONEUMATICO,  INCLUYE: TRAZO, EXCAVACIONES, RELLENOS,  ENCOFRACO CON CONCRETO F'C=100 KG/CM2, LINEAS DE SUCCION, PICHANCHA DE 1 1/2", MATERIALES MENORES, DESPERDICIOS, CONEXIONES, PRUEBAS, LIMPIEZA,  Y ACARREO DE TODOS LOS MATERIALES AL SITIO DE SU UTILIZACION.</t>
  </si>
  <si>
    <t>PDA</t>
  </si>
  <si>
    <t>SUMINISTRO Y COLOCACION DE VALVULA DE FLOTADOR ALTA PRESION DE 19 MM  DE DIAM., CON BOLA DE COBRE DE 6" DE DIAM. INC.: MATERIALES MENORES, PRUEBAS Y ACARREO DE MATERIALES AL SITIO DE SU COLOCACION.</t>
  </si>
  <si>
    <t>SUMINISTRO E INSTALACION DE VALVULA DE COMPUERTA, MCA URREA FIG. 83 DE 19 MM DE DIAMETRO, EXTREMOS INTERIORES ROSCADOS  INCLUYE: MATERIALES MENORES Y DE CONSUMO, PRUEBAS, HERRAMIENTAS, LIMPIEZA, MANO DE OBRA Y ACARREO DE MATERIALES AL SITIO DE  SU COLOCACION.</t>
  </si>
  <si>
    <t>SUMINISTRO Y COLOCACION DE COLADERA PARA PISO DE UNA BOCA CON ROSCA INTERIOR 2” DE DIAMETRO,  MARCA URREA, CODIGO 124, FABRICADA EN FIERRO VACIADO, REJILLA REDONDA REMOVIBLE DE ACERO INOXIDABLE Y CESPOL INTERNO PARA SELLO HIDRAULICO,   INCLUYE: CONEXIONES, NIVELACION, MATERIALES MENORES Y DE CONSUMO, PRUEBAS, HERRAMIENTAS, MANO DE OBRA Y ACARREOS AL SITIO DE SU COLOCACION.</t>
  </si>
  <si>
    <t>REGISTRO HIDRAULICO DE 0.30 X 0.30 X 0.50 M, CON MURO DE LADRILLO DE LAMA 5.5 X 11.0 X 22.0 CM, ASENTADO CON MORTERO CEMENTO-ARENA 1:3, A SOGA, APLANADO CON MORTERO CEMENTO-ARENA DE RIO 1:3,  Y PISO DE CONCRETO ACABADO PULIDO. INCLUYE: TRAZO, EXCAVACIONES, NIVELACION, RELLENO CON MATERIAL PRODUCTO DE EXCAVACION, RETIRO DE MATERIAL EXCEDENTE FUERA DE LA OBRA, TAPA DE CONCRETO F'C=200 KG/CM2, MARCO Y CONTRAMARCO DE ANGULO DE 1 1/2" X 1/8", MATERIALES, DESPERDICIOS, HERRAMIENTAS, MANO DE OBRA, LIMPIEZA, RETIRO DE MATERIAL PRODUCTO DE EXCAVACION FUERA DE LA OBRA Y ACARREO DE MATERIALES AL SITIO DE SU UTILIZACION.</t>
  </si>
  <si>
    <t>REGISTRO SANITARIO DE 0.60 X 0.60 X 0.80 M, CON MURO DE LADRILLO DE LAMA DE 5.5 X 11.0 X 22.0 CM, ASENTADO CON MORTERO CEMENTO-ARENA 1:3, APLANADO CON MORTERO CEMENTO-ARENA DE RIO 1:3, INCLUYE: TRAZO, EXCAVACIONES, NIVELACION, RELLENO CON MATERIAL PRODUCTO DE EXCAVACION, RETIRO DE MATERIAL EXCEDENTE FUERA DE LA OBRA, TAPA DE CONCRETO F'C=200 KG/CM2, MARCO Y CONTRAMARCO DE ANGULO DE 1 1/2" X 1/8", MATERIALES, DESPERDICIOS, HERRAMIENTAS, MANO DE OBRA, LIMPIEZA, RETIRO DE MATERIAL PRODUCTO DE EXCAVACION FUERA DE LA OBRA Y ACARREO DE MATERIALES AL SITIO DE SU UTILIZACION.</t>
  </si>
  <si>
    <t>SUMINISTRO E INSTALACION DE CISTERNA PREFABRICADA DE CONCRETO F`C=250 KG/CM2, ARMADA CON ACERO DE REFUERZO F`Y= 5000 KG/CM2, PARA UNA CAPACIDAD DE 5,000 LTS. APROXIMADAMENTE, INCLUYE: FLETE, GRUA, TRAZO, LIMPIEZA, EXCAVACIONES EN MATERIAL TIPO "A" Y/O "B",  NIVELACION, AFINE, CONFORMACION DEL TERRENO RESULTANTE, RELLENOS, BROCAL, TAPA METALICA DE FO.FO. PARA REGISTRO, AGUA PARA LLENADO DE CISTERNA DURANTE EL RELLENO, DESPERDICIOS, PRUEBAS, EQUIPO, GARANTIA POR ESCRITO DE POR LO MENOS DE 5 AÑO,  HERRAMIENTA, MANO DE OBRA Y RETIRO DE MATERIAL SOBRANTE PRODUCTO DE EXCAVACION FUERA DE LA OBRA.</t>
  </si>
  <si>
    <t>FABRICACION, SUMINISTRO E INSTALACION DE ENCIMERA O MESETA CON LAVABO INTEGRADO ELABORADO A BASE DE PLACA SOLIDA DE MINERALES Y ACRILICOS POLIMERICOS PUROS (CORIAN) DE ½" DE ESPESOR, CON UN ANCHO DE 55 CM X 20 CM ALTURA., CON CANAL DE ESCURRIMIENTOS REGISTRABLE MEDIANTE REJILLA REMOVIBLE DE ACERO INOXIDABLE., EN COLOR INDICADO POR LA SUPERVISION, AJUSTES EN OBRA, INCLUYE: TRAZO, CORTES, AJUSTES, ADHESIVO PARA UNION Y SELLADO DE JUNTAS, SOPORTERIA A BASE DE MENSULAS DE PERFILES ESTRUCTURALES (PTR), CONTRA CANASTAS DE ACERO INOXIDABLE MCA. URREA FIG. 3812,  CESPOL DE LATON CROMADO MARCA URREA FIG. 206SC, TALADROS PARA LLAVES Y DESAGUES, EMPAQUES CHUPON DE 2", DESPERDICIOS, NIVELACION, REMATES, ZOCLO 10 CMS, FALDON 20 CMS., HERRAMIENTAS, MANO DE OBRA, LIMPIEZA Y ACARREO DE MATERIAL AL SITIO DE SU UTILIZACION, EN CUALQUIER NIVEL.</t>
  </si>
  <si>
    <t>SUMINISTRO E INSTALACIÓN DE BARRA RECTA DE APOYO VERTICAL PARA DISCAPACITADOS FABRICADA CON PERFIL TUBULAR REDONDO, DE ACERO INOXIDABLE CAL.18, TIPO 304, ACABADO PULIDO, DE 1 1/4 (3.8 CM) DE DIÁMETRO Y 70 CM DE LONGITUD, MCA. SANILOCK, HELVEX O SIMILAR, INCLUYE: CHAPETONES, ACCESORIOS Y MATERIALES DE FIJACION, HERRAMIENTAS, MANO DE OBRA, EQUIPO, NIVELACIÓN, LIMPIEZA DEL ÁREA DE TRABAJO Y ACARREOS.</t>
  </si>
  <si>
    <t>SUMINISTRO Y COLOCACION DE BARRA DE APOYO PARA DISCAPACITADOS DE ACERO INOXIDABLE PARA W.C. MOD. 7386-0 (1045) DE SANILOCK O SIMILAR CON CHAPETON, FIJADO A MURO. INCLUYE: ACCESORIOS Y MATERIALES DE FIJACION.</t>
  </si>
  <si>
    <t>SUMINISTRO E INSTALACION DE INODORO CON TANQUE BAJO, MODELO CADET PRO RH EL, COLOR BLANCO, MARCA AMERICAN STANDARD O SIMILAR, INCLUYE: ASIENTO DE PLASTICO, LLAVE ANGULAR FIG. 401, MANGUERA FLEXIBLE COFLEX, TANQUE, ACCESORIOS DE BRONCE PARA EL TANQUE BAJO, MATERIALES MENORES Y DE CONSUMO, ELEMENTOS DE FIJACION, LIMPIEZA, CUELLO DE CERA CON GUIA, PRUEBAS, HERRAMIENTAS, MANO DE OBRA Y ACARREO DE MATERIALES AL SITIO DE SU COLOCACION.</t>
  </si>
  <si>
    <t>SUMINISTRO E INSTALACION DE INODORO PARA FLUXOMETRO, MODELO OLIMPICO FLUX, COLOR BLANCO, MARCA AMERICAN STANDARD, INCLUYE: ASIENTO DE PLASTICO, MATERIALES MENORES Y DE CONSUMO, ELEMENTOS DE FIJACION, LIMPIEZA, CUELLO DE CERA CON GUIA, PRUEBAS, HERRAMIENTAS, MANO DE OBRA Y ACARREO DE MATERIALES AL SITIO DE SU COLOCACION.</t>
  </si>
  <si>
    <t>SUMINISTRO Y COLOCACION DE MINGITORIO PARA FLUXOMETRO, COLOR BLANCO, MCA. AMERICAN STANDARD, MODELO NIAGARA, O SIMILAR CON CESPOL INTEGRAL, INCLUYE: MATERIALES MENORES, HERRAMIENTAS, ELEMENTOS DE FIJACION, NIVELACION, PRUEBAS, MANO DE OBRA Y ACARREO DE MATERIALES AL SITIO DE SU COLOCACION.</t>
  </si>
  <si>
    <t>SUMINISTRO Y COLOCACION DE LAVABO DE PEDESTAL, BLANCO, MARCA AMERICAN STANDARD. MOD. HABITAT, INCLUYE: PEDESTAL,  LLAVE ANGULAR FIG. 401, CESPOL CROMADO, LLAVE INDIVIDUAL MCA. URREA, FIG. 242, CUBRETALADROS, MATERIALES MENORES, MANO DE OBRA CALIFICADA HERRAMIENTA Y EQUIPO, PRUEBAS, ACARREO DE MATERIALES AL SITIO DE SU COLOCACION Y TODO LO NECESARIO PARA SU CORRECTA EJECUCION.</t>
  </si>
  <si>
    <t>SUMINISTRO Y COLOCACION DE VERTEDERO DE ACERO INOXIDABLE CAL. 18, TIPO 304 18/10, DE 40 X 40 X 26 M.,  INCLUYE: LLAVE DE CHORRO CROMADA FIG. 18-L, CHAPETON CROMADO, CONTRA CANASTA MCA. URREA FIG. 3801, MATERIALES MENORES Y DE CONSUMO, NIVELACION, SELLADO PERIMETRAL, PRUEBAS, HERRAMIENTAS, LIMPIEZA, MANO DE OBRA Y ACARREO AL SITIO DE SU COLOCACION.</t>
  </si>
  <si>
    <t>SUMINISTRO E INSTALACION DE LLAVE INDIVIDUAL TEMPORIZADORA, CROMADA PARA OVALIN Y/O LAVABO, DE PARED MARCA URREA FIGURA  25.2518.21, LARGA, INCLUYE: MATERIALES MENORES Y DE CONSUMO, PRUEBAS, HERRAMIENTA, LIMPIEZA, MANO DE OBRA Y ACARREOS AL SITIO DE SU COLOCACION</t>
  </si>
  <si>
    <t>SUMINISTRO E INSTALACION DE  LLAVE MEZCLADORA, MONOMANDO  SENCILLO PARA FREGADOR MARCA URREA,  LINEA DISEÑO,  CODIGO 9480, ACABADO CROMADO,  INCLUYE: ELEMENTOS DE FIJACION,  LLAVES ANGULARES FIG. 401, MANGUERAS FLEXIBLES URREA, MATERIALES MENORES Y DE CONSUMO, HERRAMIENTAS, LIMPIEZA, PRUEBAS, MANO DE OBRA Y ACARREO DE MATERIALES AL SITIO DE SU COLOCACION.</t>
  </si>
  <si>
    <t>SUMINISTRO Y COLOCACION DE FLUXOMETRO PARA W.C. DE PALANCA, MARCA HELVEX MODELO 110/32 O SIMILAR, INCLUYE: MATERIALES MENORES, PRUEBAS Y ACARREO DE MATERIALES AL SITIO DE SU COLOCACION, A CUALQUIER NIVEL.</t>
  </si>
  <si>
    <t>SUMINISTRO Y COLOCACION DE FLUXOMETRO PARA MINGITORIO DE MANIJA MARCA HELVEX MODELO 185/19 O SIMILAR, INCLUYE: MATERIALES MENORES, PRUEBAS Y ACARREO DE MATERIALES AL SITIO DE SU COLOCACION, A CUALQUIER NIVEL.</t>
  </si>
  <si>
    <t>SUMINISTRO Y COLOCACION DE BOMBA PRESURIZADORA LINEAL MULTIETAPAS, MARCA EVANS, MODELO SEP-SXH075, SUCCIÓN Y DESCARGA 1 " X 1 ", CARCASA CONSTRUIDA EN ACERO INOXIDABLE, IMPULSOR DE ACERO INOXIDABLE, SELLO MECANICO DE CERAMICA/CARBON/ACERO INOXIDABLE, ACOPLADA DIRECTAMENTE A MOTOR ELECTRICO MONOFASICO DE 0.75 HP, 1 FASE, 110 VOLTS, A 3450 RPM, INCLUYE: INTERRUPTOR DE PRESION, CONEXIONES ELECTRICAS E HIDRAULICAS, MATERIALES MENORES Y DE CONSUMO, PRUEBAS, HERRAMIENTAS, LIMPIEZA, GARANTIA POR ESCRITO Y MANO DE OBRA ESPECIALIZADA.</t>
  </si>
  <si>
    <t xml:space="preserve">SUMINISTRO Y COLOCACION DE DISPENSADOR DE TOALLAS EN ROLLO, MARCA JOFEL, COLOR TRANSPARENTE, CLAVE PT61010, INCLUYE: ACCESORIOS DE FIJACION, MATERIALES MENORES, MANO DE OBRA Y HERRAMIENTA.
</t>
  </si>
  <si>
    <t>SUMINISTRO Y COLOCACION DE JABONERA DE ACERO INOXIDABLE MOD. AC54000 DE 1.00 LT. MARCA JOFEL, INCLUYE: ACCESORIOS DE FIJACION, MATERIALES MENORES, MANO DE OBRA Y HERRAMIENTA</t>
  </si>
  <si>
    <t>SUMINISTRO Y COLOCACION DE DESPACHADOR HIGIENICO SANITARIO MARCA JOFEL MODELO AZUR MAXI. MOD. PH52001, INCLUYE: ROLLO DE PAPEL SANITARIO, MANO DE OBRA, HERRAMIENTA, MATERIALES DE FIJACION Y ACARREOS DENTRO Y FUERA DE LA OBRA.</t>
  </si>
  <si>
    <t>M</t>
  </si>
  <si>
    <t>PRELIMINARES</t>
  </si>
  <si>
    <t>A3</t>
  </si>
  <si>
    <t>ESTRUCTURA</t>
  </si>
  <si>
    <t>A4</t>
  </si>
  <si>
    <t>RECUBRIMIENTOS</t>
  </si>
  <si>
    <t>A5</t>
  </si>
  <si>
    <t>VERTEDERO</t>
  </si>
  <si>
    <t>A6</t>
  </si>
  <si>
    <t>ACABADOS</t>
  </si>
  <si>
    <t>A7</t>
  </si>
  <si>
    <t>HERRERIA Y ALUMINIO</t>
  </si>
  <si>
    <t>A8</t>
  </si>
  <si>
    <t>VOZ Y DATOS</t>
  </si>
  <si>
    <t>A9</t>
  </si>
  <si>
    <t>A10</t>
  </si>
  <si>
    <t>AIRE ACONDICIONADO</t>
  </si>
  <si>
    <t>A11</t>
  </si>
  <si>
    <t>INSTALACION HIDROSANITARIA</t>
  </si>
  <si>
    <t>A12</t>
  </si>
  <si>
    <t>BAÑOS</t>
  </si>
  <si>
    <t>A3.1</t>
  </si>
  <si>
    <t>ESTRUCTURA METALICA</t>
  </si>
  <si>
    <t>A3.2</t>
  </si>
  <si>
    <t>A3.3</t>
  </si>
  <si>
    <t>LOSA</t>
  </si>
  <si>
    <t>A4.1</t>
  </si>
  <si>
    <t>MUROS</t>
  </si>
  <si>
    <t>A4.2</t>
  </si>
  <si>
    <t>PISOS</t>
  </si>
  <si>
    <t>A6.1</t>
  </si>
  <si>
    <t>CARPINTERIA</t>
  </si>
  <si>
    <t>A6.2</t>
  </si>
  <si>
    <t>PINTURA</t>
  </si>
  <si>
    <t>A6.3</t>
  </si>
  <si>
    <t>LIMPIEZA</t>
  </si>
  <si>
    <t>A8.1</t>
  </si>
  <si>
    <t>SALIDAS</t>
  </si>
  <si>
    <t>A8.2</t>
  </si>
  <si>
    <t>ALUMBRADO PUBLICO</t>
  </si>
  <si>
    <t>CIMENTACIÓN Y DESPLANTE</t>
  </si>
  <si>
    <t>ESTRUCTURA EN MUROS</t>
  </si>
  <si>
    <t>INSTALACIÓN ELÉCTRICA</t>
  </si>
  <si>
    <t>LIMPIEZA DE PISOS DE CONCRETO CON AGUA Y ACIDO MURIATICO AL 10%. INCLUYE: ACARREO DE MATERIALES AL SITIO DE SU UTILIZACION, MANO DE OBRA Y HERRAMIENTA.</t>
  </si>
  <si>
    <t>LIMPIEZA EN PISO DE CERAMICA, CON AGUA Y JABON.  INCLUYE: ACARREO DE MATERIALES AL SITIO DE SU UTILIZACION, MANO DE OBRA Y HERRAMIENTA.</t>
  </si>
  <si>
    <t>LIMPIEZA DE RECUBRIMIENTOS VIDRIADOS EN MUROS, CON JABON, AGUA Y ACIDO MURIATICO AL 10 %.  INCLUYE: ACARREO DE MATERIALES AL SITIO DE SU UTILIZACION, MANO DE OBRA Y HERRAMIENTA.</t>
  </si>
  <si>
    <t>LIMPIEZA DE VIDRIOS CON AGUA Y JABON, 2 CARAS.  INCLUYE: ACARREO DE MATERIALES AL SITIO DE SU UTILIZACION, MANO DE OBRA Y HERRAMIENTA.</t>
  </si>
  <si>
    <t>LIMPIEZA DE MUEBLES DE BAÑO, CON AGUA Y JABON.  INCLUYE: ACARREO DE MATERIALES AL SITIO DE SU UTILIZACION, MANO DE OBRA Y HERRAMIENTA.</t>
  </si>
  <si>
    <t>EDIFICIO DE ADMINISTRACIÓN</t>
  </si>
  <si>
    <t>HR</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</si>
</sst>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7" formatCode="&quot;$&quot;#,##0.00;\-&quot;$&quot;#,##0.00"/>
    <numFmt numFmtId="164" formatCode="_-[$€-2]* #,##0.00_-;\-[$€-2]* #,##0.00_-;_-[$€-2]* \-??_-"/>
    <numFmt numFmtId="165" formatCode="_-&quot;$&quot;* #,##0.00_-;&quot;-$&quot;* #,##0.00_-;_-&quot;$&quot;* \-??_-;_-@_-"/>
    <numFmt numFmtId="166" formatCode="&quot;$&quot;#,##0.00;[Red]&quot;-$&quot;#,##0.00"/>
    <numFmt numFmtId="167" formatCode="#,##0.0000"/>
    <numFmt numFmtId="168" formatCode="&quot;SIOP-&quot;000"/>
    <numFmt numFmtId="169" formatCode="&quot;$&quot;#,##0.00"/>
    <numFmt numFmtId="170" formatCode="0.000"/>
  </numFmts>
  <fonts count="22">
    <font>
      <sz val="11"/>
      <color rgb="FF000000"/>
      <name val="Calibri"/>
      <family val="2"/>
      <charset val="134"/>
    </font>
    <font>
      <sz val="11"/>
      <color theme="1"/>
      <name val="Calibri"/>
      <family val="2"/>
      <scheme val="minor"/>
    </font>
    <font>
      <sz val="11"/>
      <name val="Calibri"/>
      <family val="2"/>
    </font>
    <font>
      <sz val="10"/>
      <name val="Calibri"/>
      <family val="2"/>
    </font>
    <font>
      <sz val="8"/>
      <name val="Arial"/>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1"/>
      <color rgb="FF000000"/>
      <name val="Calibri"/>
      <family val="2"/>
    </font>
    <font>
      <sz val="8"/>
      <color rgb="FF000000"/>
      <name val="Arial"/>
      <family val="2"/>
    </font>
    <font>
      <b/>
      <sz val="10"/>
      <color rgb="FF006600"/>
      <name val="Calibri"/>
      <family val="2"/>
    </font>
    <font>
      <b/>
      <sz val="10"/>
      <color rgb="FF0000CC"/>
      <name val="Calibri"/>
      <family val="2"/>
      <scheme val="minor"/>
    </font>
    <font>
      <b/>
      <sz val="10"/>
      <color rgb="FF0000CC"/>
      <name val="Calibri"/>
      <family val="2"/>
    </font>
    <font>
      <sz val="10"/>
      <name val="Arial"/>
      <family val="2"/>
    </font>
    <font>
      <sz val="11"/>
      <color theme="0"/>
      <name val="Calibri"/>
      <family val="2"/>
      <scheme val="minor"/>
    </font>
    <font>
      <b/>
      <sz val="12"/>
      <name val="Calibri"/>
      <family val="2"/>
      <scheme val="minor"/>
    </font>
    <font>
      <b/>
      <sz val="10"/>
      <name val="Calibri"/>
      <family val="2"/>
      <scheme val="minor"/>
    </font>
    <font>
      <sz val="11"/>
      <color rgb="FF0000CC"/>
      <name val="Calibri"/>
      <family val="2"/>
    </font>
    <font>
      <sz val="11"/>
      <color rgb="FF000000"/>
      <name val="Calibri"/>
      <family val="2"/>
      <charset val="134"/>
    </font>
  </fonts>
  <fills count="4">
    <fill>
      <patternFill patternType="none"/>
    </fill>
    <fill>
      <patternFill patternType="gray125"/>
    </fill>
    <fill>
      <patternFill patternType="solid">
        <fgColor rgb="FF369443"/>
        <bgColor indexed="64"/>
      </patternFill>
    </fill>
    <fill>
      <patternFill patternType="solid">
        <fgColor theme="0" tint="-0.24991607409894101"/>
        <bgColor indexed="64"/>
      </patternFill>
    </fill>
  </fills>
  <borders count="14">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rgb="FF333F48"/>
      </left>
      <right/>
      <top style="medium">
        <color rgb="FF333F48"/>
      </top>
      <bottom style="medium">
        <color rgb="FF333F48"/>
      </bottom>
      <diagonal/>
    </border>
    <border>
      <left/>
      <right/>
      <top style="medium">
        <color rgb="FF333F48"/>
      </top>
      <bottom style="medium">
        <color rgb="FF333F48"/>
      </bottom>
      <diagonal/>
    </border>
    <border>
      <left/>
      <right style="thin">
        <color rgb="FF333F48"/>
      </right>
      <top style="medium">
        <color rgb="FF333F48"/>
      </top>
      <bottom style="medium">
        <color rgb="FF333F48"/>
      </bottom>
      <diagonal/>
    </border>
    <border>
      <left style="medium">
        <color auto="1"/>
      </left>
      <right/>
      <top/>
      <bottom style="medium">
        <color auto="1"/>
      </bottom>
      <diagonal/>
    </border>
    <border>
      <left/>
      <right/>
      <top/>
      <bottom style="medium">
        <color auto="1"/>
      </bottom>
      <diagonal/>
    </border>
  </borders>
  <cellStyleXfs count="18">
    <xf numFmtId="0" fontId="0" fillId="0" borderId="0"/>
    <xf numFmtId="165" fontId="21" fillId="0" borderId="0" applyBorder="0" applyProtection="0"/>
    <xf numFmtId="0" fontId="16" fillId="0" borderId="0"/>
    <xf numFmtId="0" fontId="21" fillId="0" borderId="0"/>
    <xf numFmtId="165" fontId="21" fillId="0" borderId="0" applyBorder="0" applyProtection="0"/>
    <xf numFmtId="0" fontId="16" fillId="0" borderId="0"/>
    <xf numFmtId="0" fontId="16" fillId="0" borderId="0"/>
    <xf numFmtId="0" fontId="16" fillId="0" borderId="0"/>
    <xf numFmtId="164" fontId="16" fillId="0" borderId="0"/>
    <xf numFmtId="0" fontId="16" fillId="0" borderId="0"/>
    <xf numFmtId="0" fontId="16" fillId="0" borderId="0"/>
    <xf numFmtId="0" fontId="16" fillId="0" borderId="0"/>
    <xf numFmtId="165" fontId="21" fillId="0" borderId="0" applyBorder="0" applyProtection="0"/>
    <xf numFmtId="165" fontId="21" fillId="0" borderId="0" applyBorder="0" applyProtection="0"/>
    <xf numFmtId="0" fontId="16" fillId="0" borderId="0"/>
    <xf numFmtId="0" fontId="21" fillId="0" borderId="0"/>
    <xf numFmtId="0" fontId="1" fillId="0" borderId="0"/>
    <xf numFmtId="0" fontId="1" fillId="0" borderId="0"/>
  </cellStyleXfs>
  <cellXfs count="109">
    <xf numFmtId="0" fontId="0" fillId="0" borderId="0" xfId="0"/>
    <xf numFmtId="0" fontId="2" fillId="0" borderId="0" xfId="11" applyFont="1" applyAlignment="1">
      <alignment vertical="top"/>
    </xf>
    <xf numFmtId="0" fontId="3" fillId="0" borderId="0" xfId="11" applyFont="1" applyAlignment="1">
      <alignment vertical="top"/>
    </xf>
    <xf numFmtId="0" fontId="2" fillId="0" borderId="0" xfId="5" applyFont="1" applyAlignment="1">
      <alignment horizontal="center" vertical="center"/>
    </xf>
    <xf numFmtId="0" fontId="4" fillId="0" borderId="0" xfId="11" applyFont="1" applyAlignment="1">
      <alignment vertical="top"/>
    </xf>
    <xf numFmtId="0" fontId="0" fillId="0" borderId="0" xfId="0" applyAlignment="1">
      <alignment horizontal="left"/>
    </xf>
    <xf numFmtId="0" fontId="0" fillId="0" borderId="0" xfId="0" applyAlignment="1">
      <alignment horizontal="justify"/>
    </xf>
    <xf numFmtId="0" fontId="0" fillId="0" borderId="0" xfId="0" applyAlignment="1">
      <alignment wrapText="1"/>
    </xf>
    <xf numFmtId="0" fontId="2" fillId="0" borderId="1" xfId="11" applyFont="1" applyBorder="1" applyAlignment="1">
      <alignment horizontal="left" vertical="top"/>
    </xf>
    <xf numFmtId="0" fontId="6" fillId="0" borderId="1" xfId="11" applyFont="1" applyBorder="1" applyAlignment="1">
      <alignment horizontal="justify" vertical="top"/>
    </xf>
    <xf numFmtId="0" fontId="2" fillId="0" borderId="2" xfId="11" applyFont="1" applyBorder="1" applyAlignment="1">
      <alignment horizontal="left" vertical="top"/>
    </xf>
    <xf numFmtId="0" fontId="6" fillId="0" borderId="2" xfId="11" applyFont="1" applyBorder="1" applyAlignment="1">
      <alignment horizontal="justify" vertical="top" wrapText="1"/>
    </xf>
    <xf numFmtId="0" fontId="6" fillId="0" borderId="3" xfId="11" applyFont="1" applyBorder="1" applyAlignment="1">
      <alignment horizontal="center" vertical="top"/>
    </xf>
    <xf numFmtId="0" fontId="6" fillId="0" borderId="0" xfId="11" applyFont="1" applyAlignment="1">
      <alignment horizontal="center" vertical="top"/>
    </xf>
    <xf numFmtId="0" fontId="6" fillId="0" borderId="4" xfId="11" applyFont="1" applyBorder="1" applyAlignment="1">
      <alignment horizontal="center" vertical="top" wrapText="1"/>
    </xf>
    <xf numFmtId="0" fontId="7" fillId="0" borderId="0" xfId="11" applyFont="1" applyAlignment="1">
      <alignment horizontal="justify" vertical="top" wrapText="1"/>
    </xf>
    <xf numFmtId="0" fontId="6" fillId="0" borderId="5" xfId="11" applyFont="1" applyBorder="1" applyAlignment="1">
      <alignment horizontal="justify" vertical="top"/>
    </xf>
    <xf numFmtId="14" fontId="2" fillId="0" borderId="6" xfId="11" applyNumberFormat="1" applyFont="1" applyBorder="1" applyAlignment="1">
      <alignment horizontal="left" vertical="top" wrapText="1"/>
    </xf>
    <xf numFmtId="14" fontId="2" fillId="0" borderId="4" xfId="11" applyNumberFormat="1" applyFont="1" applyBorder="1" applyAlignment="1">
      <alignment horizontal="left" vertical="top" wrapText="1"/>
    </xf>
    <xf numFmtId="0" fontId="2" fillId="0" borderId="4" xfId="11" applyFont="1" applyBorder="1" applyAlignment="1">
      <alignment horizontal="left" vertical="top" wrapText="1"/>
    </xf>
    <xf numFmtId="14" fontId="2" fillId="0" borderId="7" xfId="11" applyNumberFormat="1" applyFont="1" applyBorder="1" applyAlignment="1">
      <alignment horizontal="left" vertical="top" wrapText="1"/>
    </xf>
    <xf numFmtId="0" fontId="7" fillId="0" borderId="1" xfId="11" applyFont="1" applyBorder="1" applyAlignment="1">
      <alignment horizontal="center" vertical="top"/>
    </xf>
    <xf numFmtId="0" fontId="2" fillId="0" borderId="8" xfId="11" applyFont="1" applyBorder="1" applyAlignment="1">
      <alignment horizontal="left" vertical="top"/>
    </xf>
    <xf numFmtId="0" fontId="3" fillId="0" borderId="0" xfId="11" applyFont="1" applyAlignment="1">
      <alignment horizontal="left" vertical="top"/>
    </xf>
    <xf numFmtId="0" fontId="3" fillId="0" borderId="0" xfId="11" applyFont="1" applyAlignment="1">
      <alignment horizontal="justify" vertical="top"/>
    </xf>
    <xf numFmtId="0" fontId="3" fillId="0" borderId="0" xfId="11" applyFont="1" applyAlignment="1">
      <alignment vertical="top" wrapText="1"/>
    </xf>
    <xf numFmtId="0" fontId="6" fillId="0" borderId="0" xfId="11" applyFont="1" applyAlignment="1">
      <alignment horizontal="left" vertical="top"/>
    </xf>
    <xf numFmtId="0" fontId="6" fillId="0" borderId="0" xfId="11" applyFont="1" applyAlignment="1">
      <alignment horizontal="justify" vertical="top"/>
    </xf>
    <xf numFmtId="0" fontId="6" fillId="0" borderId="0" xfId="11" applyFont="1" applyAlignment="1">
      <alignment vertical="top"/>
    </xf>
    <xf numFmtId="0" fontId="6" fillId="0" borderId="0" xfId="11" applyFont="1" applyAlignment="1">
      <alignment vertical="top" wrapText="1"/>
    </xf>
    <xf numFmtId="49" fontId="3" fillId="0" borderId="0" xfId="11" applyNumberFormat="1" applyFont="1" applyAlignment="1">
      <alignment horizontal="left" vertical="top"/>
    </xf>
    <xf numFmtId="0" fontId="7" fillId="0" borderId="0" xfId="11" applyFont="1" applyAlignment="1">
      <alignment horizontal="justify" vertical="top"/>
    </xf>
    <xf numFmtId="166" fontId="7" fillId="0" borderId="0" xfId="11" applyNumberFormat="1" applyFont="1" applyAlignment="1">
      <alignment horizontal="justify" vertical="top" wrapText="1"/>
    </xf>
    <xf numFmtId="166" fontId="7" fillId="0" borderId="0" xfId="11" applyNumberFormat="1" applyFont="1" applyAlignment="1">
      <alignment horizontal="right" vertical="top" wrapText="1"/>
    </xf>
    <xf numFmtId="0" fontId="9" fillId="0" borderId="0" xfId="11" applyFont="1" applyAlignment="1">
      <alignment horizontal="left" vertical="top"/>
    </xf>
    <xf numFmtId="0" fontId="9" fillId="0" borderId="0" xfId="11" applyFont="1" applyAlignment="1">
      <alignment horizontal="justify" vertical="top"/>
    </xf>
    <xf numFmtId="49" fontId="10" fillId="0" borderId="0" xfId="11" applyNumberFormat="1" applyFont="1" applyAlignment="1">
      <alignment horizontal="center" vertical="top" wrapText="1"/>
    </xf>
    <xf numFmtId="167" fontId="10" fillId="0" borderId="0" xfId="11" applyNumberFormat="1" applyFont="1" applyAlignment="1">
      <alignment horizontal="right" vertical="top"/>
    </xf>
    <xf numFmtId="166" fontId="11" fillId="0" borderId="0" xfId="0" applyNumberFormat="1" applyFont="1" applyAlignment="1">
      <alignment horizontal="justify" vertical="top" wrapText="1"/>
    </xf>
    <xf numFmtId="168" fontId="4" fillId="0" borderId="0" xfId="11" applyNumberFormat="1" applyFont="1" applyAlignment="1">
      <alignment horizontal="left" vertical="top"/>
    </xf>
    <xf numFmtId="0" fontId="4" fillId="0" borderId="0" xfId="0" applyFont="1" applyAlignment="1">
      <alignment horizontal="justify" vertical="top"/>
    </xf>
    <xf numFmtId="0" fontId="4" fillId="0" borderId="0" xfId="11" applyFont="1" applyAlignment="1">
      <alignment horizontal="center" vertical="top"/>
    </xf>
    <xf numFmtId="4" fontId="4" fillId="0" borderId="0" xfId="11" applyNumberFormat="1" applyFont="1" applyAlignment="1">
      <alignment vertical="top"/>
    </xf>
    <xf numFmtId="169" fontId="4" fillId="0" borderId="0" xfId="1" applyNumberFormat="1" applyFont="1" applyBorder="1" applyAlignment="1" applyProtection="1">
      <alignment vertical="top"/>
    </xf>
    <xf numFmtId="4" fontId="4" fillId="0" borderId="0" xfId="0" applyNumberFormat="1" applyFont="1" applyAlignment="1">
      <alignment horizontal="center" vertical="top" wrapText="1"/>
    </xf>
    <xf numFmtId="169" fontId="12" fillId="0" borderId="0" xfId="0" applyNumberFormat="1" applyFont="1" applyAlignment="1">
      <alignment horizontal="right" vertical="top"/>
    </xf>
    <xf numFmtId="49" fontId="13" fillId="0" borderId="0" xfId="0" applyNumberFormat="1" applyFont="1" applyAlignment="1">
      <alignment horizontal="left" vertical="top" shrinkToFit="1"/>
    </xf>
    <xf numFmtId="49" fontId="13" fillId="0" borderId="0" xfId="0" applyNumberFormat="1" applyFont="1" applyAlignment="1">
      <alignment horizontal="justify" vertical="top" shrinkToFit="1"/>
    </xf>
    <xf numFmtId="4" fontId="14" fillId="0" borderId="0" xfId="0" applyNumberFormat="1" applyFont="1" applyAlignment="1">
      <alignment horizontal="right" vertical="top"/>
    </xf>
    <xf numFmtId="0" fontId="14" fillId="0" borderId="0" xfId="0" applyFont="1" applyAlignment="1">
      <alignment horizontal="left" vertical="top"/>
    </xf>
    <xf numFmtId="7" fontId="13" fillId="0" borderId="0" xfId="0" applyNumberFormat="1" applyFont="1" applyAlignment="1">
      <alignment horizontal="right" vertical="top"/>
    </xf>
    <xf numFmtId="166" fontId="13" fillId="0" borderId="0" xfId="0" applyNumberFormat="1" applyFont="1" applyAlignment="1">
      <alignment horizontal="right" vertical="top" wrapText="1"/>
    </xf>
    <xf numFmtId="0" fontId="3" fillId="0" borderId="0" xfId="11" applyFont="1" applyAlignment="1">
      <alignment horizontal="center" vertical="top"/>
    </xf>
    <xf numFmtId="4" fontId="3" fillId="0" borderId="0" xfId="11" applyNumberFormat="1" applyFont="1" applyAlignment="1">
      <alignment vertical="top"/>
    </xf>
    <xf numFmtId="169" fontId="3" fillId="0" borderId="0" xfId="1" applyNumberFormat="1" applyFont="1" applyBorder="1" applyAlignment="1" applyProtection="1">
      <alignment vertical="top"/>
    </xf>
    <xf numFmtId="4" fontId="13" fillId="0" borderId="0" xfId="0" applyNumberFormat="1" applyFont="1" applyAlignment="1">
      <alignment horizontal="center" vertical="top" wrapText="1"/>
    </xf>
    <xf numFmtId="169" fontId="5" fillId="0" borderId="0" xfId="0" applyNumberFormat="1" applyFont="1" applyAlignment="1">
      <alignment horizontal="right" vertical="top"/>
    </xf>
    <xf numFmtId="166" fontId="9" fillId="0" borderId="0" xfId="0" applyNumberFormat="1" applyFont="1" applyAlignment="1">
      <alignment horizontal="right" vertical="top" wrapText="1"/>
    </xf>
    <xf numFmtId="166" fontId="11" fillId="0" borderId="0" xfId="0" applyNumberFormat="1" applyFont="1" applyAlignment="1">
      <alignment horizontal="right" vertical="top" wrapText="1"/>
    </xf>
    <xf numFmtId="0" fontId="3" fillId="0" borderId="0" xfId="0" applyFont="1" applyAlignment="1">
      <alignment horizontal="justify" vertical="top" wrapText="1"/>
    </xf>
    <xf numFmtId="0" fontId="13" fillId="0" borderId="0" xfId="0" applyFont="1" applyAlignment="1">
      <alignment horizontal="left" vertical="top" shrinkToFit="1"/>
    </xf>
    <xf numFmtId="0" fontId="13" fillId="0" borderId="0" xfId="0" applyFont="1" applyAlignment="1">
      <alignment horizontal="justify" vertical="top" shrinkToFit="1"/>
    </xf>
    <xf numFmtId="0" fontId="6" fillId="0" borderId="1" xfId="11" applyFont="1" applyBorder="1" applyAlignment="1">
      <alignment vertical="top"/>
    </xf>
    <xf numFmtId="0" fontId="6" fillId="0" borderId="2" xfId="11" applyFont="1" applyBorder="1" applyAlignment="1">
      <alignment vertical="top"/>
    </xf>
    <xf numFmtId="0" fontId="6" fillId="0" borderId="8" xfId="11" applyFont="1" applyBorder="1" applyAlignment="1">
      <alignment vertical="top"/>
    </xf>
    <xf numFmtId="0" fontId="17" fillId="2" borderId="0" xfId="15" applyFont="1" applyFill="1" applyAlignment="1">
      <alignment horizontal="left" vertical="center" wrapText="1"/>
    </xf>
    <xf numFmtId="169" fontId="17" fillId="2" borderId="0" xfId="15" applyNumberFormat="1" applyFont="1" applyFill="1" applyAlignment="1">
      <alignment horizontal="right" vertical="center" wrapText="1"/>
    </xf>
    <xf numFmtId="0" fontId="18" fillId="3" borderId="0" xfId="5" applyFont="1" applyFill="1" applyAlignment="1">
      <alignment vertical="top"/>
    </xf>
    <xf numFmtId="0" fontId="19" fillId="3" borderId="0" xfId="5" applyFont="1" applyFill="1" applyAlignment="1">
      <alignment horizontal="center" vertical="top"/>
    </xf>
    <xf numFmtId="0" fontId="18" fillId="3" borderId="0" xfId="5" applyFont="1" applyFill="1" applyAlignment="1">
      <alignment horizontal="center" vertical="top"/>
    </xf>
    <xf numFmtId="170" fontId="18" fillId="3" borderId="0" xfId="5" applyNumberFormat="1" applyFont="1" applyFill="1" applyAlignment="1">
      <alignment vertical="top"/>
    </xf>
    <xf numFmtId="0" fontId="17" fillId="2" borderId="0" xfId="15" applyFont="1" applyFill="1" applyAlignment="1">
      <alignment horizontal="center" vertical="center" wrapText="1"/>
    </xf>
    <xf numFmtId="0" fontId="17" fillId="2" borderId="9" xfId="15" applyFont="1" applyFill="1" applyBorder="1" applyAlignment="1">
      <alignment horizontal="center" vertical="center" wrapText="1"/>
    </xf>
    <xf numFmtId="0" fontId="17" fillId="2" borderId="10" xfId="15" applyFont="1" applyFill="1" applyBorder="1" applyAlignment="1">
      <alignment horizontal="center" vertical="center" wrapText="1"/>
    </xf>
    <xf numFmtId="0" fontId="17" fillId="2" borderId="11" xfId="15" applyFont="1" applyFill="1" applyBorder="1" applyAlignment="1">
      <alignment horizontal="center" vertical="center" wrapText="1"/>
    </xf>
    <xf numFmtId="0" fontId="19" fillId="0" borderId="0" xfId="0" applyFont="1" applyAlignment="1">
      <alignment horizontal="left" vertical="top"/>
    </xf>
    <xf numFmtId="166" fontId="6" fillId="0" borderId="0" xfId="0" applyNumberFormat="1" applyFont="1" applyAlignment="1">
      <alignment horizontal="justify" vertical="top" wrapText="1"/>
    </xf>
    <xf numFmtId="0" fontId="4" fillId="0" borderId="0" xfId="0" applyFont="1" applyAlignment="1">
      <alignment horizontal="justify" vertical="top" wrapText="1"/>
    </xf>
    <xf numFmtId="49" fontId="15" fillId="0" borderId="0" xfId="0" applyNumberFormat="1" applyFont="1" applyAlignment="1">
      <alignment horizontal="left" vertical="top" shrinkToFit="1"/>
    </xf>
    <xf numFmtId="7" fontId="15" fillId="0" borderId="0" xfId="0" applyNumberFormat="1" applyFont="1" applyAlignment="1">
      <alignment horizontal="right" vertical="top"/>
    </xf>
    <xf numFmtId="0" fontId="20" fillId="0" borderId="0" xfId="11" applyFont="1" applyAlignment="1">
      <alignment vertical="top"/>
    </xf>
    <xf numFmtId="0" fontId="4" fillId="0" borderId="0" xfId="11" applyFont="1" applyAlignment="1">
      <alignment horizontal="justify" vertical="top" wrapText="1"/>
    </xf>
    <xf numFmtId="0" fontId="15" fillId="0" borderId="0" xfId="0" applyFont="1" applyAlignment="1">
      <alignment horizontal="justify" vertical="top" shrinkToFit="1"/>
    </xf>
    <xf numFmtId="0" fontId="15" fillId="0" borderId="0" xfId="11" applyFont="1" applyAlignment="1">
      <alignment horizontal="justify" vertical="top" wrapText="1"/>
    </xf>
    <xf numFmtId="0" fontId="3" fillId="0" borderId="0" xfId="11" applyFont="1" applyAlignment="1">
      <alignment horizontal="center" vertical="top" wrapText="1"/>
    </xf>
    <xf numFmtId="4" fontId="5" fillId="0" borderId="0" xfId="6" applyNumberFormat="1" applyFont="1" applyAlignment="1">
      <alignment horizontal="right" vertical="top" wrapText="1"/>
    </xf>
    <xf numFmtId="169" fontId="5" fillId="0" borderId="0" xfId="12" applyNumberFormat="1" applyFont="1" applyBorder="1" applyAlignment="1" applyProtection="1">
      <alignment horizontal="right" vertical="top" wrapText="1"/>
    </xf>
    <xf numFmtId="169" fontId="3" fillId="0" borderId="0" xfId="11" applyNumberFormat="1" applyFont="1" applyAlignment="1">
      <alignment horizontal="center" vertical="top" wrapText="1"/>
    </xf>
    <xf numFmtId="166" fontId="15" fillId="0" borderId="0" xfId="0" applyNumberFormat="1" applyFont="1" applyAlignment="1">
      <alignment horizontal="right" vertical="top" wrapText="1"/>
    </xf>
    <xf numFmtId="0" fontId="17" fillId="2" borderId="0" xfId="15" applyFont="1" applyFill="1" applyAlignment="1">
      <alignment horizontal="center" vertical="center" wrapText="1"/>
    </xf>
    <xf numFmtId="0" fontId="6" fillId="0" borderId="1" xfId="11" applyFont="1" applyBorder="1" applyAlignment="1">
      <alignment horizontal="center" vertical="top"/>
    </xf>
    <xf numFmtId="0" fontId="2" fillId="0" borderId="8" xfId="11" applyFont="1" applyBorder="1" applyAlignment="1">
      <alignment horizontal="justify" vertical="top"/>
    </xf>
    <xf numFmtId="0" fontId="2" fillId="0" borderId="3" xfId="11" applyFont="1" applyBorder="1" applyAlignment="1">
      <alignment horizontal="center" vertical="top"/>
    </xf>
    <xf numFmtId="0" fontId="2" fillId="0" borderId="0" xfId="11" applyFont="1" applyAlignment="1">
      <alignment horizontal="center" vertical="top"/>
    </xf>
    <xf numFmtId="0" fontId="2" fillId="0" borderId="4" xfId="11" applyFont="1" applyBorder="1" applyAlignment="1">
      <alignment horizontal="center" vertical="top"/>
    </xf>
    <xf numFmtId="0" fontId="2" fillId="0" borderId="12" xfId="11" applyFont="1" applyBorder="1" applyAlignment="1">
      <alignment horizontal="center" vertical="top"/>
    </xf>
    <xf numFmtId="0" fontId="2" fillId="0" borderId="13" xfId="11" applyFont="1" applyBorder="1" applyAlignment="1">
      <alignment horizontal="center" vertical="top"/>
    </xf>
    <xf numFmtId="0" fontId="2" fillId="0" borderId="7" xfId="11" applyFont="1" applyBorder="1" applyAlignment="1">
      <alignment horizontal="center" vertical="top"/>
    </xf>
    <xf numFmtId="0" fontId="6" fillId="0" borderId="2" xfId="11" applyFont="1" applyBorder="1" applyAlignment="1">
      <alignment horizontal="center" vertical="top"/>
    </xf>
    <xf numFmtId="0" fontId="6" fillId="0" borderId="8" xfId="11" applyFont="1" applyBorder="1" applyAlignment="1">
      <alignment horizontal="center" vertical="top"/>
    </xf>
    <xf numFmtId="0" fontId="17" fillId="2" borderId="9" xfId="15" applyFont="1" applyFill="1" applyBorder="1" applyAlignment="1">
      <alignment horizontal="center" vertical="center" wrapText="1"/>
    </xf>
    <xf numFmtId="0" fontId="17" fillId="2" borderId="10" xfId="15" applyFont="1" applyFill="1" applyBorder="1" applyAlignment="1">
      <alignment horizontal="center" vertical="center" wrapText="1"/>
    </xf>
    <xf numFmtId="0" fontId="17" fillId="2" borderId="11" xfId="15" applyFont="1" applyFill="1" applyBorder="1" applyAlignment="1">
      <alignment horizontal="center" vertical="center" wrapText="1"/>
    </xf>
    <xf numFmtId="0" fontId="8" fillId="0" borderId="8" xfId="11" applyFont="1" applyBorder="1" applyAlignment="1">
      <alignment horizontal="center" vertical="top"/>
    </xf>
    <xf numFmtId="0" fontId="6" fillId="0" borderId="8" xfId="11" applyFont="1" applyBorder="1" applyAlignment="1">
      <alignment horizontal="justify" vertical="top" wrapText="1"/>
    </xf>
    <xf numFmtId="14" fontId="6" fillId="0" borderId="5" xfId="11" applyNumberFormat="1" applyFont="1" applyBorder="1" applyAlignment="1">
      <alignment horizontal="right" vertical="top"/>
    </xf>
    <xf numFmtId="0" fontId="3" fillId="0" borderId="8" xfId="11" applyFont="1" applyBorder="1" applyAlignment="1">
      <alignment horizontal="justify" vertical="top"/>
    </xf>
    <xf numFmtId="14" fontId="6" fillId="0" borderId="3" xfId="11" applyNumberFormat="1" applyFont="1" applyBorder="1" applyAlignment="1">
      <alignment horizontal="right" vertical="top"/>
    </xf>
    <xf numFmtId="14" fontId="6" fillId="0" borderId="12" xfId="11" applyNumberFormat="1" applyFont="1" applyBorder="1" applyAlignment="1">
      <alignment horizontal="right" vertical="top"/>
    </xf>
  </cellXfs>
  <cellStyles count="18">
    <cellStyle name="Millares 2" xfId="9"/>
    <cellStyle name="Moneda" xfId="1" builtinId="4"/>
    <cellStyle name="Moneda 2" xfId="12"/>
    <cellStyle name="Moneda 2 2" xfId="4"/>
    <cellStyle name="Moneda 2 2 2" xfId="13"/>
    <cellStyle name="Normal" xfId="0" builtinId="0"/>
    <cellStyle name="Normal 10" xfId="6"/>
    <cellStyle name="Normal 2" xfId="11"/>
    <cellStyle name="Normal 2 2" xfId="5"/>
    <cellStyle name="Normal 2 2 2" xfId="14"/>
    <cellStyle name="Normal 2 3" xfId="7"/>
    <cellStyle name="Normal 3" xfId="2"/>
    <cellStyle name="Normal 3 2" xfId="10"/>
    <cellStyle name="Normal 4" xfId="15"/>
    <cellStyle name="Normal 4 2" xfId="8"/>
    <cellStyle name="Normal 5" xfId="3"/>
    <cellStyle name="Normal 5 2" xfId="16"/>
    <cellStyle name="Normal 5 2 2" xfId="17"/>
  </cellStyles>
  <dxfs count="49">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sz val="11"/>
        <color rgb="FF000000"/>
        <name val="Calibri"/>
      </font>
    </dxf>
    <dxf>
      <font>
        <sz val="11"/>
        <color rgb="FF000000"/>
        <name val="Calibri"/>
      </font>
    </dxf>
    <dxf>
      <font>
        <sz val="11"/>
        <color rgb="FF000000"/>
        <name val="Calibri"/>
      </font>
    </dxf>
    <dxf>
      <font>
        <sz val="11"/>
        <color rgb="FF000000"/>
        <name val="Calibri"/>
      </font>
    </dxf>
    <dxf>
      <font>
        <sz val="11"/>
        <color rgb="FF000000"/>
        <name val="Calibri"/>
      </font>
    </dxf>
    <dxf>
      <font>
        <sz val="11"/>
        <color rgb="FF000000"/>
        <name val="Calibri"/>
      </font>
    </dxf>
    <dxf>
      <font>
        <sz val="11"/>
        <color rgb="FF000000"/>
        <name val="Calibri"/>
      </font>
    </dxf>
    <dxf>
      <font>
        <sz val="11"/>
        <color rgb="FF000000"/>
        <name val="Calibri"/>
      </font>
    </dxf>
    <dxf>
      <font>
        <sz val="11"/>
        <color rgb="FF000000"/>
        <name val="Calibri"/>
      </font>
    </dxf>
    <dxf>
      <font>
        <sz val="11"/>
        <color rgb="FF000000"/>
        <name val="Calibri"/>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3</xdr:row>
      <xdr:rowOff>19050</xdr:rowOff>
    </xdr:from>
    <xdr:to>
      <xdr:col>0</xdr:col>
      <xdr:colOff>1128117</xdr:colOff>
      <xdr:row>8</xdr:row>
      <xdr:rowOff>42819</xdr:rowOff>
    </xdr:to>
    <xdr:pic>
      <xdr:nvPicPr>
        <xdr:cNvPr id="2" name="Imagen 1">
          <a:extLst>
            <a:ext uri="{FF2B5EF4-FFF2-40B4-BE49-F238E27FC236}">
              <a16:creationId xmlns="" xmlns:r="http://schemas.openxmlformats.org/officeDocument/2006/relationships" xmlns:a14="http://schemas.microsoft.com/office/drawing/2010/main" xmlns:a16="http://schemas.microsoft.com/office/drawing/2014/main" id="{d9e087a5-72e9-4a2e-bc3f-0045294cb182}"/>
            </a:ext>
          </a:extLst>
        </xdr:cNvPr>
        <xdr:cNvPicPr>
          <a:picLocks noChangeAspect="1"/>
        </xdr:cNvPicPr>
      </xdr:nvPicPr>
      <xdr:blipFill>
        <a:blip xmlns:r="http://schemas.openxmlformats.org/officeDocument/2006/relationships" r:embed="rId1"/>
        <a:stretch>
          <a:fillRect/>
        </a:stretch>
      </xdr:blipFill>
      <xdr:spPr>
        <a:xfrm>
          <a:off x="219075" y="590550"/>
          <a:ext cx="904875" cy="971550"/>
        </a:xfrm>
        <a:prstGeom prst="rect">
          <a:avLst/>
        </a:prstGeom>
      </xdr:spPr>
    </xdr:pic>
    <xdr:clientData/>
  </xdr:twoCellAnchor>
  <xdr:twoCellAnchor editAs="oneCell">
    <xdr:from>
      <xdr:col>6</xdr:col>
      <xdr:colOff>58875</xdr:colOff>
      <xdr:row>3</xdr:row>
      <xdr:rowOff>171330</xdr:rowOff>
    </xdr:from>
    <xdr:to>
      <xdr:col>6</xdr:col>
      <xdr:colOff>1554300</xdr:colOff>
      <xdr:row>5</xdr:row>
      <xdr:rowOff>156562</xdr:rowOff>
    </xdr:to>
    <xdr:pic>
      <xdr:nvPicPr>
        <xdr:cNvPr id="3" name="Imagen 2">
          <a:extLst>
            <a:ext uri="{FF2B5EF4-FFF2-40B4-BE49-F238E27FC236}">
              <a16:creationId xmlns="" xmlns:r="http://schemas.openxmlformats.org/officeDocument/2006/relationships" xmlns:a14="http://schemas.microsoft.com/office/drawing/2010/main" xmlns:a16="http://schemas.microsoft.com/office/drawing/2014/main" id="{e1b30a6c-d652-4986-a6f9-5e04ddb37b30}"/>
            </a:ext>
          </a:extLst>
        </xdr:cNvPr>
        <xdr:cNvPicPr>
          <a:picLocks noChangeAspect="1"/>
        </xdr:cNvPicPr>
      </xdr:nvPicPr>
      <xdr:blipFill>
        <a:blip xmlns:r="http://schemas.openxmlformats.org/officeDocument/2006/relationships" r:embed="rId2"/>
        <a:stretch>
          <a:fillRect/>
        </a:stretch>
      </xdr:blipFill>
      <xdr:spPr>
        <a:xfrm>
          <a:off x="10058400" y="742950"/>
          <a:ext cx="1495425" cy="3619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I207"/>
  <sheetViews>
    <sheetView showGridLines="0" tabSelected="1" view="pageBreakPreview" zoomScaleNormal="70" zoomScaleSheetLayoutView="100" workbookViewId="0">
      <selection activeCell="F20" sqref="F20"/>
    </sheetView>
  </sheetViews>
  <sheetFormatPr baseColWidth="10" defaultColWidth="14.5703125" defaultRowHeight="15"/>
  <cols>
    <col min="1" max="1" width="20.5703125" style="5" customWidth="1"/>
    <col min="2" max="2" width="56.85546875" style="6" customWidth="1"/>
    <col min="3" max="3" width="13.7109375" customWidth="1"/>
    <col min="4" max="4" width="15.140625" customWidth="1"/>
    <col min="5" max="5" width="17.85546875" customWidth="1"/>
    <col min="6" max="6" width="25.85546875" style="7" customWidth="1"/>
    <col min="7" max="7" width="24.28515625" customWidth="1"/>
    <col min="8" max="8" width="4.140625" customWidth="1"/>
  </cols>
  <sheetData>
    <row r="1" spans="1:7" s="1" customFormat="1" ht="15" customHeight="1">
      <c r="A1" s="8"/>
      <c r="B1" s="9" t="s">
        <v>0</v>
      </c>
      <c r="C1" s="90" t="s">
        <v>1</v>
      </c>
      <c r="D1" s="90"/>
      <c r="E1" s="90"/>
      <c r="F1" s="90"/>
      <c r="G1" s="62"/>
    </row>
    <row r="2" spans="1:7" s="1" customFormat="1" ht="15" customHeight="1">
      <c r="A2" s="10"/>
      <c r="B2" s="11" t="s">
        <v>2</v>
      </c>
      <c r="C2" s="12"/>
      <c r="D2" s="13"/>
      <c r="E2" s="13"/>
      <c r="F2" s="14"/>
      <c r="G2" s="63"/>
    </row>
    <row r="3" spans="1:7" s="1" customFormat="1" ht="15" customHeight="1" thickBot="1">
      <c r="A3" s="10"/>
      <c r="B3" s="15" t="s">
        <v>3</v>
      </c>
      <c r="C3" s="103" t="s">
        <v>28</v>
      </c>
      <c r="D3" s="103"/>
      <c r="E3" s="103"/>
      <c r="F3" s="103"/>
      <c r="G3" s="63"/>
    </row>
    <row r="4" spans="1:7" s="1" customFormat="1" ht="15" customHeight="1" thickBot="1">
      <c r="A4" s="10"/>
      <c r="B4" s="104"/>
      <c r="C4" s="103"/>
      <c r="D4" s="103"/>
      <c r="E4" s="103"/>
      <c r="F4" s="103"/>
      <c r="G4" s="63"/>
    </row>
    <row r="5" spans="1:7" s="1" customFormat="1" ht="15" customHeight="1" thickBot="1">
      <c r="A5" s="10"/>
      <c r="B5" s="104"/>
      <c r="C5" s="103"/>
      <c r="D5" s="103"/>
      <c r="E5" s="103"/>
      <c r="F5" s="103"/>
      <c r="G5" s="63"/>
    </row>
    <row r="6" spans="1:7" s="1" customFormat="1" ht="15" customHeight="1">
      <c r="A6" s="10"/>
      <c r="B6" s="16" t="s">
        <v>4</v>
      </c>
      <c r="C6" s="105" t="s">
        <v>5</v>
      </c>
      <c r="D6" s="105"/>
      <c r="E6" s="105"/>
      <c r="F6" s="17"/>
      <c r="G6" s="63"/>
    </row>
    <row r="7" spans="1:7" s="1" customFormat="1" ht="15.75" thickBot="1">
      <c r="A7" s="10"/>
      <c r="B7" s="106" t="s">
        <v>29</v>
      </c>
      <c r="C7" s="107" t="s">
        <v>6</v>
      </c>
      <c r="D7" s="107"/>
      <c r="E7" s="107"/>
      <c r="F7" s="18"/>
      <c r="G7" s="63"/>
    </row>
    <row r="8" spans="1:7" s="1" customFormat="1" ht="15.75" thickBot="1">
      <c r="A8" s="10"/>
      <c r="B8" s="106"/>
      <c r="C8" s="107" t="s">
        <v>7</v>
      </c>
      <c r="D8" s="107"/>
      <c r="E8" s="107"/>
      <c r="F8" s="19"/>
      <c r="G8" s="63"/>
    </row>
    <row r="9" spans="1:7" s="1" customFormat="1" ht="21.95" customHeight="1" thickBot="1">
      <c r="A9" s="10"/>
      <c r="B9" s="106"/>
      <c r="C9" s="108" t="s">
        <v>8</v>
      </c>
      <c r="D9" s="108"/>
      <c r="E9" s="108"/>
      <c r="F9" s="20"/>
      <c r="G9" s="64"/>
    </row>
    <row r="10" spans="1:7" s="1" customFormat="1" ht="15" customHeight="1">
      <c r="A10" s="10"/>
      <c r="B10" s="9" t="s">
        <v>9</v>
      </c>
      <c r="C10" s="90" t="s">
        <v>10</v>
      </c>
      <c r="D10" s="90"/>
      <c r="E10" s="90"/>
      <c r="F10" s="90"/>
      <c r="G10" s="21" t="s">
        <v>11</v>
      </c>
    </row>
    <row r="11" spans="1:7" s="1" customFormat="1" ht="15" customHeight="1" thickBot="1">
      <c r="A11" s="10"/>
      <c r="B11" s="91"/>
      <c r="C11" s="92"/>
      <c r="D11" s="93"/>
      <c r="E11" s="93"/>
      <c r="F11" s="94"/>
      <c r="G11" s="98"/>
    </row>
    <row r="12" spans="1:7" s="1" customFormat="1" ht="15" customHeight="1" thickBot="1">
      <c r="A12" s="22"/>
      <c r="B12" s="91"/>
      <c r="C12" s="95"/>
      <c r="D12" s="96"/>
      <c r="E12" s="96"/>
      <c r="F12" s="97"/>
      <c r="G12" s="99"/>
    </row>
    <row r="13" spans="1:7" s="2" customFormat="1" ht="15" customHeight="1" thickBot="1">
      <c r="A13" s="23"/>
      <c r="B13" s="24"/>
      <c r="D13" s="24"/>
      <c r="F13" s="25"/>
    </row>
    <row r="14" spans="1:7" s="1" customFormat="1" ht="15" customHeight="1" thickBot="1">
      <c r="A14" s="100" t="s">
        <v>12</v>
      </c>
      <c r="B14" s="101"/>
      <c r="C14" s="101"/>
      <c r="D14" s="101"/>
      <c r="E14" s="101"/>
      <c r="F14" s="101"/>
      <c r="G14" s="102"/>
    </row>
    <row r="15" spans="1:7" s="1" customFormat="1" ht="15" customHeight="1" thickBot="1">
      <c r="A15" s="26"/>
      <c r="B15" s="27"/>
      <c r="C15" s="28"/>
      <c r="D15" s="28"/>
      <c r="E15" s="28"/>
      <c r="F15" s="29"/>
      <c r="G15" s="28"/>
    </row>
    <row r="16" spans="1:7" s="3" customFormat="1" ht="40.5" customHeight="1" thickBot="1">
      <c r="A16" s="72" t="s">
        <v>13</v>
      </c>
      <c r="B16" s="73" t="s">
        <v>14</v>
      </c>
      <c r="C16" s="73" t="s">
        <v>15</v>
      </c>
      <c r="D16" s="73" t="s">
        <v>16</v>
      </c>
      <c r="E16" s="73" t="s">
        <v>17</v>
      </c>
      <c r="F16" s="73" t="s">
        <v>18</v>
      </c>
      <c r="G16" s="74" t="s">
        <v>19</v>
      </c>
    </row>
    <row r="17" spans="1:9" s="2" customFormat="1" ht="38.25">
      <c r="A17" s="30"/>
      <c r="B17" s="31" t="str">
        <f>+B7</f>
        <v>Construcción del edificio de administración para la ampliación de la planta potabilizadora número 1 "PP1 Miravalle", en el municipio de Guadalajara, Jalisco.</v>
      </c>
      <c r="C17" s="32"/>
      <c r="D17" s="32"/>
      <c r="E17" s="32"/>
      <c r="F17" s="32"/>
      <c r="G17" s="33">
        <f>G19</f>
        <v>0</v>
      </c>
    </row>
    <row r="18" spans="1:9" s="2" customFormat="1" ht="12.75">
      <c r="A18" s="30"/>
      <c r="B18" s="31"/>
      <c r="C18" s="32"/>
      <c r="D18" s="32"/>
      <c r="E18" s="32"/>
      <c r="F18" s="32"/>
      <c r="G18" s="33"/>
    </row>
    <row r="19" spans="1:9" s="1" customFormat="1">
      <c r="A19" s="34" t="s">
        <v>20</v>
      </c>
      <c r="B19" s="35" t="s">
        <v>214</v>
      </c>
      <c r="C19" s="36"/>
      <c r="D19" s="37"/>
      <c r="E19" s="76"/>
      <c r="F19" s="38"/>
      <c r="G19" s="33">
        <f>G20+G28+G45+G65+G80+G82+G98+G115+G136+G143+G147+G157</f>
        <v>0</v>
      </c>
    </row>
    <row r="20" spans="1:9" s="1" customFormat="1" ht="12" customHeight="1">
      <c r="A20" s="46" t="s">
        <v>26</v>
      </c>
      <c r="B20" s="47" t="s">
        <v>167</v>
      </c>
      <c r="C20" s="48"/>
      <c r="D20" s="49"/>
      <c r="E20" s="75"/>
      <c r="F20" s="44"/>
      <c r="G20" s="50">
        <f>SUM(G21:G27)</f>
        <v>0</v>
      </c>
    </row>
    <row r="21" spans="1:9" s="4" customFormat="1" ht="33.75">
      <c r="A21" s="39">
        <v>1</v>
      </c>
      <c r="B21" s="40" t="s">
        <v>30</v>
      </c>
      <c r="C21" s="41" t="s">
        <v>31</v>
      </c>
      <c r="D21" s="42">
        <v>328.6</v>
      </c>
      <c r="E21" s="43"/>
      <c r="F21" s="44"/>
      <c r="G21" s="45">
        <f>+ROUND(D21*E21,2)</f>
        <v>0</v>
      </c>
    </row>
    <row r="22" spans="1:9" s="4" customFormat="1" ht="56.25">
      <c r="A22" s="39">
        <v>2</v>
      </c>
      <c r="B22" s="40" t="s">
        <v>32</v>
      </c>
      <c r="C22" s="41" t="s">
        <v>31</v>
      </c>
      <c r="D22" s="42">
        <v>328.6</v>
      </c>
      <c r="E22" s="43"/>
      <c r="F22" s="44"/>
      <c r="G22" s="45">
        <f t="shared" ref="G22:G31" si="0">+ROUND(D22*E22,2)</f>
        <v>0</v>
      </c>
    </row>
    <row r="23" spans="1:9" s="4" customFormat="1" ht="45">
      <c r="A23" s="39">
        <v>3</v>
      </c>
      <c r="B23" s="77" t="s">
        <v>33</v>
      </c>
      <c r="C23" s="41" t="s">
        <v>31</v>
      </c>
      <c r="D23" s="42">
        <v>328.6</v>
      </c>
      <c r="E23" s="43"/>
      <c r="F23" s="44"/>
      <c r="G23" s="45">
        <f t="shared" si="0"/>
        <v>0</v>
      </c>
    </row>
    <row r="24" spans="1:9" s="4" customFormat="1" ht="45">
      <c r="A24" s="39">
        <v>4</v>
      </c>
      <c r="B24" s="77" t="s">
        <v>34</v>
      </c>
      <c r="C24" s="41" t="s">
        <v>35</v>
      </c>
      <c r="D24" s="42">
        <v>437.1</v>
      </c>
      <c r="E24" s="43"/>
      <c r="F24" s="44"/>
      <c r="G24" s="45">
        <f t="shared" si="0"/>
        <v>0</v>
      </c>
    </row>
    <row r="25" spans="1:9" s="4" customFormat="1" ht="56.25">
      <c r="A25" s="39">
        <v>5</v>
      </c>
      <c r="B25" s="40" t="s">
        <v>36</v>
      </c>
      <c r="C25" s="41" t="s">
        <v>35</v>
      </c>
      <c r="D25" s="42">
        <v>65.75</v>
      </c>
      <c r="E25" s="43"/>
      <c r="F25" s="44"/>
      <c r="G25" s="45">
        <f t="shared" si="0"/>
        <v>0</v>
      </c>
    </row>
    <row r="26" spans="1:9" s="4" customFormat="1" ht="56.25">
      <c r="A26" s="39">
        <v>6</v>
      </c>
      <c r="B26" s="40" t="s">
        <v>37</v>
      </c>
      <c r="C26" s="41" t="s">
        <v>35</v>
      </c>
      <c r="D26" s="42">
        <v>384.05</v>
      </c>
      <c r="E26" s="43"/>
      <c r="F26" s="44"/>
      <c r="G26" s="45">
        <f t="shared" si="0"/>
        <v>0</v>
      </c>
    </row>
    <row r="27" spans="1:9" s="4" customFormat="1" ht="56.25">
      <c r="A27" s="39">
        <v>7</v>
      </c>
      <c r="B27" s="81" t="s">
        <v>38</v>
      </c>
      <c r="C27" s="41" t="s">
        <v>215</v>
      </c>
      <c r="D27" s="42">
        <v>135</v>
      </c>
      <c r="E27" s="43"/>
      <c r="F27" s="44"/>
      <c r="G27" s="45">
        <f t="shared" si="0"/>
        <v>0</v>
      </c>
    </row>
    <row r="28" spans="1:9" s="1" customFormat="1">
      <c r="A28" s="46" t="s">
        <v>27</v>
      </c>
      <c r="B28" s="47" t="s">
        <v>206</v>
      </c>
      <c r="C28" s="48"/>
      <c r="D28" s="49"/>
      <c r="E28" s="75"/>
      <c r="F28" s="44"/>
      <c r="G28" s="50">
        <f>SUM(G29:G44)</f>
        <v>0</v>
      </c>
      <c r="I28" s="4"/>
    </row>
    <row r="29" spans="1:9" s="4" customFormat="1" ht="45">
      <c r="A29" s="39">
        <v>8</v>
      </c>
      <c r="B29" s="40" t="s">
        <v>39</v>
      </c>
      <c r="C29" s="41" t="s">
        <v>31</v>
      </c>
      <c r="D29" s="42">
        <v>169.1</v>
      </c>
      <c r="E29" s="43"/>
      <c r="F29" s="44"/>
      <c r="G29" s="45">
        <f t="shared" si="0"/>
        <v>0</v>
      </c>
    </row>
    <row r="30" spans="1:9" s="4" customFormat="1" ht="78.75">
      <c r="A30" s="39">
        <v>9</v>
      </c>
      <c r="B30" s="81" t="s">
        <v>40</v>
      </c>
      <c r="C30" s="41" t="s">
        <v>166</v>
      </c>
      <c r="D30" s="42">
        <v>168.4</v>
      </c>
      <c r="E30" s="43"/>
      <c r="F30" s="44"/>
      <c r="G30" s="45">
        <f t="shared" si="0"/>
        <v>0</v>
      </c>
    </row>
    <row r="31" spans="1:9" s="4" customFormat="1" ht="45">
      <c r="A31" s="39">
        <v>10</v>
      </c>
      <c r="B31" s="40" t="s">
        <v>41</v>
      </c>
      <c r="C31" s="41" t="s">
        <v>31</v>
      </c>
      <c r="D31" s="42">
        <v>186.5</v>
      </c>
      <c r="E31" s="43"/>
      <c r="F31" s="44"/>
      <c r="G31" s="45">
        <f t="shared" si="0"/>
        <v>0</v>
      </c>
    </row>
    <row r="32" spans="1:9" s="4" customFormat="1" ht="56.25">
      <c r="A32" s="39">
        <v>11</v>
      </c>
      <c r="B32" s="81" t="s">
        <v>42</v>
      </c>
      <c r="C32" s="41" t="s">
        <v>43</v>
      </c>
      <c r="D32" s="42">
        <v>890</v>
      </c>
      <c r="E32" s="43"/>
      <c r="F32" s="44"/>
      <c r="G32" s="45">
        <f t="shared" ref="G32:G35" si="1">+ROUND(D32*E32,2)</f>
        <v>0</v>
      </c>
    </row>
    <row r="33" spans="1:9" s="4" customFormat="1" ht="56.25">
      <c r="A33" s="39">
        <v>12</v>
      </c>
      <c r="B33" s="81" t="s">
        <v>44</v>
      </c>
      <c r="C33" s="41" t="s">
        <v>43</v>
      </c>
      <c r="D33" s="42">
        <v>3060</v>
      </c>
      <c r="E33" s="43"/>
      <c r="F33" s="44"/>
      <c r="G33" s="45">
        <f t="shared" si="1"/>
        <v>0</v>
      </c>
    </row>
    <row r="34" spans="1:9" s="4" customFormat="1" ht="56.25">
      <c r="A34" s="39">
        <v>13</v>
      </c>
      <c r="B34" s="81" t="s">
        <v>45</v>
      </c>
      <c r="C34" s="41" t="s">
        <v>35</v>
      </c>
      <c r="D34" s="42">
        <v>49.4</v>
      </c>
      <c r="F34" s="44"/>
      <c r="G34" s="45">
        <f t="shared" si="1"/>
        <v>0</v>
      </c>
    </row>
    <row r="35" spans="1:9" s="80" customFormat="1" ht="78.75">
      <c r="A35" s="39">
        <v>14</v>
      </c>
      <c r="B35" s="81" t="s">
        <v>46</v>
      </c>
      <c r="C35" s="41" t="s">
        <v>35</v>
      </c>
      <c r="D35" s="42">
        <v>118.8</v>
      </c>
      <c r="E35" s="43"/>
      <c r="F35" s="44"/>
      <c r="G35" s="45">
        <f t="shared" si="1"/>
        <v>0</v>
      </c>
      <c r="I35" s="4"/>
    </row>
    <row r="36" spans="1:9" s="80" customFormat="1" ht="67.5">
      <c r="A36" s="39">
        <v>15</v>
      </c>
      <c r="B36" s="81" t="s">
        <v>47</v>
      </c>
      <c r="C36" s="41" t="s">
        <v>31</v>
      </c>
      <c r="D36" s="42">
        <v>328.6</v>
      </c>
      <c r="E36" s="43"/>
      <c r="F36" s="44"/>
      <c r="G36" s="45">
        <f t="shared" ref="G36:G38" si="2">+ROUND(D36*E36,2)</f>
        <v>0</v>
      </c>
      <c r="I36" s="4"/>
    </row>
    <row r="37" spans="1:9" s="4" customFormat="1" ht="78.75">
      <c r="A37" s="39">
        <v>16</v>
      </c>
      <c r="B37" s="81" t="s">
        <v>48</v>
      </c>
      <c r="C37" s="41" t="s">
        <v>35</v>
      </c>
      <c r="D37" s="42">
        <v>124.5</v>
      </c>
      <c r="E37" s="43"/>
      <c r="F37" s="44"/>
      <c r="G37" s="45">
        <f t="shared" si="2"/>
        <v>0</v>
      </c>
    </row>
    <row r="38" spans="1:9" s="4" customFormat="1" ht="67.5">
      <c r="A38" s="39">
        <v>17</v>
      </c>
      <c r="B38" s="81" t="s">
        <v>49</v>
      </c>
      <c r="C38" s="41" t="s">
        <v>35</v>
      </c>
      <c r="D38" s="42">
        <v>168.1</v>
      </c>
      <c r="E38" s="43"/>
      <c r="F38" s="44"/>
      <c r="G38" s="45">
        <f t="shared" si="2"/>
        <v>0</v>
      </c>
    </row>
    <row r="39" spans="1:9" s="4" customFormat="1" ht="78.75">
      <c r="A39" s="39">
        <v>18</v>
      </c>
      <c r="B39" s="81" t="s">
        <v>50</v>
      </c>
      <c r="C39" s="41" t="s">
        <v>51</v>
      </c>
      <c r="D39" s="42">
        <v>180.75</v>
      </c>
      <c r="E39" s="43"/>
      <c r="F39" s="44"/>
      <c r="G39" s="45">
        <f t="shared" ref="G39:G44" si="3">+ROUND(D39*E39,2)</f>
        <v>0</v>
      </c>
    </row>
    <row r="40" spans="1:9" s="4" customFormat="1" ht="56.25">
      <c r="A40" s="39">
        <v>19</v>
      </c>
      <c r="B40" s="40" t="s">
        <v>52</v>
      </c>
      <c r="C40" s="41" t="s">
        <v>31</v>
      </c>
      <c r="D40" s="42">
        <v>158.19999999999999</v>
      </c>
      <c r="E40" s="43"/>
      <c r="F40" s="44"/>
      <c r="G40" s="45">
        <f t="shared" si="3"/>
        <v>0</v>
      </c>
    </row>
    <row r="41" spans="1:9" s="4" customFormat="1" ht="78.75">
      <c r="A41" s="39">
        <v>20</v>
      </c>
      <c r="B41" s="77" t="s">
        <v>53</v>
      </c>
      <c r="C41" s="41" t="s">
        <v>166</v>
      </c>
      <c r="D41" s="42">
        <v>3.15</v>
      </c>
      <c r="E41" s="43"/>
      <c r="F41" s="44"/>
      <c r="G41" s="45">
        <f t="shared" si="3"/>
        <v>0</v>
      </c>
    </row>
    <row r="42" spans="1:9" s="4" customFormat="1" ht="78.75">
      <c r="A42" s="39">
        <v>21</v>
      </c>
      <c r="B42" s="77" t="s">
        <v>54</v>
      </c>
      <c r="C42" s="41" t="s">
        <v>166</v>
      </c>
      <c r="D42" s="42">
        <v>70.349999999999994</v>
      </c>
      <c r="E42" s="43"/>
      <c r="F42" s="44"/>
      <c r="G42" s="45">
        <f t="shared" si="3"/>
        <v>0</v>
      </c>
    </row>
    <row r="43" spans="1:9" s="4" customFormat="1" ht="101.25">
      <c r="A43" s="39">
        <v>22</v>
      </c>
      <c r="B43" s="77" t="s">
        <v>55</v>
      </c>
      <c r="C43" s="41" t="s">
        <v>166</v>
      </c>
      <c r="D43" s="42">
        <v>168.4</v>
      </c>
      <c r="E43" s="43"/>
      <c r="F43" s="44"/>
      <c r="G43" s="45">
        <f t="shared" si="3"/>
        <v>0</v>
      </c>
    </row>
    <row r="44" spans="1:9" s="4" customFormat="1" ht="202.5">
      <c r="A44" s="39">
        <v>23</v>
      </c>
      <c r="B44" s="77" t="s">
        <v>56</v>
      </c>
      <c r="C44" s="41" t="s">
        <v>31</v>
      </c>
      <c r="D44" s="42">
        <v>655.29999999999995</v>
      </c>
      <c r="E44" s="43"/>
      <c r="F44" s="44"/>
      <c r="G44" s="45">
        <f t="shared" si="3"/>
        <v>0</v>
      </c>
    </row>
    <row r="45" spans="1:9" s="1" customFormat="1">
      <c r="A45" s="46" t="s">
        <v>168</v>
      </c>
      <c r="B45" s="47" t="s">
        <v>169</v>
      </c>
      <c r="C45" s="48"/>
      <c r="D45" s="49"/>
      <c r="E45" s="75"/>
      <c r="F45" s="44"/>
      <c r="G45" s="50">
        <f>+G46+G50+G58</f>
        <v>0</v>
      </c>
      <c r="I45" s="4"/>
    </row>
    <row r="46" spans="1:9" s="1" customFormat="1">
      <c r="A46" s="83" t="s">
        <v>187</v>
      </c>
      <c r="B46" s="83" t="s">
        <v>188</v>
      </c>
      <c r="C46" s="84"/>
      <c r="D46" s="85"/>
      <c r="E46" s="86"/>
      <c r="F46" s="87"/>
      <c r="G46" s="88">
        <f>SUM(G47:G49)</f>
        <v>0</v>
      </c>
      <c r="I46" s="4"/>
    </row>
    <row r="47" spans="1:9" s="4" customFormat="1" ht="112.5">
      <c r="A47" s="39">
        <v>24</v>
      </c>
      <c r="B47" s="77" t="s">
        <v>57</v>
      </c>
      <c r="C47" s="41" t="s">
        <v>58</v>
      </c>
      <c r="D47" s="42">
        <v>6</v>
      </c>
      <c r="E47" s="43"/>
      <c r="F47" s="44"/>
      <c r="G47" s="45">
        <f t="shared" ref="G47:G91" si="4">+ROUND(D47*E47,2)</f>
        <v>0</v>
      </c>
    </row>
    <row r="48" spans="1:9" s="4" customFormat="1" ht="123.75">
      <c r="A48" s="39">
        <v>25</v>
      </c>
      <c r="B48" s="77" t="s">
        <v>59</v>
      </c>
      <c r="C48" s="41" t="s">
        <v>60</v>
      </c>
      <c r="D48" s="42">
        <v>8535</v>
      </c>
      <c r="E48" s="43"/>
      <c r="F48" s="44"/>
      <c r="G48" s="45">
        <f t="shared" si="4"/>
        <v>0</v>
      </c>
    </row>
    <row r="49" spans="1:9" s="4" customFormat="1" ht="146.25">
      <c r="A49" s="39">
        <v>26</v>
      </c>
      <c r="B49" s="77" t="s">
        <v>61</v>
      </c>
      <c r="C49" s="41" t="s">
        <v>60</v>
      </c>
      <c r="D49" s="42">
        <v>220</v>
      </c>
      <c r="E49" s="43"/>
      <c r="F49" s="44"/>
      <c r="G49" s="45">
        <f t="shared" si="4"/>
        <v>0</v>
      </c>
    </row>
    <row r="50" spans="1:9" s="1" customFormat="1">
      <c r="A50" s="83" t="s">
        <v>189</v>
      </c>
      <c r="B50" s="83" t="s">
        <v>207</v>
      </c>
      <c r="C50" s="84"/>
      <c r="D50" s="85"/>
      <c r="E50" s="86"/>
      <c r="F50" s="87"/>
      <c r="G50" s="88">
        <f>SUM(G51:G57)</f>
        <v>0</v>
      </c>
      <c r="I50" s="4"/>
    </row>
    <row r="51" spans="1:9" s="4" customFormat="1" ht="78.75">
      <c r="A51" s="39">
        <v>27</v>
      </c>
      <c r="B51" s="77" t="s">
        <v>62</v>
      </c>
      <c r="C51" s="41" t="s">
        <v>166</v>
      </c>
      <c r="D51" s="42">
        <v>197.95</v>
      </c>
      <c r="E51" s="43"/>
      <c r="F51" s="44"/>
      <c r="G51" s="45">
        <f t="shared" si="4"/>
        <v>0</v>
      </c>
    </row>
    <row r="52" spans="1:9" s="4" customFormat="1" ht="78.75">
      <c r="A52" s="39">
        <v>28</v>
      </c>
      <c r="B52" s="77" t="s">
        <v>63</v>
      </c>
      <c r="C52" s="41" t="s">
        <v>166</v>
      </c>
      <c r="D52" s="42">
        <v>135.94999999999999</v>
      </c>
      <c r="E52" s="43"/>
      <c r="F52" s="44"/>
      <c r="G52" s="45">
        <f t="shared" si="4"/>
        <v>0</v>
      </c>
    </row>
    <row r="53" spans="1:9" s="4" customFormat="1" ht="78.75">
      <c r="A53" s="39">
        <v>29</v>
      </c>
      <c r="B53" s="77" t="s">
        <v>64</v>
      </c>
      <c r="C53" s="41" t="s">
        <v>166</v>
      </c>
      <c r="D53" s="42">
        <v>6.3</v>
      </c>
      <c r="E53" s="43"/>
      <c r="F53" s="44"/>
      <c r="G53" s="45">
        <f t="shared" si="4"/>
        <v>0</v>
      </c>
    </row>
    <row r="54" spans="1:9" s="4" customFormat="1" ht="90">
      <c r="A54" s="39">
        <v>30</v>
      </c>
      <c r="B54" s="77" t="s">
        <v>65</v>
      </c>
      <c r="C54" s="41" t="s">
        <v>166</v>
      </c>
      <c r="D54" s="42">
        <v>271.5</v>
      </c>
      <c r="E54" s="43"/>
      <c r="F54" s="44"/>
      <c r="G54" s="45">
        <f t="shared" si="4"/>
        <v>0</v>
      </c>
    </row>
    <row r="55" spans="1:9" s="4" customFormat="1" ht="90">
      <c r="A55" s="39">
        <v>31</v>
      </c>
      <c r="B55" s="77" t="s">
        <v>66</v>
      </c>
      <c r="C55" s="41" t="s">
        <v>166</v>
      </c>
      <c r="D55" s="42">
        <v>11.9</v>
      </c>
      <c r="E55" s="43"/>
      <c r="F55" s="44"/>
      <c r="G55" s="45">
        <f t="shared" si="4"/>
        <v>0</v>
      </c>
    </row>
    <row r="56" spans="1:9" s="4" customFormat="1" ht="78.75">
      <c r="A56" s="39">
        <v>32</v>
      </c>
      <c r="B56" s="77" t="s">
        <v>67</v>
      </c>
      <c r="C56" s="41" t="s">
        <v>166</v>
      </c>
      <c r="D56" s="42">
        <v>27.7</v>
      </c>
      <c r="E56" s="43"/>
      <c r="F56" s="44"/>
      <c r="G56" s="45">
        <f t="shared" si="4"/>
        <v>0</v>
      </c>
    </row>
    <row r="57" spans="1:9" s="4" customFormat="1" ht="67.5">
      <c r="A57" s="39">
        <v>33</v>
      </c>
      <c r="B57" s="77" t="s">
        <v>68</v>
      </c>
      <c r="C57" s="41" t="s">
        <v>31</v>
      </c>
      <c r="D57" s="42">
        <v>314.95</v>
      </c>
      <c r="E57" s="43"/>
      <c r="F57" s="44"/>
      <c r="G57" s="45">
        <f t="shared" si="4"/>
        <v>0</v>
      </c>
    </row>
    <row r="58" spans="1:9" s="1" customFormat="1">
      <c r="A58" s="83" t="s">
        <v>190</v>
      </c>
      <c r="B58" s="83" t="s">
        <v>191</v>
      </c>
      <c r="C58" s="84"/>
      <c r="D58" s="85"/>
      <c r="E58" s="86"/>
      <c r="F58" s="87"/>
      <c r="G58" s="88">
        <f>SUM(G59:G64)</f>
        <v>0</v>
      </c>
      <c r="I58" s="4"/>
    </row>
    <row r="59" spans="1:9" s="4" customFormat="1" ht="45">
      <c r="A59" s="39">
        <v>34</v>
      </c>
      <c r="B59" s="77" t="s">
        <v>69</v>
      </c>
      <c r="C59" s="41" t="s">
        <v>31</v>
      </c>
      <c r="D59" s="42">
        <v>296.60000000000002</v>
      </c>
      <c r="E59" s="43"/>
      <c r="F59" s="44"/>
      <c r="G59" s="45">
        <f t="shared" si="4"/>
        <v>0</v>
      </c>
    </row>
    <row r="60" spans="1:9" s="4" customFormat="1" ht="56.25">
      <c r="A60" s="39">
        <v>35</v>
      </c>
      <c r="B60" s="77" t="s">
        <v>70</v>
      </c>
      <c r="C60" s="41" t="s">
        <v>35</v>
      </c>
      <c r="D60" s="42">
        <v>32.6</v>
      </c>
      <c r="E60" s="43"/>
      <c r="F60" s="44"/>
      <c r="G60" s="45">
        <f t="shared" si="4"/>
        <v>0</v>
      </c>
    </row>
    <row r="61" spans="1:9" s="4" customFormat="1" ht="78.75">
      <c r="A61" s="39">
        <v>36</v>
      </c>
      <c r="B61" s="77" t="s">
        <v>71</v>
      </c>
      <c r="C61" s="41" t="s">
        <v>72</v>
      </c>
      <c r="D61" s="42">
        <v>296.60000000000002</v>
      </c>
      <c r="E61" s="43"/>
      <c r="F61" s="44"/>
      <c r="G61" s="45">
        <f t="shared" si="4"/>
        <v>0</v>
      </c>
    </row>
    <row r="62" spans="1:9" s="4" customFormat="1" ht="90">
      <c r="A62" s="39">
        <v>37</v>
      </c>
      <c r="B62" s="77" t="s">
        <v>73</v>
      </c>
      <c r="C62" s="41" t="s">
        <v>31</v>
      </c>
      <c r="D62" s="42">
        <v>291.3</v>
      </c>
      <c r="E62" s="43"/>
      <c r="F62" s="44"/>
      <c r="G62" s="45">
        <f t="shared" si="4"/>
        <v>0</v>
      </c>
    </row>
    <row r="63" spans="1:9" s="4" customFormat="1" ht="56.25">
      <c r="A63" s="39">
        <v>38</v>
      </c>
      <c r="B63" s="77" t="s">
        <v>74</v>
      </c>
      <c r="C63" s="41" t="s">
        <v>166</v>
      </c>
      <c r="D63" s="42">
        <v>31.35</v>
      </c>
      <c r="E63" s="43"/>
      <c r="F63" s="44"/>
      <c r="G63" s="45">
        <f t="shared" si="4"/>
        <v>0</v>
      </c>
    </row>
    <row r="64" spans="1:9" s="4" customFormat="1" ht="202.5">
      <c r="A64" s="39">
        <v>39</v>
      </c>
      <c r="B64" s="77" t="s">
        <v>75</v>
      </c>
      <c r="C64" s="41" t="s">
        <v>72</v>
      </c>
      <c r="D64" s="42">
        <v>299.14999999999998</v>
      </c>
      <c r="E64" s="43"/>
      <c r="F64" s="44"/>
      <c r="G64" s="45">
        <f t="shared" si="4"/>
        <v>0</v>
      </c>
    </row>
    <row r="65" spans="1:9" s="1" customFormat="1">
      <c r="A65" s="46" t="s">
        <v>170</v>
      </c>
      <c r="B65" s="47" t="s">
        <v>171</v>
      </c>
      <c r="C65" s="48"/>
      <c r="D65" s="49"/>
      <c r="E65" s="75"/>
      <c r="F65" s="44"/>
      <c r="G65" s="50">
        <f>+G66+G72</f>
        <v>0</v>
      </c>
      <c r="I65" s="4"/>
    </row>
    <row r="66" spans="1:9" s="1" customFormat="1">
      <c r="A66" s="83" t="s">
        <v>192</v>
      </c>
      <c r="B66" s="83" t="s">
        <v>193</v>
      </c>
      <c r="C66" s="84"/>
      <c r="D66" s="85"/>
      <c r="E66" s="86"/>
      <c r="F66" s="87"/>
      <c r="G66" s="88">
        <f>SUM(G67:G71)</f>
        <v>0</v>
      </c>
      <c r="I66" s="4"/>
    </row>
    <row r="67" spans="1:9" s="4" customFormat="1" ht="78.75">
      <c r="A67" s="39">
        <v>40</v>
      </c>
      <c r="B67" s="77" t="s">
        <v>76</v>
      </c>
      <c r="C67" s="41" t="s">
        <v>31</v>
      </c>
      <c r="D67" s="42">
        <v>82.5</v>
      </c>
      <c r="E67" s="43"/>
      <c r="F67" s="44"/>
      <c r="G67" s="45">
        <f t="shared" si="4"/>
        <v>0</v>
      </c>
    </row>
    <row r="68" spans="1:9" s="4" customFormat="1" ht="78.75">
      <c r="A68" s="39">
        <v>41</v>
      </c>
      <c r="B68" s="77" t="s">
        <v>77</v>
      </c>
      <c r="C68" s="41" t="s">
        <v>31</v>
      </c>
      <c r="D68" s="42">
        <v>1135.2</v>
      </c>
      <c r="E68" s="43"/>
      <c r="F68" s="44"/>
      <c r="G68" s="45">
        <f t="shared" si="4"/>
        <v>0</v>
      </c>
    </row>
    <row r="69" spans="1:9" s="4" customFormat="1" ht="33.75">
      <c r="A69" s="39">
        <v>42</v>
      </c>
      <c r="B69" s="77" t="s">
        <v>78</v>
      </c>
      <c r="C69" s="41" t="s">
        <v>166</v>
      </c>
      <c r="D69" s="42">
        <v>154.35</v>
      </c>
      <c r="E69" s="43"/>
      <c r="F69" s="44"/>
      <c r="G69" s="45">
        <f t="shared" si="4"/>
        <v>0</v>
      </c>
    </row>
    <row r="70" spans="1:9" s="4" customFormat="1" ht="33.75">
      <c r="A70" s="39">
        <v>43</v>
      </c>
      <c r="B70" s="77" t="s">
        <v>79</v>
      </c>
      <c r="C70" s="41" t="s">
        <v>166</v>
      </c>
      <c r="D70" s="42">
        <v>95.6</v>
      </c>
      <c r="E70" s="43"/>
      <c r="F70" s="44"/>
      <c r="G70" s="45">
        <f t="shared" si="4"/>
        <v>0</v>
      </c>
    </row>
    <row r="71" spans="1:9" s="4" customFormat="1" ht="90">
      <c r="A71" s="39">
        <v>44</v>
      </c>
      <c r="B71" s="77" t="s">
        <v>80</v>
      </c>
      <c r="C71" s="41" t="s">
        <v>72</v>
      </c>
      <c r="D71" s="42">
        <v>82.5</v>
      </c>
      <c r="E71" s="43"/>
      <c r="F71" s="44"/>
      <c r="G71" s="45">
        <f t="shared" si="4"/>
        <v>0</v>
      </c>
    </row>
    <row r="72" spans="1:9" s="1" customFormat="1">
      <c r="A72" s="83" t="s">
        <v>194</v>
      </c>
      <c r="B72" s="83" t="s">
        <v>195</v>
      </c>
      <c r="C72" s="84"/>
      <c r="D72" s="85"/>
      <c r="E72" s="86"/>
      <c r="F72" s="87"/>
      <c r="G72" s="88">
        <f>SUM(G73:G79)</f>
        <v>0</v>
      </c>
      <c r="I72" s="4"/>
    </row>
    <row r="73" spans="1:9" s="4" customFormat="1" ht="56.25">
      <c r="A73" s="39">
        <v>45</v>
      </c>
      <c r="B73" s="77" t="s">
        <v>81</v>
      </c>
      <c r="C73" s="41" t="s">
        <v>166</v>
      </c>
      <c r="D73" s="42">
        <v>48.7</v>
      </c>
      <c r="E73" s="43"/>
      <c r="F73" s="44"/>
      <c r="G73" s="45">
        <f t="shared" si="4"/>
        <v>0</v>
      </c>
    </row>
    <row r="74" spans="1:9" s="4" customFormat="1" ht="56.25">
      <c r="A74" s="39">
        <v>46</v>
      </c>
      <c r="B74" s="77" t="s">
        <v>82</v>
      </c>
      <c r="C74" s="41" t="s">
        <v>31</v>
      </c>
      <c r="D74" s="42">
        <v>267.55</v>
      </c>
      <c r="E74" s="43"/>
      <c r="F74" s="44"/>
      <c r="G74" s="45">
        <f t="shared" si="4"/>
        <v>0</v>
      </c>
    </row>
    <row r="75" spans="1:9" s="4" customFormat="1" ht="56.25">
      <c r="A75" s="39">
        <v>47</v>
      </c>
      <c r="B75" s="77" t="s">
        <v>83</v>
      </c>
      <c r="C75" s="41" t="s">
        <v>31</v>
      </c>
      <c r="D75" s="42">
        <v>260.60000000000002</v>
      </c>
      <c r="E75" s="43"/>
      <c r="F75" s="44"/>
      <c r="G75" s="45">
        <f t="shared" si="4"/>
        <v>0</v>
      </c>
    </row>
    <row r="76" spans="1:9" s="4" customFormat="1" ht="90">
      <c r="A76" s="39">
        <v>48</v>
      </c>
      <c r="B76" s="77" t="s">
        <v>84</v>
      </c>
      <c r="C76" s="41" t="s">
        <v>31</v>
      </c>
      <c r="D76" s="42">
        <v>6.95</v>
      </c>
      <c r="E76" s="43"/>
      <c r="F76" s="44"/>
      <c r="G76" s="45">
        <f t="shared" si="4"/>
        <v>0</v>
      </c>
    </row>
    <row r="77" spans="1:9" s="4" customFormat="1" ht="123.75">
      <c r="A77" s="39">
        <v>49</v>
      </c>
      <c r="B77" s="77" t="s">
        <v>85</v>
      </c>
      <c r="C77" s="41" t="s">
        <v>166</v>
      </c>
      <c r="D77" s="42">
        <v>20.5</v>
      </c>
      <c r="E77" s="43"/>
      <c r="F77" s="44"/>
      <c r="G77" s="45">
        <f t="shared" si="4"/>
        <v>0</v>
      </c>
    </row>
    <row r="78" spans="1:9" s="4" customFormat="1" ht="101.25">
      <c r="A78" s="39">
        <v>50</v>
      </c>
      <c r="B78" s="77" t="s">
        <v>86</v>
      </c>
      <c r="C78" s="41" t="s">
        <v>72</v>
      </c>
      <c r="D78" s="42">
        <v>260.60000000000002</v>
      </c>
      <c r="E78" s="43"/>
      <c r="F78" s="44"/>
      <c r="G78" s="45">
        <f t="shared" si="4"/>
        <v>0</v>
      </c>
    </row>
    <row r="79" spans="1:9" s="4" customFormat="1" ht="123.75">
      <c r="A79" s="39">
        <v>51</v>
      </c>
      <c r="B79" s="77" t="s">
        <v>87</v>
      </c>
      <c r="C79" s="41" t="s">
        <v>166</v>
      </c>
      <c r="D79" s="42">
        <v>13.6</v>
      </c>
      <c r="E79" s="43"/>
      <c r="F79" s="44"/>
      <c r="G79" s="45">
        <f t="shared" si="4"/>
        <v>0</v>
      </c>
    </row>
    <row r="80" spans="1:9" s="1" customFormat="1">
      <c r="A80" s="46" t="s">
        <v>172</v>
      </c>
      <c r="B80" s="47" t="s">
        <v>173</v>
      </c>
      <c r="C80" s="48"/>
      <c r="D80" s="49"/>
      <c r="E80" s="75"/>
      <c r="F80" s="44"/>
      <c r="G80" s="50">
        <f>SUM(G81)</f>
        <v>0</v>
      </c>
      <c r="I80" s="4"/>
    </row>
    <row r="81" spans="1:9" s="4" customFormat="1" ht="78.75">
      <c r="A81" s="39">
        <v>52</v>
      </c>
      <c r="B81" s="77" t="s">
        <v>88</v>
      </c>
      <c r="C81" s="41" t="s">
        <v>58</v>
      </c>
      <c r="D81" s="42">
        <v>1</v>
      </c>
      <c r="E81" s="43"/>
      <c r="F81" s="44"/>
      <c r="G81" s="45">
        <f t="shared" si="4"/>
        <v>0</v>
      </c>
    </row>
    <row r="82" spans="1:9" s="1" customFormat="1">
      <c r="A82" s="46" t="s">
        <v>174</v>
      </c>
      <c r="B82" s="47" t="s">
        <v>175</v>
      </c>
      <c r="C82" s="48"/>
      <c r="D82" s="49"/>
      <c r="E82" s="75"/>
      <c r="F82" s="44"/>
      <c r="G82" s="50">
        <f>+G83+G89+G92</f>
        <v>0</v>
      </c>
      <c r="I82" s="4"/>
    </row>
    <row r="83" spans="1:9" s="1" customFormat="1">
      <c r="A83" s="83" t="s">
        <v>196</v>
      </c>
      <c r="B83" s="83" t="s">
        <v>197</v>
      </c>
      <c r="C83" s="84"/>
      <c r="D83" s="85"/>
      <c r="E83" s="86"/>
      <c r="F83" s="87"/>
      <c r="G83" s="88">
        <f>SUM(G84:G88)</f>
        <v>0</v>
      </c>
      <c r="I83" s="4"/>
    </row>
    <row r="84" spans="1:9" s="4" customFormat="1" ht="112.5">
      <c r="A84" s="39">
        <v>53</v>
      </c>
      <c r="B84" s="77" t="s">
        <v>89</v>
      </c>
      <c r="C84" s="41" t="s">
        <v>72</v>
      </c>
      <c r="D84" s="42">
        <v>17.55</v>
      </c>
      <c r="E84" s="43"/>
      <c r="F84" s="44"/>
      <c r="G84" s="45">
        <f t="shared" si="4"/>
        <v>0</v>
      </c>
    </row>
    <row r="85" spans="1:9" s="4" customFormat="1" ht="45">
      <c r="A85" s="39">
        <v>54</v>
      </c>
      <c r="B85" s="77" t="s">
        <v>90</v>
      </c>
      <c r="C85" s="41" t="s">
        <v>58</v>
      </c>
      <c r="D85" s="42">
        <v>3</v>
      </c>
      <c r="E85" s="43"/>
      <c r="F85" s="44"/>
      <c r="G85" s="45">
        <f t="shared" si="4"/>
        <v>0</v>
      </c>
    </row>
    <row r="86" spans="1:9" s="4" customFormat="1" ht="45">
      <c r="A86" s="39">
        <v>55</v>
      </c>
      <c r="B86" s="77" t="s">
        <v>91</v>
      </c>
      <c r="C86" s="41" t="s">
        <v>58</v>
      </c>
      <c r="D86" s="42">
        <v>4</v>
      </c>
      <c r="E86" s="43"/>
      <c r="F86" s="44"/>
      <c r="G86" s="45">
        <f t="shared" si="4"/>
        <v>0</v>
      </c>
    </row>
    <row r="87" spans="1:9" s="4" customFormat="1" ht="180">
      <c r="A87" s="39">
        <v>56</v>
      </c>
      <c r="B87" s="77" t="s">
        <v>92</v>
      </c>
      <c r="C87" s="41" t="s">
        <v>58</v>
      </c>
      <c r="D87" s="42">
        <v>1</v>
      </c>
      <c r="E87" s="43"/>
      <c r="F87" s="44"/>
      <c r="G87" s="45">
        <f t="shared" si="4"/>
        <v>0</v>
      </c>
    </row>
    <row r="88" spans="1:9" s="4" customFormat="1" ht="112.5">
      <c r="A88" s="39">
        <v>57</v>
      </c>
      <c r="B88" s="77" t="s">
        <v>93</v>
      </c>
      <c r="C88" s="41" t="s">
        <v>58</v>
      </c>
      <c r="D88" s="42">
        <v>7</v>
      </c>
      <c r="E88" s="43"/>
      <c r="F88" s="44"/>
      <c r="G88" s="45">
        <f t="shared" si="4"/>
        <v>0</v>
      </c>
    </row>
    <row r="89" spans="1:9" s="1" customFormat="1">
      <c r="A89" s="83" t="s">
        <v>198</v>
      </c>
      <c r="B89" s="83" t="s">
        <v>199</v>
      </c>
      <c r="C89" s="84"/>
      <c r="D89" s="85"/>
      <c r="E89" s="86"/>
      <c r="F89" s="87"/>
      <c r="G89" s="88">
        <f>SUM(G90:G91)</f>
        <v>0</v>
      </c>
      <c r="I89" s="4"/>
    </row>
    <row r="90" spans="1:9" s="4" customFormat="1" ht="146.25">
      <c r="A90" s="39">
        <v>58</v>
      </c>
      <c r="B90" s="77" t="s">
        <v>94</v>
      </c>
      <c r="C90" s="41" t="s">
        <v>72</v>
      </c>
      <c r="D90" s="42">
        <v>1135.2</v>
      </c>
      <c r="E90" s="43"/>
      <c r="F90" s="44"/>
      <c r="G90" s="45">
        <f t="shared" si="4"/>
        <v>0</v>
      </c>
    </row>
    <row r="91" spans="1:9" s="4" customFormat="1" ht="135">
      <c r="A91" s="39">
        <v>59</v>
      </c>
      <c r="B91" s="77" t="s">
        <v>95</v>
      </c>
      <c r="C91" s="41" t="s">
        <v>31</v>
      </c>
      <c r="D91" s="42">
        <v>5.25</v>
      </c>
      <c r="E91" s="43"/>
      <c r="F91" s="44"/>
      <c r="G91" s="45">
        <f t="shared" si="4"/>
        <v>0</v>
      </c>
    </row>
    <row r="92" spans="1:9" s="1" customFormat="1">
      <c r="A92" s="83" t="s">
        <v>200</v>
      </c>
      <c r="B92" s="83" t="s">
        <v>201</v>
      </c>
      <c r="C92" s="84"/>
      <c r="D92" s="85"/>
      <c r="E92" s="86"/>
      <c r="F92" s="87"/>
      <c r="G92" s="88">
        <f>SUM(G93:G97)</f>
        <v>0</v>
      </c>
      <c r="I92" s="4"/>
    </row>
    <row r="93" spans="1:9" s="4" customFormat="1" ht="33.75">
      <c r="A93" s="39">
        <v>60</v>
      </c>
      <c r="B93" s="77" t="s">
        <v>209</v>
      </c>
      <c r="C93" s="41" t="s">
        <v>31</v>
      </c>
      <c r="D93" s="42">
        <v>6.95</v>
      </c>
      <c r="E93" s="43"/>
      <c r="F93" s="44"/>
      <c r="G93" s="45">
        <f t="shared" ref="G93:G164" si="5">+ROUND(D93*E93,2)</f>
        <v>0</v>
      </c>
    </row>
    <row r="94" spans="1:9" s="4" customFormat="1" ht="33.75">
      <c r="A94" s="39">
        <v>61</v>
      </c>
      <c r="B94" s="77" t="s">
        <v>210</v>
      </c>
      <c r="C94" s="41" t="s">
        <v>31</v>
      </c>
      <c r="D94" s="42">
        <v>260.60000000000002</v>
      </c>
      <c r="E94" s="43"/>
      <c r="F94" s="44"/>
      <c r="G94" s="45">
        <f t="shared" si="5"/>
        <v>0</v>
      </c>
    </row>
    <row r="95" spans="1:9" s="4" customFormat="1" ht="33.75">
      <c r="A95" s="39">
        <v>62</v>
      </c>
      <c r="B95" s="77" t="s">
        <v>211</v>
      </c>
      <c r="C95" s="41" t="s">
        <v>31</v>
      </c>
      <c r="D95" s="42">
        <v>82.5</v>
      </c>
      <c r="E95" s="43"/>
      <c r="F95" s="44"/>
      <c r="G95" s="45">
        <f t="shared" si="5"/>
        <v>0</v>
      </c>
    </row>
    <row r="96" spans="1:9" s="4" customFormat="1" ht="33.75">
      <c r="A96" s="39">
        <v>63</v>
      </c>
      <c r="B96" s="77" t="s">
        <v>212</v>
      </c>
      <c r="C96" s="41" t="s">
        <v>31</v>
      </c>
      <c r="D96" s="42">
        <v>88.9</v>
      </c>
      <c r="E96" s="43"/>
      <c r="F96" s="44"/>
      <c r="G96" s="45">
        <f t="shared" si="5"/>
        <v>0</v>
      </c>
    </row>
    <row r="97" spans="1:9" s="4" customFormat="1" ht="33.75">
      <c r="A97" s="39">
        <v>64</v>
      </c>
      <c r="B97" s="77" t="s">
        <v>213</v>
      </c>
      <c r="C97" s="41" t="s">
        <v>58</v>
      </c>
      <c r="D97" s="42">
        <v>19</v>
      </c>
      <c r="E97" s="43"/>
      <c r="F97" s="44"/>
      <c r="G97" s="45">
        <f t="shared" si="5"/>
        <v>0</v>
      </c>
    </row>
    <row r="98" spans="1:9" s="1" customFormat="1">
      <c r="A98" s="46" t="s">
        <v>176</v>
      </c>
      <c r="B98" s="47" t="s">
        <v>177</v>
      </c>
      <c r="C98" s="48"/>
      <c r="D98" s="49"/>
      <c r="E98" s="75"/>
      <c r="F98" s="44"/>
      <c r="G98" s="50">
        <f>SUM(G99:G114)</f>
        <v>0</v>
      </c>
      <c r="I98" s="4"/>
    </row>
    <row r="99" spans="1:9" s="4" customFormat="1" ht="56.25">
      <c r="A99" s="39">
        <v>65</v>
      </c>
      <c r="B99" s="77" t="s">
        <v>96</v>
      </c>
      <c r="C99" s="41" t="s">
        <v>43</v>
      </c>
      <c r="D99" s="42">
        <v>70</v>
      </c>
      <c r="E99" s="43"/>
      <c r="F99" s="44"/>
      <c r="G99" s="45">
        <f t="shared" si="5"/>
        <v>0</v>
      </c>
    </row>
    <row r="100" spans="1:9" s="4" customFormat="1" ht="112.5">
      <c r="A100" s="39">
        <v>66</v>
      </c>
      <c r="B100" s="77" t="s">
        <v>97</v>
      </c>
      <c r="C100" s="41" t="s">
        <v>72</v>
      </c>
      <c r="D100" s="42">
        <v>88.9</v>
      </c>
      <c r="E100" s="43"/>
      <c r="F100" s="44"/>
      <c r="G100" s="45">
        <f t="shared" si="5"/>
        <v>0</v>
      </c>
    </row>
    <row r="101" spans="1:9" s="4" customFormat="1" ht="135">
      <c r="A101" s="39">
        <v>67</v>
      </c>
      <c r="B101" s="77" t="s">
        <v>98</v>
      </c>
      <c r="C101" s="41" t="s">
        <v>72</v>
      </c>
      <c r="D101" s="42">
        <v>20.399999999999999</v>
      </c>
      <c r="E101" s="43"/>
      <c r="F101" s="44"/>
      <c r="G101" s="45">
        <f t="shared" si="5"/>
        <v>0</v>
      </c>
    </row>
    <row r="102" spans="1:9" s="4" customFormat="1" ht="123.75">
      <c r="A102" s="39">
        <v>68</v>
      </c>
      <c r="B102" s="77" t="s">
        <v>99</v>
      </c>
      <c r="C102" s="41" t="s">
        <v>166</v>
      </c>
      <c r="D102" s="42">
        <v>67.2</v>
      </c>
      <c r="E102" s="43"/>
      <c r="F102" s="44"/>
      <c r="G102" s="45">
        <f t="shared" si="5"/>
        <v>0</v>
      </c>
    </row>
    <row r="103" spans="1:9" s="4" customFormat="1" ht="112.5">
      <c r="A103" s="39">
        <v>69</v>
      </c>
      <c r="B103" s="77" t="s">
        <v>100</v>
      </c>
      <c r="C103" s="41" t="s">
        <v>166</v>
      </c>
      <c r="D103" s="42">
        <v>102.95</v>
      </c>
      <c r="E103" s="43"/>
      <c r="F103" s="44"/>
      <c r="G103" s="45">
        <f t="shared" si="5"/>
        <v>0</v>
      </c>
    </row>
    <row r="104" spans="1:9" s="4" customFormat="1" ht="56.25">
      <c r="A104" s="39">
        <v>70</v>
      </c>
      <c r="B104" s="77" t="s">
        <v>101</v>
      </c>
      <c r="C104" s="41" t="s">
        <v>58</v>
      </c>
      <c r="D104" s="42">
        <v>2</v>
      </c>
      <c r="E104" s="43"/>
      <c r="F104" s="44"/>
      <c r="G104" s="45">
        <f t="shared" si="5"/>
        <v>0</v>
      </c>
    </row>
    <row r="105" spans="1:9" s="4" customFormat="1" ht="45">
      <c r="A105" s="39">
        <v>71</v>
      </c>
      <c r="B105" s="77" t="s">
        <v>102</v>
      </c>
      <c r="C105" s="41" t="s">
        <v>58</v>
      </c>
      <c r="D105" s="42">
        <v>1</v>
      </c>
      <c r="E105" s="43"/>
      <c r="F105" s="44"/>
      <c r="G105" s="45">
        <f t="shared" si="5"/>
        <v>0</v>
      </c>
    </row>
    <row r="106" spans="1:9" s="4" customFormat="1" ht="90">
      <c r="A106" s="39">
        <v>72</v>
      </c>
      <c r="B106" s="77" t="s">
        <v>103</v>
      </c>
      <c r="C106" s="41" t="s">
        <v>58</v>
      </c>
      <c r="D106" s="42">
        <v>5</v>
      </c>
      <c r="E106" s="43"/>
      <c r="F106" s="44"/>
      <c r="G106" s="45">
        <f t="shared" si="5"/>
        <v>0</v>
      </c>
    </row>
    <row r="107" spans="1:9" s="4" customFormat="1" ht="45">
      <c r="A107" s="39">
        <v>73</v>
      </c>
      <c r="B107" s="77" t="s">
        <v>104</v>
      </c>
      <c r="C107" s="41" t="s">
        <v>58</v>
      </c>
      <c r="D107" s="42">
        <v>1</v>
      </c>
      <c r="E107" s="43"/>
      <c r="F107" s="44"/>
      <c r="G107" s="45">
        <f t="shared" si="5"/>
        <v>0</v>
      </c>
    </row>
    <row r="108" spans="1:9" s="4" customFormat="1" ht="22.5">
      <c r="A108" s="39">
        <v>74</v>
      </c>
      <c r="B108" s="77" t="s">
        <v>105</v>
      </c>
      <c r="C108" s="41" t="s">
        <v>58</v>
      </c>
      <c r="D108" s="42">
        <v>15</v>
      </c>
      <c r="E108" s="43"/>
      <c r="F108" s="44"/>
      <c r="G108" s="45">
        <f t="shared" si="5"/>
        <v>0</v>
      </c>
    </row>
    <row r="109" spans="1:9" s="4" customFormat="1" ht="45">
      <c r="A109" s="39">
        <v>75</v>
      </c>
      <c r="B109" s="77" t="s">
        <v>106</v>
      </c>
      <c r="C109" s="41" t="s">
        <v>58</v>
      </c>
      <c r="D109" s="42">
        <v>2</v>
      </c>
      <c r="E109" s="43"/>
      <c r="F109" s="44"/>
      <c r="G109" s="45">
        <f t="shared" si="5"/>
        <v>0</v>
      </c>
    </row>
    <row r="110" spans="1:9" s="4" customFormat="1" ht="56.25">
      <c r="A110" s="39">
        <v>76</v>
      </c>
      <c r="B110" s="77" t="s">
        <v>107</v>
      </c>
      <c r="C110" s="41" t="s">
        <v>58</v>
      </c>
      <c r="D110" s="42">
        <v>2</v>
      </c>
      <c r="E110" s="43"/>
      <c r="F110" s="44"/>
      <c r="G110" s="45">
        <f t="shared" si="5"/>
        <v>0</v>
      </c>
    </row>
    <row r="111" spans="1:9" s="4" customFormat="1" ht="45">
      <c r="A111" s="39">
        <v>77</v>
      </c>
      <c r="B111" s="77" t="s">
        <v>108</v>
      </c>
      <c r="C111" s="41" t="s">
        <v>58</v>
      </c>
      <c r="D111" s="42">
        <v>2</v>
      </c>
      <c r="E111" s="43"/>
      <c r="F111" s="44"/>
      <c r="G111" s="45">
        <f t="shared" si="5"/>
        <v>0</v>
      </c>
    </row>
    <row r="112" spans="1:9" s="4" customFormat="1" ht="67.5">
      <c r="A112" s="39">
        <v>78</v>
      </c>
      <c r="B112" s="77" t="s">
        <v>109</v>
      </c>
      <c r="C112" s="41" t="s">
        <v>58</v>
      </c>
      <c r="D112" s="42">
        <v>2</v>
      </c>
      <c r="E112" s="43"/>
      <c r="F112" s="44"/>
      <c r="G112" s="45">
        <f t="shared" si="5"/>
        <v>0</v>
      </c>
    </row>
    <row r="113" spans="1:9" s="4" customFormat="1" ht="33.75">
      <c r="A113" s="39">
        <v>79</v>
      </c>
      <c r="B113" s="77" t="s">
        <v>110</v>
      </c>
      <c r="C113" s="41" t="s">
        <v>31</v>
      </c>
      <c r="D113" s="42">
        <v>88.9</v>
      </c>
      <c r="E113" s="43"/>
      <c r="F113" s="44"/>
      <c r="G113" s="45">
        <f t="shared" si="5"/>
        <v>0</v>
      </c>
    </row>
    <row r="114" spans="1:9" s="4" customFormat="1" ht="56.25">
      <c r="A114" s="39">
        <v>80</v>
      </c>
      <c r="B114" s="77" t="s">
        <v>111</v>
      </c>
      <c r="C114" s="41" t="s">
        <v>72</v>
      </c>
      <c r="D114" s="42">
        <v>4.5</v>
      </c>
      <c r="E114" s="43"/>
      <c r="F114" s="44"/>
      <c r="G114" s="45">
        <f t="shared" si="5"/>
        <v>0</v>
      </c>
    </row>
    <row r="115" spans="1:9" s="1" customFormat="1">
      <c r="A115" s="46" t="s">
        <v>178</v>
      </c>
      <c r="B115" s="47" t="s">
        <v>208</v>
      </c>
      <c r="C115" s="48"/>
      <c r="D115" s="49"/>
      <c r="E115" s="75"/>
      <c r="F115" s="44"/>
      <c r="G115" s="50">
        <f>+G116+G126</f>
        <v>0</v>
      </c>
      <c r="I115" s="4"/>
    </row>
    <row r="116" spans="1:9" s="1" customFormat="1">
      <c r="A116" s="83" t="s">
        <v>202</v>
      </c>
      <c r="B116" s="83" t="s">
        <v>203</v>
      </c>
      <c r="C116" s="84"/>
      <c r="D116" s="85"/>
      <c r="E116" s="86"/>
      <c r="F116" s="87"/>
      <c r="G116" s="88">
        <f>SUM(G117:G125)</f>
        <v>0</v>
      </c>
      <c r="I116" s="4"/>
    </row>
    <row r="117" spans="1:9" s="4" customFormat="1" ht="123.75">
      <c r="A117" s="39">
        <v>81</v>
      </c>
      <c r="B117" s="77" t="s">
        <v>112</v>
      </c>
      <c r="C117" s="41" t="s">
        <v>113</v>
      </c>
      <c r="D117" s="42">
        <v>36</v>
      </c>
      <c r="E117" s="43"/>
      <c r="F117" s="44"/>
      <c r="G117" s="45">
        <f t="shared" si="5"/>
        <v>0</v>
      </c>
    </row>
    <row r="118" spans="1:9" s="4" customFormat="1" ht="157.5">
      <c r="A118" s="39">
        <v>82</v>
      </c>
      <c r="B118" s="77" t="s">
        <v>114</v>
      </c>
      <c r="C118" s="41" t="s">
        <v>113</v>
      </c>
      <c r="D118" s="42">
        <v>7</v>
      </c>
      <c r="E118" s="43"/>
      <c r="F118" s="44"/>
      <c r="G118" s="45">
        <f t="shared" si="5"/>
        <v>0</v>
      </c>
    </row>
    <row r="119" spans="1:9" s="4" customFormat="1" ht="157.5">
      <c r="A119" s="39">
        <v>83</v>
      </c>
      <c r="B119" s="77" t="s">
        <v>115</v>
      </c>
      <c r="C119" s="41" t="s">
        <v>113</v>
      </c>
      <c r="D119" s="42">
        <v>2</v>
      </c>
      <c r="E119" s="43"/>
      <c r="F119" s="44"/>
      <c r="G119" s="45">
        <f t="shared" si="5"/>
        <v>0</v>
      </c>
    </row>
    <row r="120" spans="1:9" s="4" customFormat="1" ht="157.5">
      <c r="A120" s="39">
        <v>84</v>
      </c>
      <c r="B120" s="77" t="s">
        <v>116</v>
      </c>
      <c r="C120" s="41" t="s">
        <v>113</v>
      </c>
      <c r="D120" s="42">
        <v>1</v>
      </c>
      <c r="E120" s="43"/>
      <c r="F120" s="44"/>
      <c r="G120" s="45">
        <f t="shared" si="5"/>
        <v>0</v>
      </c>
    </row>
    <row r="121" spans="1:9" s="4" customFormat="1" ht="123.75">
      <c r="A121" s="39">
        <v>85</v>
      </c>
      <c r="B121" s="77" t="s">
        <v>117</v>
      </c>
      <c r="C121" s="41" t="s">
        <v>113</v>
      </c>
      <c r="D121" s="42">
        <v>38</v>
      </c>
      <c r="E121" s="43"/>
      <c r="F121" s="44"/>
      <c r="G121" s="45">
        <f t="shared" si="5"/>
        <v>0</v>
      </c>
    </row>
    <row r="122" spans="1:9" s="4" customFormat="1" ht="135">
      <c r="A122" s="39">
        <v>86</v>
      </c>
      <c r="B122" s="77" t="s">
        <v>118</v>
      </c>
      <c r="C122" s="41" t="s">
        <v>113</v>
      </c>
      <c r="D122" s="42">
        <v>4</v>
      </c>
      <c r="E122" s="43"/>
      <c r="F122" s="44"/>
      <c r="G122" s="45">
        <f t="shared" si="5"/>
        <v>0</v>
      </c>
    </row>
    <row r="123" spans="1:9" s="4" customFormat="1" ht="101.25">
      <c r="A123" s="39">
        <v>87</v>
      </c>
      <c r="B123" s="77" t="s">
        <v>119</v>
      </c>
      <c r="C123" s="41" t="s">
        <v>113</v>
      </c>
      <c r="D123" s="42">
        <v>13</v>
      </c>
      <c r="E123" s="43"/>
      <c r="F123" s="44"/>
      <c r="G123" s="45">
        <f t="shared" si="5"/>
        <v>0</v>
      </c>
    </row>
    <row r="124" spans="1:9" s="4" customFormat="1" ht="101.25">
      <c r="A124" s="39">
        <v>88</v>
      </c>
      <c r="B124" s="77" t="s">
        <v>120</v>
      </c>
      <c r="C124" s="41" t="s">
        <v>113</v>
      </c>
      <c r="D124" s="42">
        <v>1</v>
      </c>
      <c r="E124" s="43"/>
      <c r="F124" s="44"/>
      <c r="G124" s="45">
        <f t="shared" si="5"/>
        <v>0</v>
      </c>
    </row>
    <row r="125" spans="1:9" s="4" customFormat="1" ht="123.75">
      <c r="A125" s="39">
        <v>89</v>
      </c>
      <c r="B125" s="77" t="s">
        <v>121</v>
      </c>
      <c r="C125" s="41" t="s">
        <v>113</v>
      </c>
      <c r="D125" s="42">
        <v>2</v>
      </c>
      <c r="E125" s="43"/>
      <c r="F125" s="44"/>
      <c r="G125" s="45">
        <f t="shared" si="5"/>
        <v>0</v>
      </c>
    </row>
    <row r="126" spans="1:9" s="1" customFormat="1">
      <c r="A126" s="83" t="s">
        <v>204</v>
      </c>
      <c r="B126" s="83" t="s">
        <v>205</v>
      </c>
      <c r="C126" s="84"/>
      <c r="D126" s="85"/>
      <c r="E126" s="86"/>
      <c r="F126" s="87"/>
      <c r="G126" s="88">
        <f>SUM(G127:G135)</f>
        <v>0</v>
      </c>
      <c r="I126" s="4"/>
    </row>
    <row r="127" spans="1:9" s="4" customFormat="1" ht="67.5">
      <c r="A127" s="39">
        <v>90</v>
      </c>
      <c r="B127" s="77" t="s">
        <v>122</v>
      </c>
      <c r="C127" s="41" t="s">
        <v>58</v>
      </c>
      <c r="D127" s="42">
        <v>1</v>
      </c>
      <c r="E127" s="43"/>
      <c r="F127" s="44"/>
      <c r="G127" s="45">
        <f t="shared" si="5"/>
        <v>0</v>
      </c>
    </row>
    <row r="128" spans="1:9" s="4" customFormat="1" ht="56.25">
      <c r="A128" s="39">
        <v>91</v>
      </c>
      <c r="B128" s="77" t="s">
        <v>123</v>
      </c>
      <c r="C128" s="41" t="s">
        <v>58</v>
      </c>
      <c r="D128" s="42">
        <v>10</v>
      </c>
      <c r="E128" s="43"/>
      <c r="F128" s="44"/>
      <c r="G128" s="45">
        <f t="shared" si="5"/>
        <v>0</v>
      </c>
    </row>
    <row r="129" spans="1:9" s="4" customFormat="1" ht="45">
      <c r="A129" s="39">
        <v>92</v>
      </c>
      <c r="B129" s="77" t="s">
        <v>124</v>
      </c>
      <c r="C129" s="41" t="s">
        <v>58</v>
      </c>
      <c r="D129" s="42">
        <v>7</v>
      </c>
      <c r="E129" s="43"/>
      <c r="F129" s="44"/>
      <c r="G129" s="45">
        <f t="shared" si="5"/>
        <v>0</v>
      </c>
    </row>
    <row r="130" spans="1:9" s="4" customFormat="1" ht="56.25">
      <c r="A130" s="39">
        <v>93</v>
      </c>
      <c r="B130" s="77" t="s">
        <v>125</v>
      </c>
      <c r="C130" s="41" t="s">
        <v>58</v>
      </c>
      <c r="D130" s="42">
        <v>1</v>
      </c>
      <c r="E130" s="43"/>
      <c r="F130" s="44"/>
      <c r="G130" s="45">
        <f t="shared" si="5"/>
        <v>0</v>
      </c>
    </row>
    <row r="131" spans="1:9" s="4" customFormat="1" ht="78.75">
      <c r="A131" s="39">
        <v>94</v>
      </c>
      <c r="B131" s="77" t="s">
        <v>126</v>
      </c>
      <c r="C131" s="41" t="s">
        <v>58</v>
      </c>
      <c r="D131" s="42">
        <v>1</v>
      </c>
      <c r="E131" s="43"/>
      <c r="F131" s="44"/>
      <c r="G131" s="45">
        <f t="shared" si="5"/>
        <v>0</v>
      </c>
    </row>
    <row r="132" spans="1:9" s="4" customFormat="1" ht="67.5">
      <c r="A132" s="39">
        <v>95</v>
      </c>
      <c r="B132" s="77" t="s">
        <v>127</v>
      </c>
      <c r="C132" s="41" t="s">
        <v>58</v>
      </c>
      <c r="D132" s="42">
        <v>7</v>
      </c>
      <c r="E132" s="43"/>
      <c r="F132" s="44"/>
      <c r="G132" s="45">
        <f t="shared" si="5"/>
        <v>0</v>
      </c>
    </row>
    <row r="133" spans="1:9" s="4" customFormat="1" ht="168.75">
      <c r="A133" s="39">
        <v>96</v>
      </c>
      <c r="B133" s="77" t="s">
        <v>128</v>
      </c>
      <c r="C133" s="41" t="s">
        <v>58</v>
      </c>
      <c r="D133" s="42">
        <v>28</v>
      </c>
      <c r="E133" s="43"/>
      <c r="F133" s="44"/>
      <c r="G133" s="45">
        <f t="shared" si="5"/>
        <v>0</v>
      </c>
    </row>
    <row r="134" spans="1:9" s="4" customFormat="1" ht="202.5">
      <c r="A134" s="39">
        <v>97</v>
      </c>
      <c r="B134" s="77" t="s">
        <v>129</v>
      </c>
      <c r="C134" s="41" t="s">
        <v>58</v>
      </c>
      <c r="D134" s="42">
        <v>2</v>
      </c>
      <c r="E134" s="43"/>
      <c r="F134" s="44"/>
      <c r="G134" s="45">
        <f t="shared" si="5"/>
        <v>0</v>
      </c>
    </row>
    <row r="135" spans="1:9" s="4" customFormat="1" ht="90">
      <c r="A135" s="39">
        <v>98</v>
      </c>
      <c r="B135" s="77" t="s">
        <v>130</v>
      </c>
      <c r="C135" s="41" t="s">
        <v>58</v>
      </c>
      <c r="D135" s="42">
        <v>6</v>
      </c>
      <c r="E135" s="43"/>
      <c r="F135" s="44"/>
      <c r="G135" s="45">
        <f t="shared" si="5"/>
        <v>0</v>
      </c>
    </row>
    <row r="136" spans="1:9" s="1" customFormat="1">
      <c r="A136" s="46" t="s">
        <v>180</v>
      </c>
      <c r="B136" s="47" t="s">
        <v>179</v>
      </c>
      <c r="C136" s="48"/>
      <c r="D136" s="49"/>
      <c r="E136" s="75"/>
      <c r="F136" s="44"/>
      <c r="G136" s="50">
        <f>SUM(G137:G142)</f>
        <v>0</v>
      </c>
      <c r="I136" s="4"/>
    </row>
    <row r="137" spans="1:9" s="4" customFormat="1" ht="101.25">
      <c r="A137" s="39">
        <v>99</v>
      </c>
      <c r="B137" s="77" t="s">
        <v>131</v>
      </c>
      <c r="C137" s="41" t="s">
        <v>113</v>
      </c>
      <c r="D137" s="42">
        <v>18</v>
      </c>
      <c r="E137" s="43"/>
      <c r="F137" s="44"/>
      <c r="G137" s="45">
        <f t="shared" si="5"/>
        <v>0</v>
      </c>
    </row>
    <row r="138" spans="1:9" s="4" customFormat="1" ht="45">
      <c r="A138" s="39">
        <v>100</v>
      </c>
      <c r="B138" s="77" t="s">
        <v>132</v>
      </c>
      <c r="C138" s="41" t="s">
        <v>166</v>
      </c>
      <c r="D138" s="42">
        <v>35</v>
      </c>
      <c r="E138" s="43"/>
      <c r="F138" s="44"/>
      <c r="G138" s="45">
        <f t="shared" si="5"/>
        <v>0</v>
      </c>
    </row>
    <row r="139" spans="1:9" s="4" customFormat="1" ht="45">
      <c r="A139" s="39">
        <v>101</v>
      </c>
      <c r="B139" s="77" t="s">
        <v>133</v>
      </c>
      <c r="C139" s="41" t="s">
        <v>166</v>
      </c>
      <c r="D139" s="42">
        <v>25</v>
      </c>
      <c r="E139" s="43"/>
      <c r="F139" s="44"/>
      <c r="G139" s="45">
        <f t="shared" si="5"/>
        <v>0</v>
      </c>
    </row>
    <row r="140" spans="1:9" s="4" customFormat="1" ht="45">
      <c r="A140" s="39">
        <v>102</v>
      </c>
      <c r="B140" s="77" t="s">
        <v>134</v>
      </c>
      <c r="C140" s="41" t="s">
        <v>166</v>
      </c>
      <c r="D140" s="42">
        <v>25</v>
      </c>
      <c r="E140" s="43"/>
      <c r="F140" s="44"/>
      <c r="G140" s="45">
        <f t="shared" si="5"/>
        <v>0</v>
      </c>
    </row>
    <row r="141" spans="1:9" s="4" customFormat="1" ht="45">
      <c r="A141" s="39">
        <v>103</v>
      </c>
      <c r="B141" s="77" t="s">
        <v>135</v>
      </c>
      <c r="C141" s="41" t="s">
        <v>58</v>
      </c>
      <c r="D141" s="42">
        <v>1</v>
      </c>
      <c r="E141" s="43"/>
      <c r="F141" s="44"/>
      <c r="G141" s="45">
        <f t="shared" si="5"/>
        <v>0</v>
      </c>
    </row>
    <row r="142" spans="1:9" s="4" customFormat="1" ht="45">
      <c r="A142" s="39">
        <v>104</v>
      </c>
      <c r="B142" s="77" t="s">
        <v>136</v>
      </c>
      <c r="C142" s="41" t="s">
        <v>58</v>
      </c>
      <c r="D142" s="42">
        <v>3</v>
      </c>
      <c r="E142" s="43"/>
      <c r="F142" s="44"/>
      <c r="G142" s="45">
        <f t="shared" si="5"/>
        <v>0</v>
      </c>
    </row>
    <row r="143" spans="1:9" s="1" customFormat="1">
      <c r="A143" s="46" t="s">
        <v>181</v>
      </c>
      <c r="B143" s="47" t="s">
        <v>182</v>
      </c>
      <c r="C143" s="48"/>
      <c r="D143" s="49"/>
      <c r="E143" s="75"/>
      <c r="F143" s="44"/>
      <c r="G143" s="50">
        <f>SUM(G144:G146)</f>
        <v>0</v>
      </c>
      <c r="I143" s="4"/>
    </row>
    <row r="144" spans="1:9" s="4" customFormat="1" ht="213.75">
      <c r="A144" s="39">
        <v>105</v>
      </c>
      <c r="B144" s="77" t="s">
        <v>137</v>
      </c>
      <c r="C144" s="41" t="s">
        <v>58</v>
      </c>
      <c r="D144" s="42">
        <v>2</v>
      </c>
      <c r="E144" s="43"/>
      <c r="F144" s="44"/>
      <c r="G144" s="45">
        <f t="shared" si="5"/>
        <v>0</v>
      </c>
    </row>
    <row r="145" spans="1:9" s="4" customFormat="1" ht="213.75">
      <c r="A145" s="39">
        <v>106</v>
      </c>
      <c r="B145" s="77" t="s">
        <v>138</v>
      </c>
      <c r="C145" s="41" t="s">
        <v>58</v>
      </c>
      <c r="D145" s="42">
        <v>2</v>
      </c>
      <c r="E145" s="43"/>
      <c r="F145" s="44"/>
      <c r="G145" s="45">
        <f t="shared" si="5"/>
        <v>0</v>
      </c>
    </row>
    <row r="146" spans="1:9" s="4" customFormat="1" ht="213.75">
      <c r="A146" s="39">
        <v>107</v>
      </c>
      <c r="B146" s="77" t="s">
        <v>139</v>
      </c>
      <c r="C146" s="41" t="s">
        <v>58</v>
      </c>
      <c r="D146" s="42">
        <v>3</v>
      </c>
      <c r="E146" s="43"/>
      <c r="F146" s="44"/>
      <c r="G146" s="45">
        <f t="shared" si="5"/>
        <v>0</v>
      </c>
    </row>
    <row r="147" spans="1:9" s="1" customFormat="1">
      <c r="A147" s="46" t="s">
        <v>183</v>
      </c>
      <c r="B147" s="47" t="s">
        <v>184</v>
      </c>
      <c r="C147" s="48"/>
      <c r="D147" s="49"/>
      <c r="E147" s="75"/>
      <c r="F147" s="44"/>
      <c r="G147" s="50">
        <f>SUM(G148:G156)</f>
        <v>0</v>
      </c>
      <c r="I147" s="4"/>
    </row>
    <row r="148" spans="1:9" s="4" customFormat="1" ht="101.25">
      <c r="A148" s="39">
        <v>108</v>
      </c>
      <c r="B148" s="77" t="s">
        <v>140</v>
      </c>
      <c r="C148" s="41" t="s">
        <v>113</v>
      </c>
      <c r="D148" s="42">
        <v>20</v>
      </c>
      <c r="E148" s="43"/>
      <c r="F148" s="44"/>
      <c r="G148" s="45">
        <f t="shared" si="5"/>
        <v>0</v>
      </c>
    </row>
    <row r="149" spans="1:9" s="4" customFormat="1" ht="67.5">
      <c r="A149" s="39">
        <v>109</v>
      </c>
      <c r="B149" s="77" t="s">
        <v>141</v>
      </c>
      <c r="C149" s="41" t="s">
        <v>113</v>
      </c>
      <c r="D149" s="42">
        <v>26</v>
      </c>
      <c r="E149" s="43"/>
      <c r="F149" s="44"/>
      <c r="G149" s="45">
        <f t="shared" si="5"/>
        <v>0</v>
      </c>
    </row>
    <row r="150" spans="1:9" s="4" customFormat="1" ht="101.25">
      <c r="A150" s="39">
        <v>110</v>
      </c>
      <c r="B150" s="77" t="s">
        <v>142</v>
      </c>
      <c r="C150" s="41" t="s">
        <v>143</v>
      </c>
      <c r="D150" s="42">
        <v>2</v>
      </c>
      <c r="E150" s="43"/>
      <c r="F150" s="44"/>
      <c r="G150" s="45">
        <f t="shared" si="5"/>
        <v>0</v>
      </c>
    </row>
    <row r="151" spans="1:9" s="4" customFormat="1" ht="45">
      <c r="A151" s="39">
        <v>111</v>
      </c>
      <c r="B151" s="77" t="s">
        <v>144</v>
      </c>
      <c r="C151" s="41" t="s">
        <v>58</v>
      </c>
      <c r="D151" s="42">
        <v>1</v>
      </c>
      <c r="E151" s="43"/>
      <c r="F151" s="44"/>
      <c r="G151" s="45">
        <f t="shared" si="5"/>
        <v>0</v>
      </c>
    </row>
    <row r="152" spans="1:9" s="4" customFormat="1" ht="56.25">
      <c r="A152" s="39">
        <v>112</v>
      </c>
      <c r="B152" s="77" t="s">
        <v>145</v>
      </c>
      <c r="C152" s="41" t="s">
        <v>58</v>
      </c>
      <c r="D152" s="42">
        <v>1</v>
      </c>
      <c r="E152" s="43"/>
      <c r="F152" s="44"/>
      <c r="G152" s="45">
        <f t="shared" si="5"/>
        <v>0</v>
      </c>
    </row>
    <row r="153" spans="1:9" s="4" customFormat="1" ht="78.75">
      <c r="A153" s="39">
        <v>113</v>
      </c>
      <c r="B153" s="77" t="s">
        <v>146</v>
      </c>
      <c r="C153" s="41" t="s">
        <v>58</v>
      </c>
      <c r="D153" s="42">
        <v>6</v>
      </c>
      <c r="E153" s="43"/>
      <c r="F153" s="44"/>
      <c r="G153" s="45">
        <f t="shared" si="5"/>
        <v>0</v>
      </c>
    </row>
    <row r="154" spans="1:9" s="4" customFormat="1" ht="112.5">
      <c r="A154" s="39">
        <v>114</v>
      </c>
      <c r="B154" s="77" t="s">
        <v>147</v>
      </c>
      <c r="C154" s="41" t="s">
        <v>58</v>
      </c>
      <c r="D154" s="42">
        <v>1</v>
      </c>
      <c r="E154" s="43"/>
      <c r="F154" s="44"/>
      <c r="G154" s="45">
        <f t="shared" si="5"/>
        <v>0</v>
      </c>
    </row>
    <row r="155" spans="1:9" s="4" customFormat="1" ht="112.5">
      <c r="A155" s="39">
        <v>115</v>
      </c>
      <c r="B155" s="77" t="s">
        <v>148</v>
      </c>
      <c r="C155" s="41" t="s">
        <v>58</v>
      </c>
      <c r="D155" s="42">
        <v>1</v>
      </c>
      <c r="E155" s="43"/>
      <c r="F155" s="44"/>
      <c r="G155" s="45">
        <f t="shared" si="5"/>
        <v>0</v>
      </c>
    </row>
    <row r="156" spans="1:9" s="4" customFormat="1" ht="112.5">
      <c r="A156" s="39">
        <v>116</v>
      </c>
      <c r="B156" s="77" t="s">
        <v>149</v>
      </c>
      <c r="C156" s="41" t="s">
        <v>58</v>
      </c>
      <c r="D156" s="42">
        <v>1</v>
      </c>
      <c r="E156" s="43"/>
      <c r="F156" s="44"/>
      <c r="G156" s="45">
        <f t="shared" si="5"/>
        <v>0</v>
      </c>
    </row>
    <row r="157" spans="1:9" s="1" customFormat="1">
      <c r="A157" s="46" t="s">
        <v>185</v>
      </c>
      <c r="B157" s="47" t="s">
        <v>186</v>
      </c>
      <c r="C157" s="48"/>
      <c r="D157" s="49"/>
      <c r="E157" s="75"/>
      <c r="F157" s="44"/>
      <c r="G157" s="50">
        <f>SUM(G158:G173)</f>
        <v>0</v>
      </c>
      <c r="I157" s="4"/>
    </row>
    <row r="158" spans="1:9" s="4" customFormat="1" ht="157.5">
      <c r="A158" s="39">
        <v>117</v>
      </c>
      <c r="B158" s="77" t="s">
        <v>150</v>
      </c>
      <c r="C158" s="41" t="s">
        <v>166</v>
      </c>
      <c r="D158" s="42">
        <v>4.4000000000000004</v>
      </c>
      <c r="E158" s="43"/>
      <c r="F158" s="44"/>
      <c r="G158" s="45">
        <f t="shared" si="5"/>
        <v>0</v>
      </c>
    </row>
    <row r="159" spans="1:9" s="4" customFormat="1" ht="78.75">
      <c r="A159" s="39">
        <v>118</v>
      </c>
      <c r="B159" s="77" t="s">
        <v>151</v>
      </c>
      <c r="C159" s="41" t="s">
        <v>58</v>
      </c>
      <c r="D159" s="42">
        <v>2</v>
      </c>
      <c r="E159" s="43"/>
      <c r="F159" s="44"/>
      <c r="G159" s="45">
        <f t="shared" si="5"/>
        <v>0</v>
      </c>
    </row>
    <row r="160" spans="1:9" s="4" customFormat="1" ht="45">
      <c r="A160" s="39">
        <v>119</v>
      </c>
      <c r="B160" s="77" t="s">
        <v>152</v>
      </c>
      <c r="C160" s="41" t="s">
        <v>58</v>
      </c>
      <c r="D160" s="42">
        <v>2</v>
      </c>
      <c r="E160" s="43"/>
      <c r="F160" s="44"/>
      <c r="G160" s="45">
        <f t="shared" si="5"/>
        <v>0</v>
      </c>
    </row>
    <row r="161" spans="1:7" s="4" customFormat="1" ht="90">
      <c r="A161" s="39">
        <v>120</v>
      </c>
      <c r="B161" s="77" t="s">
        <v>153</v>
      </c>
      <c r="C161" s="41" t="s">
        <v>58</v>
      </c>
      <c r="D161" s="42">
        <v>2</v>
      </c>
      <c r="E161" s="43"/>
      <c r="F161" s="44"/>
      <c r="G161" s="45">
        <f t="shared" si="5"/>
        <v>0</v>
      </c>
    </row>
    <row r="162" spans="1:7" s="4" customFormat="1" ht="67.5">
      <c r="A162" s="39">
        <v>121</v>
      </c>
      <c r="B162" s="77" t="s">
        <v>154</v>
      </c>
      <c r="C162" s="41" t="s">
        <v>58</v>
      </c>
      <c r="D162" s="42">
        <v>6</v>
      </c>
      <c r="E162" s="43"/>
      <c r="F162" s="44"/>
      <c r="G162" s="45">
        <f t="shared" si="5"/>
        <v>0</v>
      </c>
    </row>
    <row r="163" spans="1:7" s="4" customFormat="1" ht="56.25">
      <c r="A163" s="39">
        <v>122</v>
      </c>
      <c r="B163" s="77" t="s">
        <v>155</v>
      </c>
      <c r="C163" s="41" t="s">
        <v>58</v>
      </c>
      <c r="D163" s="42">
        <v>3</v>
      </c>
      <c r="E163" s="43"/>
      <c r="F163" s="44"/>
      <c r="G163" s="45">
        <f t="shared" si="5"/>
        <v>0</v>
      </c>
    </row>
    <row r="164" spans="1:7" s="4" customFormat="1" ht="78.75">
      <c r="A164" s="39">
        <v>123</v>
      </c>
      <c r="B164" s="77" t="s">
        <v>156</v>
      </c>
      <c r="C164" s="41" t="s">
        <v>58</v>
      </c>
      <c r="D164" s="42">
        <v>2</v>
      </c>
      <c r="E164" s="43"/>
      <c r="F164" s="44"/>
      <c r="G164" s="45">
        <f t="shared" si="5"/>
        <v>0</v>
      </c>
    </row>
    <row r="165" spans="1:7" s="4" customFormat="1" ht="67.5">
      <c r="A165" s="39">
        <v>124</v>
      </c>
      <c r="B165" s="77" t="s">
        <v>157</v>
      </c>
      <c r="C165" s="41" t="s">
        <v>58</v>
      </c>
      <c r="D165" s="42">
        <v>1</v>
      </c>
      <c r="E165" s="43"/>
      <c r="F165" s="44"/>
      <c r="G165" s="45">
        <f t="shared" ref="G165:G173" si="6">+ROUND(D165*E165,2)</f>
        <v>0</v>
      </c>
    </row>
    <row r="166" spans="1:7" s="4" customFormat="1" ht="56.25">
      <c r="A166" s="39">
        <v>125</v>
      </c>
      <c r="B166" s="77" t="s">
        <v>158</v>
      </c>
      <c r="C166" s="41" t="s">
        <v>58</v>
      </c>
      <c r="D166" s="42">
        <v>4</v>
      </c>
      <c r="E166" s="43"/>
      <c r="F166" s="44"/>
      <c r="G166" s="45">
        <f t="shared" si="6"/>
        <v>0</v>
      </c>
    </row>
    <row r="167" spans="1:7" s="4" customFormat="1" ht="67.5">
      <c r="A167" s="39">
        <v>126</v>
      </c>
      <c r="B167" s="77" t="s">
        <v>159</v>
      </c>
      <c r="C167" s="41" t="s">
        <v>58</v>
      </c>
      <c r="D167" s="42">
        <v>1</v>
      </c>
      <c r="E167" s="43"/>
      <c r="F167" s="44"/>
      <c r="G167" s="45">
        <f t="shared" si="6"/>
        <v>0</v>
      </c>
    </row>
    <row r="168" spans="1:7" s="4" customFormat="1" ht="45">
      <c r="A168" s="39">
        <v>127</v>
      </c>
      <c r="B168" s="77" t="s">
        <v>160</v>
      </c>
      <c r="C168" s="41" t="s">
        <v>58</v>
      </c>
      <c r="D168" s="42">
        <v>6</v>
      </c>
      <c r="E168" s="43"/>
      <c r="F168" s="44"/>
      <c r="G168" s="45">
        <f t="shared" si="6"/>
        <v>0</v>
      </c>
    </row>
    <row r="169" spans="1:7" s="4" customFormat="1" ht="45">
      <c r="A169" s="39">
        <v>128</v>
      </c>
      <c r="B169" s="77" t="s">
        <v>161</v>
      </c>
      <c r="C169" s="41" t="s">
        <v>58</v>
      </c>
      <c r="D169" s="42">
        <v>3</v>
      </c>
      <c r="E169" s="43"/>
      <c r="F169" s="44"/>
      <c r="G169" s="45">
        <f t="shared" si="6"/>
        <v>0</v>
      </c>
    </row>
    <row r="170" spans="1:7" s="4" customFormat="1" ht="112.5">
      <c r="A170" s="39">
        <v>129</v>
      </c>
      <c r="B170" s="77" t="s">
        <v>162</v>
      </c>
      <c r="C170" s="41" t="s">
        <v>58</v>
      </c>
      <c r="D170" s="42">
        <v>2</v>
      </c>
      <c r="E170" s="43"/>
      <c r="F170" s="44"/>
      <c r="G170" s="45">
        <f t="shared" si="6"/>
        <v>0</v>
      </c>
    </row>
    <row r="171" spans="1:7" s="4" customFormat="1" ht="56.25">
      <c r="A171" s="39">
        <v>130</v>
      </c>
      <c r="B171" s="77" t="s">
        <v>163</v>
      </c>
      <c r="C171" s="41" t="s">
        <v>58</v>
      </c>
      <c r="D171" s="42">
        <v>4</v>
      </c>
      <c r="E171" s="43"/>
      <c r="F171" s="44"/>
      <c r="G171" s="45">
        <f t="shared" si="6"/>
        <v>0</v>
      </c>
    </row>
    <row r="172" spans="1:7" s="4" customFormat="1" ht="33.75">
      <c r="A172" s="39">
        <v>131</v>
      </c>
      <c r="B172" s="77" t="s">
        <v>164</v>
      </c>
      <c r="C172" s="41" t="s">
        <v>58</v>
      </c>
      <c r="D172" s="42">
        <v>4</v>
      </c>
      <c r="E172" s="43"/>
      <c r="F172" s="44"/>
      <c r="G172" s="45">
        <f t="shared" si="6"/>
        <v>0</v>
      </c>
    </row>
    <row r="173" spans="1:7" s="4" customFormat="1" ht="45">
      <c r="A173" s="39">
        <v>132</v>
      </c>
      <c r="B173" s="77" t="s">
        <v>165</v>
      </c>
      <c r="C173" s="41" t="s">
        <v>58</v>
      </c>
      <c r="D173" s="42">
        <v>8</v>
      </c>
      <c r="E173" s="43"/>
      <c r="F173" s="44"/>
      <c r="G173" s="45">
        <f t="shared" si="6"/>
        <v>0</v>
      </c>
    </row>
    <row r="174" spans="1:7" s="4" customFormat="1" ht="11.25">
      <c r="A174" s="39"/>
      <c r="B174" s="77"/>
      <c r="C174" s="41"/>
      <c r="D174" s="42"/>
      <c r="E174" s="43"/>
      <c r="F174" s="44"/>
      <c r="G174" s="45"/>
    </row>
    <row r="175" spans="1:7" s="4" customFormat="1" ht="11.25">
      <c r="A175" s="39"/>
      <c r="B175" s="77"/>
      <c r="C175" s="41"/>
      <c r="D175" s="42"/>
      <c r="E175" s="43"/>
      <c r="F175" s="44"/>
      <c r="G175" s="45"/>
    </row>
    <row r="176" spans="1:7" ht="15.75">
      <c r="A176" s="67"/>
      <c r="B176" s="68" t="s">
        <v>21</v>
      </c>
      <c r="C176" s="69"/>
      <c r="D176" s="70"/>
      <c r="E176" s="67"/>
      <c r="F176" s="67"/>
      <c r="G176" s="67"/>
    </row>
    <row r="177" spans="1:7">
      <c r="A177" s="23"/>
      <c r="B177" s="59"/>
      <c r="C177" s="52"/>
      <c r="D177" s="53"/>
      <c r="E177" s="54"/>
      <c r="F177" s="55"/>
      <c r="G177" s="56"/>
    </row>
    <row r="178" spans="1:7" ht="30.75" customHeight="1">
      <c r="A178" s="23"/>
      <c r="B178" s="31" t="str">
        <f>+B7</f>
        <v>Construcción del edificio de administración para la ampliación de la planta potabilizadora número 1 "PP1 Miravalle", en el municipio de Guadalajara, Jalisco.</v>
      </c>
      <c r="C178" s="32"/>
      <c r="D178" s="32"/>
      <c r="E178" s="32"/>
      <c r="F178" s="32"/>
      <c r="G178" s="33">
        <f>+G17</f>
        <v>0</v>
      </c>
    </row>
    <row r="179" spans="1:7">
      <c r="A179" s="34" t="s">
        <v>20</v>
      </c>
      <c r="B179" s="35" t="str">
        <f t="shared" ref="B179:B181" si="7">+VLOOKUP($A179,$A$17:$G$44,2,0)</f>
        <v>EDIFICIO DE ADMINISTRACIÓN</v>
      </c>
      <c r="C179" s="36"/>
      <c r="D179" s="37"/>
      <c r="E179" s="38"/>
      <c r="F179" s="38"/>
      <c r="G179" s="57">
        <f t="shared" ref="G179:G181" si="8">+VLOOKUP($A179,$A$17:$G$44,7,0)</f>
        <v>0</v>
      </c>
    </row>
    <row r="180" spans="1:7">
      <c r="A180" s="60" t="s">
        <v>26</v>
      </c>
      <c r="B180" s="61" t="str">
        <f t="shared" si="7"/>
        <v>PRELIMINARES</v>
      </c>
      <c r="C180" s="36"/>
      <c r="D180" s="37"/>
      <c r="E180" s="38"/>
      <c r="F180" s="38"/>
      <c r="G180" s="51">
        <f t="shared" si="8"/>
        <v>0</v>
      </c>
    </row>
    <row r="181" spans="1:7" s="80" customFormat="1">
      <c r="A181" s="60" t="s">
        <v>27</v>
      </c>
      <c r="B181" s="61" t="str">
        <f t="shared" si="7"/>
        <v>CIMENTACIÓN Y DESPLANTE</v>
      </c>
      <c r="C181" s="36"/>
      <c r="D181" s="37"/>
      <c r="E181" s="38"/>
      <c r="F181" s="38"/>
      <c r="G181" s="51">
        <f t="shared" si="8"/>
        <v>0</v>
      </c>
    </row>
    <row r="182" spans="1:7" s="80" customFormat="1">
      <c r="A182" s="60" t="s">
        <v>168</v>
      </c>
      <c r="B182" s="61" t="str">
        <f>+VLOOKUP($A182,$A$17:$G$175,2,0)</f>
        <v>ESTRUCTURA</v>
      </c>
      <c r="C182" s="36"/>
      <c r="D182" s="37"/>
      <c r="E182" s="38"/>
      <c r="F182" s="38"/>
      <c r="G182" s="51">
        <f>+VLOOKUP($A182,$A$17:$G$175,7,0)</f>
        <v>0</v>
      </c>
    </row>
    <row r="183" spans="1:7" s="80" customFormat="1">
      <c r="A183" s="78" t="s">
        <v>187</v>
      </c>
      <c r="B183" s="82" t="str">
        <f>+VLOOKUP($A183,$A$17:$G$175,2,0)</f>
        <v>ESTRUCTURA METALICA</v>
      </c>
      <c r="C183" s="48"/>
      <c r="D183" s="49"/>
      <c r="E183" s="49"/>
      <c r="F183" s="44"/>
      <c r="G183" s="79">
        <f>+VLOOKUP($A183,$A$17:$G$175,7,0)</f>
        <v>0</v>
      </c>
    </row>
    <row r="184" spans="1:7" s="80" customFormat="1">
      <c r="A184" s="78" t="s">
        <v>189</v>
      </c>
      <c r="B184" s="82" t="str">
        <f t="shared" ref="B184:B185" si="9">+VLOOKUP($A184,$A$17:$G$175,2,0)</f>
        <v>ESTRUCTURA EN MUROS</v>
      </c>
      <c r="C184" s="48"/>
      <c r="D184" s="49"/>
      <c r="E184" s="49"/>
      <c r="F184" s="44"/>
      <c r="G184" s="79">
        <f t="shared" ref="G184:G185" si="10">+VLOOKUP($A184,$A$17:$G$175,7,0)</f>
        <v>0</v>
      </c>
    </row>
    <row r="185" spans="1:7" s="80" customFormat="1">
      <c r="A185" s="78" t="s">
        <v>190</v>
      </c>
      <c r="B185" s="82" t="str">
        <f t="shared" si="9"/>
        <v>LOSA</v>
      </c>
      <c r="C185" s="48"/>
      <c r="D185" s="49"/>
      <c r="E185" s="49"/>
      <c r="F185" s="44"/>
      <c r="G185" s="79">
        <f t="shared" si="10"/>
        <v>0</v>
      </c>
    </row>
    <row r="186" spans="1:7">
      <c r="A186" s="60" t="s">
        <v>170</v>
      </c>
      <c r="B186" s="61" t="str">
        <f>+VLOOKUP($A186,$A$17:$G$175,2,0)</f>
        <v>RECUBRIMIENTOS</v>
      </c>
      <c r="C186" s="36"/>
      <c r="D186" s="37"/>
      <c r="E186" s="38"/>
      <c r="F186" s="38"/>
      <c r="G186" s="51">
        <f>+VLOOKUP($A186,$A$17:$G$175,7,0)</f>
        <v>0</v>
      </c>
    </row>
    <row r="187" spans="1:7">
      <c r="A187" s="78" t="s">
        <v>192</v>
      </c>
      <c r="B187" s="82" t="str">
        <f t="shared" ref="B187:B188" si="11">+VLOOKUP($A187,$A$17:$G$175,2,0)</f>
        <v>MUROS</v>
      </c>
      <c r="C187" s="48"/>
      <c r="D187" s="49"/>
      <c r="E187" s="49"/>
      <c r="F187" s="44"/>
      <c r="G187" s="79">
        <f t="shared" ref="G187:G188" si="12">+VLOOKUP($A187,$A$17:$G$175,7,0)</f>
        <v>0</v>
      </c>
    </row>
    <row r="188" spans="1:7">
      <c r="A188" s="78" t="s">
        <v>194</v>
      </c>
      <c r="B188" s="82" t="str">
        <f t="shared" si="11"/>
        <v>PISOS</v>
      </c>
      <c r="C188" s="48"/>
      <c r="D188" s="49"/>
      <c r="E188" s="49"/>
      <c r="F188" s="44"/>
      <c r="G188" s="79">
        <f t="shared" si="12"/>
        <v>0</v>
      </c>
    </row>
    <row r="189" spans="1:7" s="80" customFormat="1">
      <c r="A189" s="60" t="s">
        <v>172</v>
      </c>
      <c r="B189" s="61" t="str">
        <f t="shared" ref="B189:B201" si="13">+VLOOKUP($A189,$A$17:$G$175,2,0)</f>
        <v>VERTEDERO</v>
      </c>
      <c r="C189" s="36"/>
      <c r="D189" s="37"/>
      <c r="E189" s="38"/>
      <c r="F189" s="38"/>
      <c r="G189" s="51">
        <f t="shared" ref="G189:G201" si="14">+VLOOKUP($A189,$A$17:$G$175,7,0)</f>
        <v>0</v>
      </c>
    </row>
    <row r="190" spans="1:7" s="80" customFormat="1">
      <c r="A190" s="60" t="s">
        <v>174</v>
      </c>
      <c r="B190" s="61" t="str">
        <f t="shared" si="13"/>
        <v>ACABADOS</v>
      </c>
      <c r="C190" s="36"/>
      <c r="D190" s="37"/>
      <c r="E190" s="38"/>
      <c r="F190" s="38"/>
      <c r="G190" s="51">
        <f t="shared" si="14"/>
        <v>0</v>
      </c>
    </row>
    <row r="191" spans="1:7" s="80" customFormat="1">
      <c r="A191" s="78" t="s">
        <v>196</v>
      </c>
      <c r="B191" s="82" t="str">
        <f t="shared" si="13"/>
        <v>CARPINTERIA</v>
      </c>
      <c r="C191" s="48"/>
      <c r="D191" s="49"/>
      <c r="E191" s="49"/>
      <c r="F191" s="44"/>
      <c r="G191" s="79">
        <f t="shared" si="14"/>
        <v>0</v>
      </c>
    </row>
    <row r="192" spans="1:7" s="80" customFormat="1">
      <c r="A192" s="78" t="s">
        <v>198</v>
      </c>
      <c r="B192" s="82" t="str">
        <f t="shared" si="13"/>
        <v>PINTURA</v>
      </c>
      <c r="C192" s="48"/>
      <c r="D192" s="49"/>
      <c r="E192" s="49"/>
      <c r="F192" s="44"/>
      <c r="G192" s="79">
        <f t="shared" si="14"/>
        <v>0</v>
      </c>
    </row>
    <row r="193" spans="1:7" s="80" customFormat="1">
      <c r="A193" s="78" t="s">
        <v>200</v>
      </c>
      <c r="B193" s="82" t="str">
        <f t="shared" si="13"/>
        <v>LIMPIEZA</v>
      </c>
      <c r="C193" s="48"/>
      <c r="D193" s="49"/>
      <c r="E193" s="49"/>
      <c r="F193" s="44"/>
      <c r="G193" s="79">
        <f t="shared" si="14"/>
        <v>0</v>
      </c>
    </row>
    <row r="194" spans="1:7">
      <c r="A194" s="60" t="s">
        <v>176</v>
      </c>
      <c r="B194" s="61" t="str">
        <f t="shared" si="13"/>
        <v>HERRERIA Y ALUMINIO</v>
      </c>
      <c r="C194" s="36"/>
      <c r="D194" s="37"/>
      <c r="E194" s="38"/>
      <c r="F194" s="38"/>
      <c r="G194" s="51">
        <f t="shared" si="14"/>
        <v>0</v>
      </c>
    </row>
    <row r="195" spans="1:7">
      <c r="A195" s="60" t="s">
        <v>178</v>
      </c>
      <c r="B195" s="61" t="str">
        <f t="shared" si="13"/>
        <v>INSTALACIÓN ELÉCTRICA</v>
      </c>
      <c r="C195" s="36"/>
      <c r="D195" s="37"/>
      <c r="E195" s="38"/>
      <c r="F195" s="38"/>
      <c r="G195" s="51">
        <f t="shared" si="14"/>
        <v>0</v>
      </c>
    </row>
    <row r="196" spans="1:7">
      <c r="A196" s="78" t="s">
        <v>202</v>
      </c>
      <c r="B196" s="82" t="str">
        <f t="shared" si="13"/>
        <v>SALIDAS</v>
      </c>
      <c r="C196" s="48"/>
      <c r="D196" s="49"/>
      <c r="E196" s="49"/>
      <c r="F196" s="44"/>
      <c r="G196" s="79">
        <f t="shared" si="14"/>
        <v>0</v>
      </c>
    </row>
    <row r="197" spans="1:7">
      <c r="A197" s="78" t="s">
        <v>204</v>
      </c>
      <c r="B197" s="82" t="str">
        <f t="shared" si="13"/>
        <v>ALUMBRADO PUBLICO</v>
      </c>
      <c r="C197" s="48"/>
      <c r="D197" s="49"/>
      <c r="E197" s="49"/>
      <c r="F197" s="44"/>
      <c r="G197" s="79">
        <f t="shared" si="14"/>
        <v>0</v>
      </c>
    </row>
    <row r="198" spans="1:7">
      <c r="A198" s="60" t="s">
        <v>180</v>
      </c>
      <c r="B198" s="61" t="str">
        <f t="shared" si="13"/>
        <v>VOZ Y DATOS</v>
      </c>
      <c r="C198" s="36"/>
      <c r="D198" s="37"/>
      <c r="E198" s="38"/>
      <c r="F198" s="38"/>
      <c r="G198" s="51">
        <f t="shared" si="14"/>
        <v>0</v>
      </c>
    </row>
    <row r="199" spans="1:7">
      <c r="A199" s="60" t="s">
        <v>181</v>
      </c>
      <c r="B199" s="61" t="str">
        <f t="shared" si="13"/>
        <v>AIRE ACONDICIONADO</v>
      </c>
      <c r="C199" s="36"/>
      <c r="D199" s="37"/>
      <c r="E199" s="38"/>
      <c r="F199" s="38"/>
      <c r="G199" s="51">
        <f t="shared" si="14"/>
        <v>0</v>
      </c>
    </row>
    <row r="200" spans="1:7">
      <c r="A200" s="60" t="s">
        <v>183</v>
      </c>
      <c r="B200" s="61" t="str">
        <f t="shared" si="13"/>
        <v>INSTALACION HIDROSANITARIA</v>
      </c>
      <c r="C200" s="36"/>
      <c r="D200" s="37"/>
      <c r="E200" s="38"/>
      <c r="F200" s="38"/>
      <c r="G200" s="51">
        <f t="shared" si="14"/>
        <v>0</v>
      </c>
    </row>
    <row r="201" spans="1:7">
      <c r="A201" s="60" t="s">
        <v>185</v>
      </c>
      <c r="B201" s="61" t="str">
        <f t="shared" si="13"/>
        <v>BAÑOS</v>
      </c>
      <c r="C201" s="36"/>
      <c r="D201" s="37"/>
      <c r="E201" s="38"/>
      <c r="F201" s="38"/>
      <c r="G201" s="51">
        <f t="shared" si="14"/>
        <v>0</v>
      </c>
    </row>
    <row r="202" spans="1:7">
      <c r="A202" s="60"/>
      <c r="B202" s="61"/>
      <c r="C202" s="36"/>
      <c r="D202" s="37"/>
      <c r="E202" s="38"/>
      <c r="F202" s="38"/>
      <c r="G202" s="51"/>
    </row>
    <row r="203" spans="1:7">
      <c r="A203" s="60"/>
      <c r="B203" s="61"/>
      <c r="C203" s="36"/>
      <c r="D203" s="37"/>
      <c r="E203" s="38"/>
      <c r="F203" s="38"/>
      <c r="G203" s="51"/>
    </row>
    <row r="204" spans="1:7">
      <c r="A204" s="34"/>
      <c r="B204" s="35"/>
      <c r="C204" s="36"/>
      <c r="D204" s="37"/>
      <c r="E204" s="54"/>
      <c r="F204" s="38"/>
      <c r="G204" s="58"/>
    </row>
    <row r="205" spans="1:7" ht="15" customHeight="1">
      <c r="A205" s="89" t="s">
        <v>22</v>
      </c>
      <c r="B205" s="89"/>
      <c r="C205" s="89"/>
      <c r="D205" s="89"/>
      <c r="E205" s="89"/>
      <c r="F205" s="65" t="s">
        <v>23</v>
      </c>
      <c r="G205" s="66">
        <f>+G178</f>
        <v>0</v>
      </c>
    </row>
    <row r="206" spans="1:7">
      <c r="A206" s="89"/>
      <c r="B206" s="89"/>
      <c r="C206" s="89"/>
      <c r="D206" s="89"/>
      <c r="E206" s="89"/>
      <c r="F206" s="65" t="s">
        <v>24</v>
      </c>
      <c r="G206" s="66">
        <f>ROUND(G205*0.16,2)</f>
        <v>0</v>
      </c>
    </row>
    <row r="207" spans="1:7">
      <c r="A207" s="71"/>
      <c r="B207" s="71"/>
      <c r="C207" s="71"/>
      <c r="D207" s="71"/>
      <c r="E207" s="71"/>
      <c r="F207" s="65" t="s">
        <v>25</v>
      </c>
      <c r="G207" s="66">
        <f>+G205+G206</f>
        <v>0</v>
      </c>
    </row>
  </sheetData>
  <autoFilter ref="A16:G176"/>
  <mergeCells count="15">
    <mergeCell ref="C1:F1"/>
    <mergeCell ref="C3:F5"/>
    <mergeCell ref="B4:B5"/>
    <mergeCell ref="C6:E6"/>
    <mergeCell ref="B7:B9"/>
    <mergeCell ref="C7:E7"/>
    <mergeCell ref="C8:E8"/>
    <mergeCell ref="C9:E9"/>
    <mergeCell ref="A206:E206"/>
    <mergeCell ref="C10:F10"/>
    <mergeCell ref="B11:B12"/>
    <mergeCell ref="C11:F12"/>
    <mergeCell ref="G11:G12"/>
    <mergeCell ref="A14:G14"/>
    <mergeCell ref="A205:E205"/>
  </mergeCells>
  <conditionalFormatting sqref="A20">
    <cfRule type="duplicateValues" dxfId="48" priority="74"/>
  </conditionalFormatting>
  <conditionalFormatting sqref="B20">
    <cfRule type="duplicateValues" dxfId="47" priority="75"/>
  </conditionalFormatting>
  <conditionalFormatting sqref="F17:F45 F47:F49 F51:F65 F67:F71 F73:F82 F84:F88 F90:F91 F93:F115 F117:F125 F127:F175">
    <cfRule type="containsText" dxfId="46" priority="65" operator="containsText" text="CERO">
      <formula>NOT(ISERROR(SEARCH("CERO",F17)))</formula>
    </cfRule>
  </conditionalFormatting>
  <conditionalFormatting sqref="A28">
    <cfRule type="duplicateValues" dxfId="45" priority="43"/>
  </conditionalFormatting>
  <conditionalFormatting sqref="B28">
    <cfRule type="duplicateValues" dxfId="44" priority="44"/>
  </conditionalFormatting>
  <conditionalFormatting sqref="A45">
    <cfRule type="duplicateValues" dxfId="43" priority="41"/>
  </conditionalFormatting>
  <conditionalFormatting sqref="B45">
    <cfRule type="duplicateValues" dxfId="42" priority="42"/>
  </conditionalFormatting>
  <conditionalFormatting sqref="A65">
    <cfRule type="duplicateValues" dxfId="41" priority="39"/>
  </conditionalFormatting>
  <conditionalFormatting sqref="B65">
    <cfRule type="duplicateValues" dxfId="40" priority="40"/>
  </conditionalFormatting>
  <conditionalFormatting sqref="A80">
    <cfRule type="duplicateValues" dxfId="39" priority="37"/>
  </conditionalFormatting>
  <conditionalFormatting sqref="B80">
    <cfRule type="duplicateValues" dxfId="38" priority="38"/>
  </conditionalFormatting>
  <conditionalFormatting sqref="A82">
    <cfRule type="duplicateValues" dxfId="37" priority="35"/>
  </conditionalFormatting>
  <conditionalFormatting sqref="B82">
    <cfRule type="duplicateValues" dxfId="36" priority="36"/>
  </conditionalFormatting>
  <conditionalFormatting sqref="A98">
    <cfRule type="duplicateValues" dxfId="35" priority="33"/>
  </conditionalFormatting>
  <conditionalFormatting sqref="B98">
    <cfRule type="duplicateValues" dxfId="34" priority="34"/>
  </conditionalFormatting>
  <conditionalFormatting sqref="A115">
    <cfRule type="duplicateValues" dxfId="33" priority="31"/>
  </conditionalFormatting>
  <conditionalFormatting sqref="B115">
    <cfRule type="duplicateValues" dxfId="32" priority="32"/>
  </conditionalFormatting>
  <conditionalFormatting sqref="A136">
    <cfRule type="duplicateValues" dxfId="31" priority="29"/>
  </conditionalFormatting>
  <conditionalFormatting sqref="B136">
    <cfRule type="duplicateValues" dxfId="30" priority="30"/>
  </conditionalFormatting>
  <conditionalFormatting sqref="A143">
    <cfRule type="duplicateValues" dxfId="29" priority="27"/>
  </conditionalFormatting>
  <conditionalFormatting sqref="B143">
    <cfRule type="duplicateValues" dxfId="28" priority="28"/>
  </conditionalFormatting>
  <conditionalFormatting sqref="A147">
    <cfRule type="duplicateValues" dxfId="27" priority="25"/>
  </conditionalFormatting>
  <conditionalFormatting sqref="B147">
    <cfRule type="duplicateValues" dxfId="26" priority="26"/>
  </conditionalFormatting>
  <conditionalFormatting sqref="A157">
    <cfRule type="duplicateValues" dxfId="25" priority="23"/>
  </conditionalFormatting>
  <conditionalFormatting sqref="B157">
    <cfRule type="duplicateValues" dxfId="24" priority="24"/>
  </conditionalFormatting>
  <conditionalFormatting sqref="B46">
    <cfRule type="duplicateValues" dxfId="23" priority="22"/>
  </conditionalFormatting>
  <conditionalFormatting sqref="B50">
    <cfRule type="duplicateValues" dxfId="22" priority="21"/>
  </conditionalFormatting>
  <conditionalFormatting sqref="B58">
    <cfRule type="duplicateValues" dxfId="21" priority="20"/>
  </conditionalFormatting>
  <conditionalFormatting sqref="B66">
    <cfRule type="duplicateValues" dxfId="20" priority="19"/>
  </conditionalFormatting>
  <conditionalFormatting sqref="B72">
    <cfRule type="duplicateValues" dxfId="19" priority="18"/>
  </conditionalFormatting>
  <conditionalFormatting sqref="B83">
    <cfRule type="duplicateValues" dxfId="18" priority="17"/>
  </conditionalFormatting>
  <conditionalFormatting sqref="B89">
    <cfRule type="duplicateValues" dxfId="17" priority="16"/>
  </conditionalFormatting>
  <conditionalFormatting sqref="B92">
    <cfRule type="duplicateValues" dxfId="16" priority="15"/>
  </conditionalFormatting>
  <conditionalFormatting sqref="B116">
    <cfRule type="duplicateValues" dxfId="15" priority="14"/>
  </conditionalFormatting>
  <conditionalFormatting sqref="B126">
    <cfRule type="duplicateValues" dxfId="14" priority="13"/>
  </conditionalFormatting>
  <conditionalFormatting sqref="A183:A185">
    <cfRule type="duplicateValues" dxfId="13" priority="12"/>
  </conditionalFormatting>
  <conditionalFormatting sqref="B183:B185">
    <cfRule type="duplicateValues" dxfId="12" priority="11"/>
  </conditionalFormatting>
  <conditionalFormatting sqref="F183:F185">
    <cfRule type="containsText" dxfId="11" priority="10" operator="containsText" text="CERO">
      <formula>NOT(ISERROR(SEARCH("CERO",F183)))</formula>
    </cfRule>
  </conditionalFormatting>
  <conditionalFormatting sqref="A187:A188">
    <cfRule type="duplicateValues" dxfId="10" priority="9"/>
  </conditionalFormatting>
  <conditionalFormatting sqref="B187:B188">
    <cfRule type="duplicateValues" dxfId="9" priority="8"/>
  </conditionalFormatting>
  <conditionalFormatting sqref="F187:F188">
    <cfRule type="containsText" dxfId="8" priority="7" operator="containsText" text="CERO">
      <formula>NOT(ISERROR(SEARCH("CERO",F187)))</formula>
    </cfRule>
  </conditionalFormatting>
  <conditionalFormatting sqref="A191:A193">
    <cfRule type="duplicateValues" dxfId="7" priority="6"/>
  </conditionalFormatting>
  <conditionalFormatting sqref="B191:B193">
    <cfRule type="duplicateValues" dxfId="6" priority="5"/>
  </conditionalFormatting>
  <conditionalFormatting sqref="F191:F193">
    <cfRule type="containsText" dxfId="5" priority="4" operator="containsText" text="CERO">
      <formula>NOT(ISERROR(SEARCH("CERO",F191)))</formula>
    </cfRule>
  </conditionalFormatting>
  <conditionalFormatting sqref="A196:A197">
    <cfRule type="duplicateValues" dxfId="4" priority="3"/>
  </conditionalFormatting>
  <conditionalFormatting sqref="B196:B197">
    <cfRule type="duplicateValues" dxfId="3" priority="2"/>
  </conditionalFormatting>
  <conditionalFormatting sqref="F196:F197">
    <cfRule type="containsText" dxfId="2" priority="1" operator="containsText" text="CERO">
      <formula>NOT(ISERROR(SEARCH("CERO",F196)))</formula>
    </cfRule>
  </conditionalFormatting>
  <conditionalFormatting sqref="A180:A182 A186 A189:A190 A194:A195 A198:A203">
    <cfRule type="duplicateValues" dxfId="1" priority="382"/>
  </conditionalFormatting>
  <conditionalFormatting sqref="B180:B182 B186 B189:B190 B194:B195 B198:B203">
    <cfRule type="duplicateValues" dxfId="0" priority="388"/>
  </conditionalFormatting>
  <pageMargins left="0.196850393700787" right="0.196850393700787" top="0.196850393700787" bottom="0.196850393700787" header="0.511811023622047" footer="0"/>
  <pageSetup scale="76" fitToHeight="0" orientation="landscape" useFirstPageNumber="1" horizontalDpi="300" verticalDpi="300" r:id="rId1"/>
  <headerFooter>
    <oddFooter>&amp;CPágina &amp;P de &amp;N</oddFooter>
  </headerFooter>
  <rowBreaks count="1" manualBreakCount="1">
    <brk id="175" max="16383" man="1"/>
  </rowBreaks>
  <colBreaks count="1" manualBreakCount="1">
    <brk id="7" max="159" man="1"/>
  </colBreaks>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CATALOGO</vt:lpstr>
      <vt:lpstr>CATALOGO!Área_de_impresión</vt:lpstr>
      <vt:lpstr>CATALOGO!Títulos_a_imprimir</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revision>10</cp:revision>
  <cp:lastPrinted>2026-08-24T18:02:09Z</cp:lastPrinted>
  <dcterms:created xsi:type="dcterms:W3CDTF">2020-01-21T15:53:00Z</dcterms:created>
  <dcterms:modified xsi:type="dcterms:W3CDTF">2026-09-01T15:12:36Z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2058-11.2.0.10351</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ICV">
    <vt:lpwstr>F004B19DD70B44CA8C0E6973A006BCC9</vt:lpwstr>
  </property>
</Properties>
</file>